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dep1\dear\WPCS\WPCS\BASINS\StLucie_Loxahatchee\StLucie\2019 Revised BMAP\Project Credit Recalculations\New Calculation Sheets\New Calculation Sheets 2\"/>
    </mc:Choice>
  </mc:AlternateContent>
  <xr:revisionPtr revIDLastSave="0" documentId="13_ncr:1_{4A1401A8-A1F8-4611-BB11-5E3116A05E08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Notes" sheetId="40" r:id="rId1"/>
    <sheet name="New Required Reductions" sheetId="45" r:id="rId2"/>
    <sheet name="Summary" sheetId="37" r:id="rId3"/>
    <sheet name="2019 Pivot Load Summary" sheetId="39" r:id="rId4"/>
    <sheet name="2019 GIS Load Estimation" sheetId="38" r:id="rId5"/>
    <sheet name="Education - New Base Load" sheetId="41" r:id="rId6"/>
    <sheet name="Wet Detention Calcs" sheetId="2" r:id="rId7"/>
    <sheet name="Retention Calcs" sheetId="3" r:id="rId8"/>
    <sheet name="MC-16 OSTDS Conversions" sheetId="30" r:id="rId9"/>
    <sheet name="MC-18 Street Sweeping-Basin CO" sheetId="29" r:id="rId10"/>
    <sheet name="MC-22 Indian River Pond West" sheetId="26" r:id="rId11"/>
    <sheet name="MC-39 Willoughby" sheetId="42" r:id="rId12"/>
    <sheet name="MC-41 OPC Phase IV" sheetId="43" r:id="rId13"/>
    <sheet name="MC-42 South Savannas Weir" sheetId="44" r:id="rId14"/>
  </sheets>
  <externalReferences>
    <externalReference r:id="rId15"/>
  </externalReferences>
  <definedNames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1" r:id="rId16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45" l="1"/>
  <c r="I2" i="45"/>
  <c r="E4" i="45"/>
  <c r="E2" i="45"/>
  <c r="H2" i="45"/>
  <c r="D2" i="45"/>
  <c r="C4" i="45"/>
  <c r="F4" i="45"/>
  <c r="G4" i="45"/>
  <c r="B4" i="45"/>
  <c r="J44" i="37" l="1"/>
  <c r="G44" i="37"/>
  <c r="H43" i="37"/>
  <c r="E43" i="37"/>
  <c r="J42" i="37"/>
  <c r="G42" i="37"/>
  <c r="H42" i="37"/>
  <c r="E42" i="37"/>
  <c r="J40" i="37"/>
  <c r="H40" i="37"/>
  <c r="G40" i="37"/>
  <c r="E40" i="37"/>
  <c r="AB12" i="43" l="1"/>
  <c r="AC12" i="43"/>
  <c r="AA12" i="43"/>
  <c r="AA3" i="43"/>
  <c r="AB3" i="43"/>
  <c r="AC3" i="43"/>
  <c r="AA4" i="43"/>
  <c r="AB4" i="43"/>
  <c r="AC4" i="43"/>
  <c r="AA5" i="43"/>
  <c r="AB5" i="43"/>
  <c r="AC5" i="43"/>
  <c r="AA6" i="43"/>
  <c r="AB6" i="43"/>
  <c r="AC6" i="43"/>
  <c r="AA7" i="43"/>
  <c r="AB7" i="43"/>
  <c r="AC7" i="43"/>
  <c r="AA8" i="43"/>
  <c r="AB8" i="43"/>
  <c r="AC8" i="43"/>
  <c r="AA9" i="43"/>
  <c r="AB9" i="43"/>
  <c r="AC9" i="43"/>
  <c r="AA10" i="43"/>
  <c r="AB10" i="43"/>
  <c r="AC10" i="43"/>
  <c r="AC2" i="43"/>
  <c r="AB2" i="43"/>
  <c r="AA2" i="43"/>
  <c r="Z12" i="43"/>
  <c r="AF2" i="42"/>
  <c r="AE2" i="42"/>
  <c r="AD2" i="42"/>
  <c r="Z15" i="42"/>
  <c r="AA15" i="42"/>
  <c r="AB15" i="42"/>
  <c r="Z16" i="42"/>
  <c r="AA16" i="42"/>
  <c r="AB16" i="42"/>
  <c r="Z17" i="42"/>
  <c r="AA17" i="42"/>
  <c r="AB17" i="42"/>
  <c r="Z18" i="42"/>
  <c r="AA18" i="42"/>
  <c r="AB18" i="42"/>
  <c r="Z19" i="42"/>
  <c r="AA19" i="42"/>
  <c r="AB19" i="42"/>
  <c r="Z20" i="42"/>
  <c r="AA20" i="42"/>
  <c r="AB20" i="42"/>
  <c r="Z21" i="42"/>
  <c r="AA21" i="42"/>
  <c r="AB21" i="42"/>
  <c r="Z22" i="42"/>
  <c r="AA22" i="42"/>
  <c r="AB22" i="42"/>
  <c r="Z23" i="42"/>
  <c r="AA23" i="42"/>
  <c r="AB23" i="42"/>
  <c r="Z24" i="42"/>
  <c r="AA24" i="42"/>
  <c r="AB24" i="42"/>
  <c r="Z25" i="42"/>
  <c r="AA25" i="42"/>
  <c r="AB25" i="42"/>
  <c r="Z26" i="42"/>
  <c r="AA26" i="42"/>
  <c r="AB26" i="42"/>
  <c r="Z27" i="42"/>
  <c r="AA27" i="42"/>
  <c r="AB27" i="42"/>
  <c r="Z28" i="42"/>
  <c r="AA28" i="42"/>
  <c r="AB28" i="42"/>
  <c r="Z29" i="42"/>
  <c r="AA29" i="42"/>
  <c r="AB29" i="42"/>
  <c r="Z30" i="42"/>
  <c r="AA30" i="42"/>
  <c r="AB30" i="42"/>
  <c r="Z31" i="42"/>
  <c r="AA31" i="42"/>
  <c r="AB31" i="42"/>
  <c r="Z32" i="42"/>
  <c r="AA32" i="42"/>
  <c r="AB32" i="42"/>
  <c r="Z33" i="42"/>
  <c r="AA33" i="42"/>
  <c r="AB33" i="42"/>
  <c r="Z34" i="42"/>
  <c r="AA34" i="42"/>
  <c r="AB34" i="42"/>
  <c r="Z35" i="42"/>
  <c r="AA35" i="42"/>
  <c r="AB35" i="42"/>
  <c r="Z36" i="42"/>
  <c r="AA36" i="42"/>
  <c r="AB36" i="42"/>
  <c r="Z37" i="42"/>
  <c r="AA37" i="42"/>
  <c r="AB37" i="42"/>
  <c r="Z38" i="42"/>
  <c r="AA38" i="42"/>
  <c r="AB38" i="42"/>
  <c r="Z39" i="42"/>
  <c r="AA39" i="42"/>
  <c r="AB39" i="42"/>
  <c r="Z40" i="42"/>
  <c r="AA40" i="42"/>
  <c r="AB40" i="42"/>
  <c r="Z41" i="42"/>
  <c r="AA41" i="42"/>
  <c r="AB41" i="42"/>
  <c r="Z42" i="42"/>
  <c r="AA42" i="42"/>
  <c r="AB42" i="42"/>
  <c r="Z43" i="42"/>
  <c r="AA43" i="42"/>
  <c r="AB43" i="42"/>
  <c r="Z44" i="42"/>
  <c r="AA44" i="42"/>
  <c r="AB44" i="42"/>
  <c r="Z45" i="42"/>
  <c r="AA45" i="42"/>
  <c r="AB45" i="42"/>
  <c r="Z46" i="42"/>
  <c r="AA46" i="42"/>
  <c r="AB46" i="42"/>
  <c r="Z47" i="42"/>
  <c r="AA47" i="42"/>
  <c r="AB47" i="42"/>
  <c r="Z48" i="42"/>
  <c r="AA48" i="42"/>
  <c r="AB48" i="42"/>
  <c r="Z49" i="42"/>
  <c r="AA49" i="42"/>
  <c r="AB49" i="42"/>
  <c r="Z50" i="42"/>
  <c r="AA50" i="42"/>
  <c r="AB50" i="42"/>
  <c r="Z51" i="42"/>
  <c r="AA51" i="42"/>
  <c r="AB51" i="42"/>
  <c r="Z52" i="42"/>
  <c r="AA52" i="42"/>
  <c r="AB52" i="42"/>
  <c r="Z53" i="42"/>
  <c r="AA53" i="42"/>
  <c r="AB53" i="42"/>
  <c r="Z54" i="42"/>
  <c r="AA54" i="42"/>
  <c r="AB54" i="42"/>
  <c r="Z55" i="42"/>
  <c r="AA55" i="42"/>
  <c r="AB55" i="42"/>
  <c r="Z56" i="42"/>
  <c r="AA56" i="42"/>
  <c r="AB56" i="42"/>
  <c r="Z57" i="42"/>
  <c r="AA57" i="42"/>
  <c r="AB57" i="42"/>
  <c r="Z58" i="42"/>
  <c r="AA58" i="42"/>
  <c r="AB58" i="42"/>
  <c r="Z59" i="42"/>
  <c r="AA59" i="42"/>
  <c r="AB59" i="42"/>
  <c r="Z60" i="42"/>
  <c r="AA60" i="42"/>
  <c r="AB60" i="42"/>
  <c r="Z61" i="42"/>
  <c r="AA61" i="42"/>
  <c r="AB61" i="42"/>
  <c r="Z62" i="42"/>
  <c r="AA62" i="42"/>
  <c r="AB62" i="42"/>
  <c r="Z63" i="42"/>
  <c r="AA63" i="42"/>
  <c r="AB63" i="42"/>
  <c r="Z64" i="42"/>
  <c r="AA64" i="42"/>
  <c r="AB64" i="42"/>
  <c r="Z65" i="42"/>
  <c r="AA65" i="42"/>
  <c r="AB65" i="42"/>
  <c r="Z66" i="42"/>
  <c r="AA66" i="42"/>
  <c r="AB66" i="42"/>
  <c r="Z67" i="42"/>
  <c r="AA67" i="42"/>
  <c r="AB67" i="42"/>
  <c r="Z68" i="42"/>
  <c r="AA68" i="42"/>
  <c r="AB68" i="42"/>
  <c r="Z69" i="42"/>
  <c r="AA69" i="42"/>
  <c r="AB69" i="42"/>
  <c r="Z70" i="42"/>
  <c r="AA70" i="42"/>
  <c r="AB70" i="42"/>
  <c r="Z71" i="42"/>
  <c r="AA71" i="42"/>
  <c r="AB71" i="42"/>
  <c r="Z72" i="42"/>
  <c r="AA72" i="42"/>
  <c r="AB72" i="42"/>
  <c r="Z73" i="42"/>
  <c r="AA73" i="42"/>
  <c r="AB73" i="42"/>
  <c r="Z74" i="42"/>
  <c r="AA74" i="42"/>
  <c r="AB74" i="42"/>
  <c r="Z75" i="42"/>
  <c r="AA75" i="42"/>
  <c r="AB75" i="42"/>
  <c r="Z76" i="42"/>
  <c r="AA76" i="42"/>
  <c r="AB76" i="42"/>
  <c r="Z77" i="42"/>
  <c r="AA77" i="42"/>
  <c r="AB77" i="42"/>
  <c r="Z78" i="42"/>
  <c r="AA78" i="42"/>
  <c r="AB78" i="42"/>
  <c r="Z79" i="42"/>
  <c r="AA79" i="42"/>
  <c r="AB79" i="42"/>
  <c r="Z80" i="42"/>
  <c r="AA80" i="42"/>
  <c r="AB80" i="42"/>
  <c r="Z81" i="42"/>
  <c r="AA81" i="42"/>
  <c r="AB81" i="42"/>
  <c r="Z82" i="42"/>
  <c r="AA82" i="42"/>
  <c r="AB82" i="42"/>
  <c r="Z83" i="42"/>
  <c r="AA83" i="42"/>
  <c r="AB83" i="42"/>
  <c r="Z84" i="42"/>
  <c r="AA84" i="42"/>
  <c r="AB84" i="42"/>
  <c r="Z85" i="42"/>
  <c r="AA85" i="42"/>
  <c r="AB85" i="42"/>
  <c r="Z86" i="42"/>
  <c r="AA86" i="42"/>
  <c r="AB86" i="42"/>
  <c r="Z87" i="42"/>
  <c r="AA87" i="42"/>
  <c r="AB87" i="42"/>
  <c r="Z88" i="42"/>
  <c r="AA88" i="42"/>
  <c r="AB88" i="42"/>
  <c r="Z2" i="42"/>
  <c r="AA2" i="42"/>
  <c r="AB2" i="42"/>
  <c r="Z3" i="42"/>
  <c r="AA3" i="42"/>
  <c r="AB3" i="42"/>
  <c r="Z4" i="42"/>
  <c r="AA4" i="42"/>
  <c r="AB4" i="42"/>
  <c r="Z5" i="42"/>
  <c r="AA5" i="42"/>
  <c r="AB5" i="42"/>
  <c r="Z6" i="42"/>
  <c r="AA6" i="42"/>
  <c r="AB6" i="42"/>
  <c r="Z7" i="42"/>
  <c r="AA7" i="42"/>
  <c r="AB7" i="42"/>
  <c r="Z8" i="42"/>
  <c r="AA8" i="42"/>
  <c r="AB8" i="42"/>
  <c r="Z9" i="42"/>
  <c r="AA9" i="42"/>
  <c r="AB9" i="42"/>
  <c r="Z10" i="42"/>
  <c r="AA10" i="42"/>
  <c r="AB10" i="42"/>
  <c r="Z11" i="42"/>
  <c r="AA11" i="42"/>
  <c r="AB11" i="42"/>
  <c r="Z12" i="42"/>
  <c r="AA12" i="42"/>
  <c r="AB12" i="42"/>
  <c r="Z13" i="42"/>
  <c r="AA13" i="42"/>
  <c r="AB13" i="42"/>
  <c r="AB14" i="42"/>
  <c r="AA14" i="42"/>
  <c r="Z14" i="42"/>
  <c r="V3" i="44" l="1"/>
  <c r="V4" i="44"/>
  <c r="V5" i="44"/>
  <c r="V6" i="44"/>
  <c r="V7" i="44"/>
  <c r="V8" i="44"/>
  <c r="V9" i="44"/>
  <c r="V10" i="44"/>
  <c r="V11" i="44"/>
  <c r="V12" i="44"/>
  <c r="V13" i="44"/>
  <c r="V14" i="44"/>
  <c r="V15" i="44"/>
  <c r="V16" i="44"/>
  <c r="V17" i="44"/>
  <c r="V18" i="44"/>
  <c r="V19" i="44"/>
  <c r="V20" i="44"/>
  <c r="V21" i="44"/>
  <c r="V22" i="44"/>
  <c r="V23" i="44"/>
  <c r="V24" i="44"/>
  <c r="V25" i="44"/>
  <c r="V26" i="44"/>
  <c r="V27" i="44"/>
  <c r="V28" i="44"/>
  <c r="V29" i="44"/>
  <c r="V30" i="44"/>
  <c r="V31" i="44"/>
  <c r="V32" i="44"/>
  <c r="V33" i="44"/>
  <c r="V34" i="44"/>
  <c r="V35" i="44"/>
  <c r="V36" i="44"/>
  <c r="V37" i="44"/>
  <c r="V38" i="44"/>
  <c r="V39" i="44"/>
  <c r="V40" i="44"/>
  <c r="V41" i="44"/>
  <c r="V42" i="44"/>
  <c r="V43" i="44"/>
  <c r="V44" i="44"/>
  <c r="V45" i="44"/>
  <c r="V46" i="44"/>
  <c r="V47" i="44"/>
  <c r="V48" i="44"/>
  <c r="V49" i="44"/>
  <c r="V50" i="44"/>
  <c r="V51" i="44"/>
  <c r="V52" i="44"/>
  <c r="V53" i="44"/>
  <c r="V54" i="44"/>
  <c r="V55" i="44"/>
  <c r="V56" i="44"/>
  <c r="V57" i="44"/>
  <c r="V58" i="44"/>
  <c r="V59" i="44"/>
  <c r="V60" i="44"/>
  <c r="V61" i="44"/>
  <c r="V62" i="44"/>
  <c r="V63" i="44"/>
  <c r="V64" i="44"/>
  <c r="V65" i="44"/>
  <c r="V66" i="44"/>
  <c r="V67" i="44"/>
  <c r="V68" i="44"/>
  <c r="V69" i="44"/>
  <c r="V70" i="44"/>
  <c r="V71" i="44"/>
  <c r="V72" i="44"/>
  <c r="V73" i="44"/>
  <c r="V74" i="44"/>
  <c r="V75" i="44"/>
  <c r="V76" i="44"/>
  <c r="V77" i="44"/>
  <c r="V78" i="44"/>
  <c r="V79" i="44"/>
  <c r="V80" i="44"/>
  <c r="V81" i="44"/>
  <c r="V82" i="44"/>
  <c r="V83" i="44"/>
  <c r="V84" i="44"/>
  <c r="V85" i="44"/>
  <c r="V86" i="44"/>
  <c r="V87" i="44"/>
  <c r="V88" i="44"/>
  <c r="V89" i="44"/>
  <c r="V90" i="44"/>
  <c r="V91" i="44"/>
  <c r="V92" i="44"/>
  <c r="V93" i="44"/>
  <c r="V94" i="44"/>
  <c r="V95" i="44"/>
  <c r="V96" i="44"/>
  <c r="V97" i="44"/>
  <c r="V98" i="44"/>
  <c r="V99" i="44"/>
  <c r="V100" i="44"/>
  <c r="V101" i="44"/>
  <c r="V102" i="44"/>
  <c r="V103" i="44"/>
  <c r="V104" i="44"/>
  <c r="V105" i="44"/>
  <c r="V106" i="44"/>
  <c r="V107" i="44"/>
  <c r="V108" i="44"/>
  <c r="V109" i="44"/>
  <c r="V110" i="44"/>
  <c r="V111" i="44"/>
  <c r="V112" i="44"/>
  <c r="V113" i="44"/>
  <c r="V114" i="44"/>
  <c r="V115" i="44"/>
  <c r="V116" i="44"/>
  <c r="V117" i="44"/>
  <c r="V118" i="44"/>
  <c r="V119" i="44"/>
  <c r="V120" i="44"/>
  <c r="V121" i="44"/>
  <c r="V122" i="44"/>
  <c r="V123" i="44"/>
  <c r="V124" i="44"/>
  <c r="V125" i="44"/>
  <c r="V126" i="44"/>
  <c r="V127" i="44"/>
  <c r="V128" i="44"/>
  <c r="V129" i="44"/>
  <c r="V130" i="44"/>
  <c r="V131" i="44"/>
  <c r="V132" i="44"/>
  <c r="V133" i="44"/>
  <c r="V134" i="44"/>
  <c r="V135" i="44"/>
  <c r="V136" i="44"/>
  <c r="V137" i="44"/>
  <c r="V138" i="44"/>
  <c r="V139" i="44"/>
  <c r="V140" i="44"/>
  <c r="V141" i="44"/>
  <c r="V142" i="44"/>
  <c r="V143" i="44"/>
  <c r="V144" i="44"/>
  <c r="V145" i="44"/>
  <c r="V146" i="44"/>
  <c r="V147" i="44"/>
  <c r="V148" i="44"/>
  <c r="V149" i="44"/>
  <c r="V150" i="44"/>
  <c r="V151" i="44"/>
  <c r="V152" i="44"/>
  <c r="V153" i="44"/>
  <c r="V154" i="44"/>
  <c r="V155" i="44"/>
  <c r="V156" i="44"/>
  <c r="V157" i="44"/>
  <c r="V158" i="44"/>
  <c r="V159" i="44"/>
  <c r="V160" i="44"/>
  <c r="V161" i="44"/>
  <c r="V162" i="44"/>
  <c r="V163" i="44"/>
  <c r="V164" i="44"/>
  <c r="V165" i="44"/>
  <c r="V166" i="44"/>
  <c r="V167" i="44"/>
  <c r="V168" i="44"/>
  <c r="V169" i="44"/>
  <c r="V170" i="44"/>
  <c r="V171" i="44"/>
  <c r="V172" i="44"/>
  <c r="V173" i="44"/>
  <c r="V174" i="44"/>
  <c r="V175" i="44"/>
  <c r="V176" i="44"/>
  <c r="V177" i="44"/>
  <c r="V178" i="44"/>
  <c r="V179" i="44"/>
  <c r="V180" i="44"/>
  <c r="V181" i="44"/>
  <c r="V182" i="44"/>
  <c r="V183" i="44"/>
  <c r="V184" i="44"/>
  <c r="V185" i="44"/>
  <c r="V186" i="44"/>
  <c r="V187" i="44"/>
  <c r="V188" i="44"/>
  <c r="V189" i="44"/>
  <c r="V190" i="44"/>
  <c r="V191" i="44"/>
  <c r="V192" i="44"/>
  <c r="V193" i="44"/>
  <c r="V194" i="44"/>
  <c r="V195" i="44"/>
  <c r="V196" i="44"/>
  <c r="V197" i="44"/>
  <c r="V198" i="44"/>
  <c r="V199" i="44"/>
  <c r="V200" i="44"/>
  <c r="V201" i="44"/>
  <c r="V202" i="44"/>
  <c r="V203" i="44"/>
  <c r="V204" i="44"/>
  <c r="V205" i="44"/>
  <c r="V206" i="44"/>
  <c r="V207" i="44"/>
  <c r="V208" i="44"/>
  <c r="V209" i="44"/>
  <c r="V210" i="44"/>
  <c r="V211" i="44"/>
  <c r="V212" i="44"/>
  <c r="V213" i="44"/>
  <c r="V214" i="44"/>
  <c r="V215" i="44"/>
  <c r="V216" i="44"/>
  <c r="V217" i="44"/>
  <c r="V218" i="44"/>
  <c r="V219" i="44"/>
  <c r="V220" i="44"/>
  <c r="V221" i="44"/>
  <c r="V222" i="44"/>
  <c r="V223" i="44"/>
  <c r="V224" i="44"/>
  <c r="V225" i="44"/>
  <c r="V226" i="44"/>
  <c r="V227" i="44"/>
  <c r="V228" i="44"/>
  <c r="V229" i="44"/>
  <c r="V230" i="44"/>
  <c r="V231" i="44"/>
  <c r="V232" i="44"/>
  <c r="V233" i="44"/>
  <c r="V234" i="44"/>
  <c r="V235" i="44"/>
  <c r="V236" i="44"/>
  <c r="V237" i="44"/>
  <c r="V238" i="44"/>
  <c r="V239" i="44"/>
  <c r="V240" i="44"/>
  <c r="V241" i="44"/>
  <c r="V242" i="44"/>
  <c r="V243" i="44"/>
  <c r="V244" i="44"/>
  <c r="V245" i="44"/>
  <c r="V246" i="44"/>
  <c r="V247" i="44"/>
  <c r="V248" i="44"/>
  <c r="V249" i="44"/>
  <c r="V250" i="44"/>
  <c r="V251" i="44"/>
  <c r="V252" i="44"/>
  <c r="V253" i="44"/>
  <c r="V254" i="44"/>
  <c r="V255" i="44"/>
  <c r="V256" i="44"/>
  <c r="V257" i="44"/>
  <c r="V258" i="44"/>
  <c r="V259" i="44"/>
  <c r="V260" i="44"/>
  <c r="V261" i="44"/>
  <c r="V262" i="44"/>
  <c r="V263" i="44"/>
  <c r="V264" i="44"/>
  <c r="V265" i="44"/>
  <c r="V266" i="44"/>
  <c r="V267" i="44"/>
  <c r="V268" i="44"/>
  <c r="V269" i="44"/>
  <c r="V270" i="44"/>
  <c r="V271" i="44"/>
  <c r="V272" i="44"/>
  <c r="V273" i="44"/>
  <c r="V274" i="44"/>
  <c r="V275" i="44"/>
  <c r="V276" i="44"/>
  <c r="V277" i="44"/>
  <c r="V278" i="44"/>
  <c r="V279" i="44"/>
  <c r="V280" i="44"/>
  <c r="V281" i="44"/>
  <c r="V282" i="44"/>
  <c r="V283" i="44"/>
  <c r="V284" i="44"/>
  <c r="V285" i="44"/>
  <c r="V286" i="44"/>
  <c r="V287" i="44"/>
  <c r="V288" i="44"/>
  <c r="V289" i="44"/>
  <c r="V290" i="44"/>
  <c r="V291" i="44"/>
  <c r="V292" i="44"/>
  <c r="V293" i="44"/>
  <c r="V294" i="44"/>
  <c r="V295" i="44"/>
  <c r="V296" i="44"/>
  <c r="V297" i="44"/>
  <c r="V298" i="44"/>
  <c r="V299" i="44"/>
  <c r="V300" i="44"/>
  <c r="V301" i="44"/>
  <c r="V302" i="44"/>
  <c r="V303" i="44"/>
  <c r="V304" i="44"/>
  <c r="V305" i="44"/>
  <c r="V306" i="44"/>
  <c r="V307" i="44"/>
  <c r="V308" i="44"/>
  <c r="V309" i="44"/>
  <c r="V310" i="44"/>
  <c r="V311" i="44"/>
  <c r="V312" i="44"/>
  <c r="V313" i="44"/>
  <c r="V314" i="44"/>
  <c r="V315" i="44"/>
  <c r="V316" i="44"/>
  <c r="V317" i="44"/>
  <c r="V318" i="44"/>
  <c r="V319" i="44"/>
  <c r="V320" i="44"/>
  <c r="V321" i="44"/>
  <c r="V322" i="44"/>
  <c r="V323" i="44"/>
  <c r="V324" i="44"/>
  <c r="V325" i="44"/>
  <c r="V326" i="44"/>
  <c r="V327" i="44"/>
  <c r="V328" i="44"/>
  <c r="V329" i="44"/>
  <c r="V330" i="44"/>
  <c r="V331" i="44"/>
  <c r="V332" i="44"/>
  <c r="V333" i="44"/>
  <c r="V334" i="44"/>
  <c r="V335" i="44"/>
  <c r="V336" i="44"/>
  <c r="V337" i="44"/>
  <c r="V338" i="44"/>
  <c r="V339" i="44"/>
  <c r="V340" i="44"/>
  <c r="V341" i="44"/>
  <c r="V342" i="44"/>
  <c r="V343" i="44"/>
  <c r="V344" i="44"/>
  <c r="V345" i="44"/>
  <c r="V346" i="44"/>
  <c r="V347" i="44"/>
  <c r="V348" i="44"/>
  <c r="V349" i="44"/>
  <c r="V350" i="44"/>
  <c r="V351" i="44"/>
  <c r="V352" i="44"/>
  <c r="V353" i="44"/>
  <c r="V354" i="44"/>
  <c r="V355" i="44"/>
  <c r="V356" i="44"/>
  <c r="V357" i="44"/>
  <c r="V358" i="44"/>
  <c r="V359" i="44"/>
  <c r="V360" i="44"/>
  <c r="V361" i="44"/>
  <c r="V362" i="44"/>
  <c r="V363" i="44"/>
  <c r="V364" i="44"/>
  <c r="V365" i="44"/>
  <c r="V366" i="44"/>
  <c r="V367" i="44"/>
  <c r="V368" i="44"/>
  <c r="V369" i="44"/>
  <c r="V370" i="44"/>
  <c r="V371" i="44"/>
  <c r="V372" i="44"/>
  <c r="V373" i="44"/>
  <c r="V374" i="44"/>
  <c r="V375" i="44"/>
  <c r="V376" i="44"/>
  <c r="V377" i="44"/>
  <c r="V378" i="44"/>
  <c r="V379" i="44"/>
  <c r="V380" i="44"/>
  <c r="V381" i="44"/>
  <c r="V382" i="44"/>
  <c r="V383" i="44"/>
  <c r="V384" i="44"/>
  <c r="V385" i="44"/>
  <c r="V386" i="44"/>
  <c r="V387" i="44"/>
  <c r="V388" i="44"/>
  <c r="V389" i="44"/>
  <c r="V390" i="44"/>
  <c r="V391" i="44"/>
  <c r="V392" i="44"/>
  <c r="V393" i="44"/>
  <c r="V394" i="44"/>
  <c r="V395" i="44"/>
  <c r="V396" i="44"/>
  <c r="V397" i="44"/>
  <c r="V398" i="44"/>
  <c r="V399" i="44"/>
  <c r="V400" i="44"/>
  <c r="V401" i="44"/>
  <c r="V402" i="44"/>
  <c r="V403" i="44"/>
  <c r="V404" i="44"/>
  <c r="V405" i="44"/>
  <c r="V406" i="44"/>
  <c r="V407" i="44"/>
  <c r="V408" i="44"/>
  <c r="V409" i="44"/>
  <c r="V410" i="44"/>
  <c r="V411" i="44"/>
  <c r="V412" i="44"/>
  <c r="V413" i="44"/>
  <c r="V414" i="44"/>
  <c r="V415" i="44"/>
  <c r="V416" i="44"/>
  <c r="V417" i="44"/>
  <c r="V418" i="44"/>
  <c r="V419" i="44"/>
  <c r="V420" i="44"/>
  <c r="V421" i="44"/>
  <c r="V422" i="44"/>
  <c r="V423" i="44"/>
  <c r="V424" i="44"/>
  <c r="V425" i="44"/>
  <c r="V426" i="44"/>
  <c r="V427" i="44"/>
  <c r="V428" i="44"/>
  <c r="V429" i="44"/>
  <c r="V430" i="44"/>
  <c r="V431" i="44"/>
  <c r="V432" i="44"/>
  <c r="V433" i="44"/>
  <c r="V434" i="44"/>
  <c r="V435" i="44"/>
  <c r="V436" i="44"/>
  <c r="V437" i="44"/>
  <c r="V438" i="44"/>
  <c r="V439" i="44"/>
  <c r="V440" i="44"/>
  <c r="V441" i="44"/>
  <c r="V442" i="44"/>
  <c r="V443" i="44"/>
  <c r="V444" i="44"/>
  <c r="V445" i="44"/>
  <c r="V446" i="44"/>
  <c r="V447" i="44"/>
  <c r="V448" i="44"/>
  <c r="V449" i="44"/>
  <c r="V450" i="44"/>
  <c r="V451" i="44"/>
  <c r="V452" i="44"/>
  <c r="V453" i="44"/>
  <c r="V454" i="44"/>
  <c r="V455" i="44"/>
  <c r="V456" i="44"/>
  <c r="V457" i="44"/>
  <c r="V458" i="44"/>
  <c r="V459" i="44"/>
  <c r="V460" i="44"/>
  <c r="V461" i="44"/>
  <c r="V462" i="44"/>
  <c r="V463" i="44"/>
  <c r="V464" i="44"/>
  <c r="V465" i="44"/>
  <c r="V466" i="44"/>
  <c r="V467" i="44"/>
  <c r="V468" i="44"/>
  <c r="V469" i="44"/>
  <c r="V470" i="44"/>
  <c r="V471" i="44"/>
  <c r="V472" i="44"/>
  <c r="V473" i="44"/>
  <c r="V474" i="44"/>
  <c r="V475" i="44"/>
  <c r="V476" i="44"/>
  <c r="V477" i="44"/>
  <c r="V478" i="44"/>
  <c r="V479" i="44"/>
  <c r="V480" i="44"/>
  <c r="V481" i="44"/>
  <c r="V482" i="44"/>
  <c r="V483" i="44"/>
  <c r="V484" i="44"/>
  <c r="V485" i="44"/>
  <c r="V486" i="44"/>
  <c r="V487" i="44"/>
  <c r="V488" i="44"/>
  <c r="V489" i="44"/>
  <c r="V490" i="44"/>
  <c r="V491" i="44"/>
  <c r="V492" i="44"/>
  <c r="V493" i="44"/>
  <c r="V494" i="44"/>
  <c r="V495" i="44"/>
  <c r="V496" i="44"/>
  <c r="V497" i="44"/>
  <c r="V498" i="44"/>
  <c r="V499" i="44"/>
  <c r="V500" i="44"/>
  <c r="V501" i="44"/>
  <c r="V502" i="44"/>
  <c r="V503" i="44"/>
  <c r="V504" i="44"/>
  <c r="V505" i="44"/>
  <c r="V506" i="44"/>
  <c r="V507" i="44"/>
  <c r="V508" i="44"/>
  <c r="V509" i="44"/>
  <c r="V510" i="44"/>
  <c r="V511" i="44"/>
  <c r="V512" i="44"/>
  <c r="V513" i="44"/>
  <c r="V514" i="44"/>
  <c r="V515" i="44"/>
  <c r="V516" i="44"/>
  <c r="V517" i="44"/>
  <c r="V518" i="44"/>
  <c r="V519" i="44"/>
  <c r="V520" i="44"/>
  <c r="V521" i="44"/>
  <c r="V522" i="44"/>
  <c r="V523" i="44"/>
  <c r="V524" i="44"/>
  <c r="V525" i="44"/>
  <c r="V526" i="44"/>
  <c r="V527" i="44"/>
  <c r="V528" i="44"/>
  <c r="V529" i="44"/>
  <c r="V530" i="44"/>
  <c r="V531" i="44"/>
  <c r="V532" i="44"/>
  <c r="V533" i="44"/>
  <c r="V534" i="44"/>
  <c r="V535" i="44"/>
  <c r="V536" i="44"/>
  <c r="V537" i="44"/>
  <c r="V538" i="44"/>
  <c r="V539" i="44"/>
  <c r="V540" i="44"/>
  <c r="V541" i="44"/>
  <c r="V542" i="44"/>
  <c r="V543" i="44"/>
  <c r="V544" i="44"/>
  <c r="V545" i="44"/>
  <c r="V546" i="44"/>
  <c r="V547" i="44"/>
  <c r="V548" i="44"/>
  <c r="V549" i="44"/>
  <c r="V550" i="44"/>
  <c r="V551" i="44"/>
  <c r="V552" i="44"/>
  <c r="V553" i="44"/>
  <c r="V554" i="44"/>
  <c r="V555" i="44"/>
  <c r="V556" i="44"/>
  <c r="V557" i="44"/>
  <c r="V558" i="44"/>
  <c r="V559" i="44"/>
  <c r="V560" i="44"/>
  <c r="V561" i="44"/>
  <c r="V562" i="44"/>
  <c r="V563" i="44"/>
  <c r="V564" i="44"/>
  <c r="V565" i="44"/>
  <c r="V566" i="44"/>
  <c r="V567" i="44"/>
  <c r="V568" i="44"/>
  <c r="V569" i="44"/>
  <c r="V570" i="44"/>
  <c r="V571" i="44"/>
  <c r="V572" i="44"/>
  <c r="V573" i="44"/>
  <c r="V574" i="44"/>
  <c r="V575" i="44"/>
  <c r="V576" i="44"/>
  <c r="V577" i="44"/>
  <c r="V578" i="44"/>
  <c r="V579" i="44"/>
  <c r="V580" i="44"/>
  <c r="V581" i="44"/>
  <c r="V582" i="44"/>
  <c r="V583" i="44"/>
  <c r="V584" i="44"/>
  <c r="V585" i="44"/>
  <c r="V586" i="44"/>
  <c r="V587" i="44"/>
  <c r="V588" i="44"/>
  <c r="V589" i="44"/>
  <c r="V590" i="44"/>
  <c r="V591" i="44"/>
  <c r="V592" i="44"/>
  <c r="V593" i="44"/>
  <c r="V594" i="44"/>
  <c r="V595" i="44"/>
  <c r="V596" i="44"/>
  <c r="V597" i="44"/>
  <c r="V598" i="44"/>
  <c r="V599" i="44"/>
  <c r="V600" i="44"/>
  <c r="V601" i="44"/>
  <c r="V602" i="44"/>
  <c r="V603" i="44"/>
  <c r="V604" i="44"/>
  <c r="V605" i="44"/>
  <c r="V606" i="44"/>
  <c r="V607" i="44"/>
  <c r="V608" i="44"/>
  <c r="V609" i="44"/>
  <c r="V610" i="44"/>
  <c r="V611" i="44"/>
  <c r="V612" i="44"/>
  <c r="V613" i="44"/>
  <c r="V614" i="44"/>
  <c r="V615" i="44"/>
  <c r="V616" i="44"/>
  <c r="V617" i="44"/>
  <c r="V618" i="44"/>
  <c r="V619" i="44"/>
  <c r="V620" i="44"/>
  <c r="V621" i="44"/>
  <c r="V622" i="44"/>
  <c r="V623" i="44"/>
  <c r="V624" i="44"/>
  <c r="V625" i="44"/>
  <c r="V626" i="44"/>
  <c r="V627" i="44"/>
  <c r="V628" i="44"/>
  <c r="V629" i="44"/>
  <c r="V630" i="44"/>
  <c r="V631" i="44"/>
  <c r="V632" i="44"/>
  <c r="V633" i="44"/>
  <c r="V634" i="44"/>
  <c r="V635" i="44"/>
  <c r="V636" i="44"/>
  <c r="V637" i="44"/>
  <c r="V638" i="44"/>
  <c r="V639" i="44"/>
  <c r="V640" i="44"/>
  <c r="V641" i="44"/>
  <c r="V642" i="44"/>
  <c r="V643" i="44"/>
  <c r="V644" i="44"/>
  <c r="V645" i="44"/>
  <c r="V646" i="44"/>
  <c r="V647" i="44"/>
  <c r="V648" i="44"/>
  <c r="V649" i="44"/>
  <c r="V650" i="44"/>
  <c r="V651" i="44"/>
  <c r="V652" i="44"/>
  <c r="V653" i="44"/>
  <c r="V654" i="44"/>
  <c r="V655" i="44"/>
  <c r="V656" i="44"/>
  <c r="V657" i="44"/>
  <c r="V658" i="44"/>
  <c r="V659" i="44"/>
  <c r="V660" i="44"/>
  <c r="V661" i="44"/>
  <c r="V662" i="44"/>
  <c r="V663" i="44"/>
  <c r="V664" i="44"/>
  <c r="V665" i="44"/>
  <c r="V666" i="44"/>
  <c r="V667" i="44"/>
  <c r="V668" i="44"/>
  <c r="V669" i="44"/>
  <c r="V670" i="44"/>
  <c r="V671" i="44"/>
  <c r="V672" i="44"/>
  <c r="V673" i="44"/>
  <c r="V674" i="44"/>
  <c r="V675" i="44"/>
  <c r="V676" i="44"/>
  <c r="V677" i="44"/>
  <c r="V678" i="44"/>
  <c r="V679" i="44"/>
  <c r="V680" i="44"/>
  <c r="V681" i="44"/>
  <c r="V682" i="44"/>
  <c r="V683" i="44"/>
  <c r="V684" i="44"/>
  <c r="V685" i="44"/>
  <c r="V686" i="44"/>
  <c r="V687" i="44"/>
  <c r="V688" i="44"/>
  <c r="V689" i="44"/>
  <c r="V690" i="44"/>
  <c r="V691" i="44"/>
  <c r="V692" i="44"/>
  <c r="V693" i="44"/>
  <c r="V694" i="44"/>
  <c r="V695" i="44"/>
  <c r="V696" i="44"/>
  <c r="V697" i="44"/>
  <c r="V698" i="44"/>
  <c r="V699" i="44"/>
  <c r="V700" i="44"/>
  <c r="V701" i="44"/>
  <c r="V702" i="44"/>
  <c r="V703" i="44"/>
  <c r="V704" i="44"/>
  <c r="V705" i="44"/>
  <c r="V706" i="44"/>
  <c r="V707" i="44"/>
  <c r="V708" i="44"/>
  <c r="V709" i="44"/>
  <c r="V710" i="44"/>
  <c r="V711" i="44"/>
  <c r="V712" i="44"/>
  <c r="V713" i="44"/>
  <c r="V714" i="44"/>
  <c r="V715" i="44"/>
  <c r="V716" i="44"/>
  <c r="V717" i="44"/>
  <c r="V718" i="44"/>
  <c r="V719" i="44"/>
  <c r="V720" i="44"/>
  <c r="V721" i="44"/>
  <c r="V722" i="44"/>
  <c r="V723" i="44"/>
  <c r="V724" i="44"/>
  <c r="V725" i="44"/>
  <c r="V726" i="44"/>
  <c r="V727" i="44"/>
  <c r="V728" i="44"/>
  <c r="V729" i="44"/>
  <c r="V730" i="44"/>
  <c r="V731" i="44"/>
  <c r="V732" i="44"/>
  <c r="V733" i="44"/>
  <c r="V734" i="44"/>
  <c r="V735" i="44"/>
  <c r="V736" i="44"/>
  <c r="V737" i="44"/>
  <c r="V738" i="44"/>
  <c r="V739" i="44"/>
  <c r="V740" i="44"/>
  <c r="V741" i="44"/>
  <c r="V742" i="44"/>
  <c r="V743" i="44"/>
  <c r="V744" i="44"/>
  <c r="V745" i="44"/>
  <c r="V746" i="44"/>
  <c r="V747" i="44"/>
  <c r="V748" i="44"/>
  <c r="V749" i="44"/>
  <c r="V750" i="44"/>
  <c r="V751" i="44"/>
  <c r="V752" i="44"/>
  <c r="V753" i="44"/>
  <c r="V754" i="44"/>
  <c r="V755" i="44"/>
  <c r="V756" i="44"/>
  <c r="V757" i="44"/>
  <c r="V758" i="44"/>
  <c r="V759" i="44"/>
  <c r="V760" i="44"/>
  <c r="V761" i="44"/>
  <c r="V762" i="44"/>
  <c r="V763" i="44"/>
  <c r="V764" i="44"/>
  <c r="V765" i="44"/>
  <c r="V766" i="44"/>
  <c r="V767" i="44"/>
  <c r="V768" i="44"/>
  <c r="V769" i="44"/>
  <c r="V770" i="44"/>
  <c r="V771" i="44"/>
  <c r="V772" i="44"/>
  <c r="V773" i="44"/>
  <c r="V774" i="44"/>
  <c r="V775" i="44"/>
  <c r="V776" i="44"/>
  <c r="V777" i="44"/>
  <c r="V778" i="44"/>
  <c r="V779" i="44"/>
  <c r="V780" i="44"/>
  <c r="V781" i="44"/>
  <c r="V782" i="44"/>
  <c r="V783" i="44"/>
  <c r="V784" i="44"/>
  <c r="V785" i="44"/>
  <c r="V786" i="44"/>
  <c r="V787" i="44"/>
  <c r="V788" i="44"/>
  <c r="V789" i="44"/>
  <c r="V790" i="44"/>
  <c r="V791" i="44"/>
  <c r="V792" i="44"/>
  <c r="V793" i="44"/>
  <c r="V794" i="44"/>
  <c r="V795" i="44"/>
  <c r="V796" i="44"/>
  <c r="V797" i="44"/>
  <c r="V798" i="44"/>
  <c r="V799" i="44"/>
  <c r="V800" i="44"/>
  <c r="V801" i="44"/>
  <c r="V802" i="44"/>
  <c r="V803" i="44"/>
  <c r="V804" i="44"/>
  <c r="V805" i="44"/>
  <c r="V806" i="44"/>
  <c r="V807" i="44"/>
  <c r="V808" i="44"/>
  <c r="V809" i="44"/>
  <c r="V810" i="44"/>
  <c r="V811" i="44"/>
  <c r="V812" i="44"/>
  <c r="V813" i="44"/>
  <c r="V814" i="44"/>
  <c r="V815" i="44"/>
  <c r="V816" i="44"/>
  <c r="V817" i="44"/>
  <c r="V818" i="44"/>
  <c r="V819" i="44"/>
  <c r="V820" i="44"/>
  <c r="V821" i="44"/>
  <c r="V822" i="44"/>
  <c r="V823" i="44"/>
  <c r="V824" i="44"/>
  <c r="V825" i="44"/>
  <c r="V826" i="44"/>
  <c r="V827" i="44"/>
  <c r="V828" i="44"/>
  <c r="V829" i="44"/>
  <c r="V830" i="44"/>
  <c r="V831" i="44"/>
  <c r="V832" i="44"/>
  <c r="V833" i="44"/>
  <c r="V834" i="44"/>
  <c r="V835" i="44"/>
  <c r="V836" i="44"/>
  <c r="V837" i="44"/>
  <c r="V838" i="44"/>
  <c r="V839" i="44"/>
  <c r="V840" i="44"/>
  <c r="V841" i="44"/>
  <c r="V842" i="44"/>
  <c r="V843" i="44"/>
  <c r="V844" i="44"/>
  <c r="V845" i="44"/>
  <c r="V846" i="44"/>
  <c r="V847" i="44"/>
  <c r="V848" i="44"/>
  <c r="V849" i="44"/>
  <c r="V850" i="44"/>
  <c r="V851" i="44"/>
  <c r="V852" i="44"/>
  <c r="V853" i="44"/>
  <c r="V854" i="44"/>
  <c r="V855" i="44"/>
  <c r="V856" i="44"/>
  <c r="V857" i="44"/>
  <c r="V858" i="44"/>
  <c r="V859" i="44"/>
  <c r="V860" i="44"/>
  <c r="V861" i="44"/>
  <c r="V862" i="44"/>
  <c r="V863" i="44"/>
  <c r="V864" i="44"/>
  <c r="V865" i="44"/>
  <c r="V866" i="44"/>
  <c r="V867" i="44"/>
  <c r="V868" i="44"/>
  <c r="V869" i="44"/>
  <c r="V870" i="44"/>
  <c r="V871" i="44"/>
  <c r="V872" i="44"/>
  <c r="V873" i="44"/>
  <c r="V874" i="44"/>
  <c r="V875" i="44"/>
  <c r="V876" i="44"/>
  <c r="V877" i="44"/>
  <c r="V878" i="44"/>
  <c r="V879" i="44"/>
  <c r="V880" i="44"/>
  <c r="V881" i="44"/>
  <c r="V882" i="44"/>
  <c r="V883" i="44"/>
  <c r="V884" i="44"/>
  <c r="V885" i="44"/>
  <c r="V886" i="44"/>
  <c r="V887" i="44"/>
  <c r="V888" i="44"/>
  <c r="V889" i="44"/>
  <c r="V890" i="44"/>
  <c r="V891" i="44"/>
  <c r="V892" i="44"/>
  <c r="V893" i="44"/>
  <c r="V894" i="44"/>
  <c r="V895" i="44"/>
  <c r="V896" i="44"/>
  <c r="V897" i="44"/>
  <c r="V898" i="44"/>
  <c r="V899" i="44"/>
  <c r="V900" i="44"/>
  <c r="V901" i="44"/>
  <c r="V902" i="44"/>
  <c r="V903" i="44"/>
  <c r="V904" i="44"/>
  <c r="V905" i="44"/>
  <c r="V906" i="44"/>
  <c r="V907" i="44"/>
  <c r="V908" i="44"/>
  <c r="V2" i="44"/>
  <c r="V909" i="44" l="1"/>
  <c r="W3" i="44"/>
  <c r="X3" i="44"/>
  <c r="Y3" i="44"/>
  <c r="W4" i="44"/>
  <c r="X4" i="44"/>
  <c r="Y4" i="44"/>
  <c r="W5" i="44"/>
  <c r="X5" i="44"/>
  <c r="Y5" i="44"/>
  <c r="W6" i="44"/>
  <c r="X6" i="44"/>
  <c r="Y6" i="44"/>
  <c r="W7" i="44"/>
  <c r="X7" i="44"/>
  <c r="Y7" i="44"/>
  <c r="W8" i="44"/>
  <c r="X8" i="44"/>
  <c r="Y8" i="44"/>
  <c r="W9" i="44"/>
  <c r="X9" i="44"/>
  <c r="Y9" i="44"/>
  <c r="W10" i="44"/>
  <c r="X10" i="44"/>
  <c r="Y10" i="44"/>
  <c r="W11" i="44"/>
  <c r="X11" i="44"/>
  <c r="Y11" i="44"/>
  <c r="W12" i="44"/>
  <c r="X12" i="44"/>
  <c r="Y12" i="44"/>
  <c r="W13" i="44"/>
  <c r="X13" i="44"/>
  <c r="Y13" i="44"/>
  <c r="W14" i="44"/>
  <c r="X14" i="44"/>
  <c r="Y14" i="44"/>
  <c r="W15" i="44"/>
  <c r="X15" i="44"/>
  <c r="Y15" i="44"/>
  <c r="W16" i="44"/>
  <c r="X16" i="44"/>
  <c r="Y16" i="44"/>
  <c r="W17" i="44"/>
  <c r="X17" i="44"/>
  <c r="Y17" i="44"/>
  <c r="W18" i="44"/>
  <c r="X18" i="44"/>
  <c r="Y18" i="44"/>
  <c r="W19" i="44"/>
  <c r="X19" i="44"/>
  <c r="Y19" i="44"/>
  <c r="W20" i="44"/>
  <c r="X20" i="44"/>
  <c r="Y20" i="44"/>
  <c r="W21" i="44"/>
  <c r="X21" i="44"/>
  <c r="Y21" i="44"/>
  <c r="W22" i="44"/>
  <c r="X22" i="44"/>
  <c r="Y22" i="44"/>
  <c r="W23" i="44"/>
  <c r="X23" i="44"/>
  <c r="Y23" i="44"/>
  <c r="W24" i="44"/>
  <c r="X24" i="44"/>
  <c r="Y24" i="44"/>
  <c r="W25" i="44"/>
  <c r="X25" i="44"/>
  <c r="Y25" i="44"/>
  <c r="W26" i="44"/>
  <c r="X26" i="44"/>
  <c r="Y26" i="44"/>
  <c r="W27" i="44"/>
  <c r="X27" i="44"/>
  <c r="Y27" i="44"/>
  <c r="W28" i="44"/>
  <c r="X28" i="44"/>
  <c r="Y28" i="44"/>
  <c r="W29" i="44"/>
  <c r="X29" i="44"/>
  <c r="Y29" i="44"/>
  <c r="W30" i="44"/>
  <c r="X30" i="44"/>
  <c r="Y30" i="44"/>
  <c r="W31" i="44"/>
  <c r="X31" i="44"/>
  <c r="Y31" i="44"/>
  <c r="W32" i="44"/>
  <c r="X32" i="44"/>
  <c r="Y32" i="44"/>
  <c r="W33" i="44"/>
  <c r="X33" i="44"/>
  <c r="Y33" i="44"/>
  <c r="W34" i="44"/>
  <c r="X34" i="44"/>
  <c r="Y34" i="44"/>
  <c r="W35" i="44"/>
  <c r="X35" i="44"/>
  <c r="Y35" i="44"/>
  <c r="W36" i="44"/>
  <c r="X36" i="44"/>
  <c r="Y36" i="44"/>
  <c r="W37" i="44"/>
  <c r="X37" i="44"/>
  <c r="Y37" i="44"/>
  <c r="W38" i="44"/>
  <c r="X38" i="44"/>
  <c r="Y38" i="44"/>
  <c r="W39" i="44"/>
  <c r="X39" i="44"/>
  <c r="Y39" i="44"/>
  <c r="W40" i="44"/>
  <c r="X40" i="44"/>
  <c r="Y40" i="44"/>
  <c r="W41" i="44"/>
  <c r="X41" i="44"/>
  <c r="Y41" i="44"/>
  <c r="W42" i="44"/>
  <c r="X42" i="44"/>
  <c r="Y42" i="44"/>
  <c r="W43" i="44"/>
  <c r="X43" i="44"/>
  <c r="Y43" i="44"/>
  <c r="W44" i="44"/>
  <c r="X44" i="44"/>
  <c r="Y44" i="44"/>
  <c r="W45" i="44"/>
  <c r="X45" i="44"/>
  <c r="Y45" i="44"/>
  <c r="W46" i="44"/>
  <c r="X46" i="44"/>
  <c r="Y46" i="44"/>
  <c r="W47" i="44"/>
  <c r="X47" i="44"/>
  <c r="Y47" i="44"/>
  <c r="W48" i="44"/>
  <c r="X48" i="44"/>
  <c r="Y48" i="44"/>
  <c r="W49" i="44"/>
  <c r="X49" i="44"/>
  <c r="Y49" i="44"/>
  <c r="W50" i="44"/>
  <c r="X50" i="44"/>
  <c r="Y50" i="44"/>
  <c r="W51" i="44"/>
  <c r="X51" i="44"/>
  <c r="Y51" i="44"/>
  <c r="W52" i="44"/>
  <c r="X52" i="44"/>
  <c r="Y52" i="44"/>
  <c r="W53" i="44"/>
  <c r="X53" i="44"/>
  <c r="Y53" i="44"/>
  <c r="W54" i="44"/>
  <c r="X54" i="44"/>
  <c r="Y54" i="44"/>
  <c r="W55" i="44"/>
  <c r="X55" i="44"/>
  <c r="Y55" i="44"/>
  <c r="W56" i="44"/>
  <c r="X56" i="44"/>
  <c r="Y56" i="44"/>
  <c r="W57" i="44"/>
  <c r="X57" i="44"/>
  <c r="Y57" i="44"/>
  <c r="W58" i="44"/>
  <c r="X58" i="44"/>
  <c r="Y58" i="44"/>
  <c r="W59" i="44"/>
  <c r="X59" i="44"/>
  <c r="Y59" i="44"/>
  <c r="W60" i="44"/>
  <c r="X60" i="44"/>
  <c r="Y60" i="44"/>
  <c r="W61" i="44"/>
  <c r="X61" i="44"/>
  <c r="Y61" i="44"/>
  <c r="W62" i="44"/>
  <c r="X62" i="44"/>
  <c r="Y62" i="44"/>
  <c r="W63" i="44"/>
  <c r="X63" i="44"/>
  <c r="Y63" i="44"/>
  <c r="W64" i="44"/>
  <c r="X64" i="44"/>
  <c r="Y64" i="44"/>
  <c r="W65" i="44"/>
  <c r="X65" i="44"/>
  <c r="Y65" i="44"/>
  <c r="W66" i="44"/>
  <c r="X66" i="44"/>
  <c r="Y66" i="44"/>
  <c r="W67" i="44"/>
  <c r="X67" i="44"/>
  <c r="Y67" i="44"/>
  <c r="W68" i="44"/>
  <c r="X68" i="44"/>
  <c r="Y68" i="44"/>
  <c r="W69" i="44"/>
  <c r="X69" i="44"/>
  <c r="Y69" i="44"/>
  <c r="W70" i="44"/>
  <c r="X70" i="44"/>
  <c r="Y70" i="44"/>
  <c r="W71" i="44"/>
  <c r="X71" i="44"/>
  <c r="Y71" i="44"/>
  <c r="W72" i="44"/>
  <c r="X72" i="44"/>
  <c r="Y72" i="44"/>
  <c r="W73" i="44"/>
  <c r="X73" i="44"/>
  <c r="Y73" i="44"/>
  <c r="W74" i="44"/>
  <c r="X74" i="44"/>
  <c r="Y74" i="44"/>
  <c r="W75" i="44"/>
  <c r="X75" i="44"/>
  <c r="Y75" i="44"/>
  <c r="W76" i="44"/>
  <c r="X76" i="44"/>
  <c r="Y76" i="44"/>
  <c r="W77" i="44"/>
  <c r="X77" i="44"/>
  <c r="Y77" i="44"/>
  <c r="W78" i="44"/>
  <c r="X78" i="44"/>
  <c r="Y78" i="44"/>
  <c r="W79" i="44"/>
  <c r="X79" i="44"/>
  <c r="Y79" i="44"/>
  <c r="W80" i="44"/>
  <c r="X80" i="44"/>
  <c r="Y80" i="44"/>
  <c r="W81" i="44"/>
  <c r="X81" i="44"/>
  <c r="Y81" i="44"/>
  <c r="W82" i="44"/>
  <c r="X82" i="44"/>
  <c r="Y82" i="44"/>
  <c r="W83" i="44"/>
  <c r="X83" i="44"/>
  <c r="Y83" i="44"/>
  <c r="W84" i="44"/>
  <c r="X84" i="44"/>
  <c r="Y84" i="44"/>
  <c r="W85" i="44"/>
  <c r="X85" i="44"/>
  <c r="Y85" i="44"/>
  <c r="W86" i="44"/>
  <c r="X86" i="44"/>
  <c r="Y86" i="44"/>
  <c r="W87" i="44"/>
  <c r="X87" i="44"/>
  <c r="Y87" i="44"/>
  <c r="W88" i="44"/>
  <c r="X88" i="44"/>
  <c r="Y88" i="44"/>
  <c r="W89" i="44"/>
  <c r="X89" i="44"/>
  <c r="Y89" i="44"/>
  <c r="W90" i="44"/>
  <c r="X90" i="44"/>
  <c r="Y90" i="44"/>
  <c r="W91" i="44"/>
  <c r="X91" i="44"/>
  <c r="Y91" i="44"/>
  <c r="W92" i="44"/>
  <c r="X92" i="44"/>
  <c r="Y92" i="44"/>
  <c r="W93" i="44"/>
  <c r="X93" i="44"/>
  <c r="Y93" i="44"/>
  <c r="W94" i="44"/>
  <c r="X94" i="44"/>
  <c r="Y94" i="44"/>
  <c r="W95" i="44"/>
  <c r="X95" i="44"/>
  <c r="Y95" i="44"/>
  <c r="W96" i="44"/>
  <c r="X96" i="44"/>
  <c r="Y96" i="44"/>
  <c r="W97" i="44"/>
  <c r="X97" i="44"/>
  <c r="Y97" i="44"/>
  <c r="W98" i="44"/>
  <c r="X98" i="44"/>
  <c r="Y98" i="44"/>
  <c r="W99" i="44"/>
  <c r="X99" i="44"/>
  <c r="Y99" i="44"/>
  <c r="W100" i="44"/>
  <c r="X100" i="44"/>
  <c r="Y100" i="44"/>
  <c r="W101" i="44"/>
  <c r="X101" i="44"/>
  <c r="Y101" i="44"/>
  <c r="W102" i="44"/>
  <c r="X102" i="44"/>
  <c r="Y102" i="44"/>
  <c r="W103" i="44"/>
  <c r="X103" i="44"/>
  <c r="Y103" i="44"/>
  <c r="W104" i="44"/>
  <c r="X104" i="44"/>
  <c r="Y104" i="44"/>
  <c r="W105" i="44"/>
  <c r="X105" i="44"/>
  <c r="Y105" i="44"/>
  <c r="W106" i="44"/>
  <c r="X106" i="44"/>
  <c r="Y106" i="44"/>
  <c r="W107" i="44"/>
  <c r="X107" i="44"/>
  <c r="Y107" i="44"/>
  <c r="W108" i="44"/>
  <c r="X108" i="44"/>
  <c r="Y108" i="44"/>
  <c r="W109" i="44"/>
  <c r="X109" i="44"/>
  <c r="Y109" i="44"/>
  <c r="W110" i="44"/>
  <c r="X110" i="44"/>
  <c r="Y110" i="44"/>
  <c r="W111" i="44"/>
  <c r="X111" i="44"/>
  <c r="Y111" i="44"/>
  <c r="W112" i="44"/>
  <c r="X112" i="44"/>
  <c r="Y112" i="44"/>
  <c r="W113" i="44"/>
  <c r="X113" i="44"/>
  <c r="Y113" i="44"/>
  <c r="W114" i="44"/>
  <c r="X114" i="44"/>
  <c r="Y114" i="44"/>
  <c r="W115" i="44"/>
  <c r="X115" i="44"/>
  <c r="Y115" i="44"/>
  <c r="W116" i="44"/>
  <c r="X116" i="44"/>
  <c r="Y116" i="44"/>
  <c r="W117" i="44"/>
  <c r="X117" i="44"/>
  <c r="Y117" i="44"/>
  <c r="W118" i="44"/>
  <c r="X118" i="44"/>
  <c r="Y118" i="44"/>
  <c r="W119" i="44"/>
  <c r="X119" i="44"/>
  <c r="Y119" i="44"/>
  <c r="W120" i="44"/>
  <c r="X120" i="44"/>
  <c r="Y120" i="44"/>
  <c r="W121" i="44"/>
  <c r="X121" i="44"/>
  <c r="Y121" i="44"/>
  <c r="W122" i="44"/>
  <c r="X122" i="44"/>
  <c r="Y122" i="44"/>
  <c r="W123" i="44"/>
  <c r="X123" i="44"/>
  <c r="Y123" i="44"/>
  <c r="W124" i="44"/>
  <c r="X124" i="44"/>
  <c r="Y124" i="44"/>
  <c r="W125" i="44"/>
  <c r="X125" i="44"/>
  <c r="Y125" i="44"/>
  <c r="W126" i="44"/>
  <c r="X126" i="44"/>
  <c r="Y126" i="44"/>
  <c r="W127" i="44"/>
  <c r="X127" i="44"/>
  <c r="Y127" i="44"/>
  <c r="W128" i="44"/>
  <c r="X128" i="44"/>
  <c r="Y128" i="44"/>
  <c r="W129" i="44"/>
  <c r="X129" i="44"/>
  <c r="Y129" i="44"/>
  <c r="W130" i="44"/>
  <c r="X130" i="44"/>
  <c r="Y130" i="44"/>
  <c r="W131" i="44"/>
  <c r="X131" i="44"/>
  <c r="Y131" i="44"/>
  <c r="W132" i="44"/>
  <c r="X132" i="44"/>
  <c r="Y132" i="44"/>
  <c r="W133" i="44"/>
  <c r="X133" i="44"/>
  <c r="Y133" i="44"/>
  <c r="W134" i="44"/>
  <c r="X134" i="44"/>
  <c r="Y134" i="44"/>
  <c r="W135" i="44"/>
  <c r="X135" i="44"/>
  <c r="Y135" i="44"/>
  <c r="W136" i="44"/>
  <c r="X136" i="44"/>
  <c r="Y136" i="44"/>
  <c r="W137" i="44"/>
  <c r="X137" i="44"/>
  <c r="Y137" i="44"/>
  <c r="W138" i="44"/>
  <c r="X138" i="44"/>
  <c r="Y138" i="44"/>
  <c r="W139" i="44"/>
  <c r="X139" i="44"/>
  <c r="Y139" i="44"/>
  <c r="W140" i="44"/>
  <c r="X140" i="44"/>
  <c r="Y140" i="44"/>
  <c r="W141" i="44"/>
  <c r="X141" i="44"/>
  <c r="Y141" i="44"/>
  <c r="W142" i="44"/>
  <c r="X142" i="44"/>
  <c r="Y142" i="44"/>
  <c r="W143" i="44"/>
  <c r="X143" i="44"/>
  <c r="Y143" i="44"/>
  <c r="W144" i="44"/>
  <c r="X144" i="44"/>
  <c r="Y144" i="44"/>
  <c r="W145" i="44"/>
  <c r="X145" i="44"/>
  <c r="Y145" i="44"/>
  <c r="W146" i="44"/>
  <c r="X146" i="44"/>
  <c r="Y146" i="44"/>
  <c r="W147" i="44"/>
  <c r="X147" i="44"/>
  <c r="Y147" i="44"/>
  <c r="W148" i="44"/>
  <c r="X148" i="44"/>
  <c r="Y148" i="44"/>
  <c r="W149" i="44"/>
  <c r="X149" i="44"/>
  <c r="Y149" i="44"/>
  <c r="W150" i="44"/>
  <c r="X150" i="44"/>
  <c r="Y150" i="44"/>
  <c r="W151" i="44"/>
  <c r="X151" i="44"/>
  <c r="Y151" i="44"/>
  <c r="W152" i="44"/>
  <c r="X152" i="44"/>
  <c r="Y152" i="44"/>
  <c r="W153" i="44"/>
  <c r="X153" i="44"/>
  <c r="Y153" i="44"/>
  <c r="W154" i="44"/>
  <c r="X154" i="44"/>
  <c r="Y154" i="44"/>
  <c r="W155" i="44"/>
  <c r="X155" i="44"/>
  <c r="Y155" i="44"/>
  <c r="W156" i="44"/>
  <c r="X156" i="44"/>
  <c r="Y156" i="44"/>
  <c r="W157" i="44"/>
  <c r="X157" i="44"/>
  <c r="Y157" i="44"/>
  <c r="W158" i="44"/>
  <c r="X158" i="44"/>
  <c r="Y158" i="44"/>
  <c r="W159" i="44"/>
  <c r="X159" i="44"/>
  <c r="Y159" i="44"/>
  <c r="W160" i="44"/>
  <c r="X160" i="44"/>
  <c r="Y160" i="44"/>
  <c r="W161" i="44"/>
  <c r="X161" i="44"/>
  <c r="Y161" i="44"/>
  <c r="W162" i="44"/>
  <c r="X162" i="44"/>
  <c r="Y162" i="44"/>
  <c r="W163" i="44"/>
  <c r="X163" i="44"/>
  <c r="Y163" i="44"/>
  <c r="W164" i="44"/>
  <c r="X164" i="44"/>
  <c r="Y164" i="44"/>
  <c r="W165" i="44"/>
  <c r="X165" i="44"/>
  <c r="Y165" i="44"/>
  <c r="W166" i="44"/>
  <c r="X166" i="44"/>
  <c r="Y166" i="44"/>
  <c r="W167" i="44"/>
  <c r="X167" i="44"/>
  <c r="Y167" i="44"/>
  <c r="W168" i="44"/>
  <c r="X168" i="44"/>
  <c r="Y168" i="44"/>
  <c r="W169" i="44"/>
  <c r="X169" i="44"/>
  <c r="Y169" i="44"/>
  <c r="W170" i="44"/>
  <c r="X170" i="44"/>
  <c r="Y170" i="44"/>
  <c r="W171" i="44"/>
  <c r="X171" i="44"/>
  <c r="Y171" i="44"/>
  <c r="W172" i="44"/>
  <c r="X172" i="44"/>
  <c r="Y172" i="44"/>
  <c r="W173" i="44"/>
  <c r="X173" i="44"/>
  <c r="Y173" i="44"/>
  <c r="W174" i="44"/>
  <c r="X174" i="44"/>
  <c r="Y174" i="44"/>
  <c r="W175" i="44"/>
  <c r="X175" i="44"/>
  <c r="Y175" i="44"/>
  <c r="W176" i="44"/>
  <c r="X176" i="44"/>
  <c r="Y176" i="44"/>
  <c r="W177" i="44"/>
  <c r="X177" i="44"/>
  <c r="Y177" i="44"/>
  <c r="W178" i="44"/>
  <c r="X178" i="44"/>
  <c r="Y178" i="44"/>
  <c r="W179" i="44"/>
  <c r="X179" i="44"/>
  <c r="Y179" i="44"/>
  <c r="W180" i="44"/>
  <c r="X180" i="44"/>
  <c r="Y180" i="44"/>
  <c r="W181" i="44"/>
  <c r="X181" i="44"/>
  <c r="Y181" i="44"/>
  <c r="W182" i="44"/>
  <c r="X182" i="44"/>
  <c r="Y182" i="44"/>
  <c r="W183" i="44"/>
  <c r="X183" i="44"/>
  <c r="Y183" i="44"/>
  <c r="W184" i="44"/>
  <c r="X184" i="44"/>
  <c r="Y184" i="44"/>
  <c r="W185" i="44"/>
  <c r="X185" i="44"/>
  <c r="Y185" i="44"/>
  <c r="W186" i="44"/>
  <c r="X186" i="44"/>
  <c r="Y186" i="44"/>
  <c r="W187" i="44"/>
  <c r="X187" i="44"/>
  <c r="Y187" i="44"/>
  <c r="W188" i="44"/>
  <c r="X188" i="44"/>
  <c r="Y188" i="44"/>
  <c r="W189" i="44"/>
  <c r="X189" i="44"/>
  <c r="Y189" i="44"/>
  <c r="W190" i="44"/>
  <c r="X190" i="44"/>
  <c r="Y190" i="44"/>
  <c r="W191" i="44"/>
  <c r="X191" i="44"/>
  <c r="Y191" i="44"/>
  <c r="W192" i="44"/>
  <c r="X192" i="44"/>
  <c r="Y192" i="44"/>
  <c r="W193" i="44"/>
  <c r="X193" i="44"/>
  <c r="Y193" i="44"/>
  <c r="W194" i="44"/>
  <c r="X194" i="44"/>
  <c r="Y194" i="44"/>
  <c r="W195" i="44"/>
  <c r="X195" i="44"/>
  <c r="Y195" i="44"/>
  <c r="W196" i="44"/>
  <c r="X196" i="44"/>
  <c r="Y196" i="44"/>
  <c r="W197" i="44"/>
  <c r="X197" i="44"/>
  <c r="Y197" i="44"/>
  <c r="W198" i="44"/>
  <c r="X198" i="44"/>
  <c r="Y198" i="44"/>
  <c r="W199" i="44"/>
  <c r="X199" i="44"/>
  <c r="Y199" i="44"/>
  <c r="W200" i="44"/>
  <c r="X200" i="44"/>
  <c r="Y200" i="44"/>
  <c r="W201" i="44"/>
  <c r="X201" i="44"/>
  <c r="Y201" i="44"/>
  <c r="W202" i="44"/>
  <c r="X202" i="44"/>
  <c r="Y202" i="44"/>
  <c r="W203" i="44"/>
  <c r="X203" i="44"/>
  <c r="Y203" i="44"/>
  <c r="W204" i="44"/>
  <c r="X204" i="44"/>
  <c r="Y204" i="44"/>
  <c r="W205" i="44"/>
  <c r="X205" i="44"/>
  <c r="Y205" i="44"/>
  <c r="W206" i="44"/>
  <c r="X206" i="44"/>
  <c r="Y206" i="44"/>
  <c r="W207" i="44"/>
  <c r="X207" i="44"/>
  <c r="Y207" i="44"/>
  <c r="W208" i="44"/>
  <c r="X208" i="44"/>
  <c r="Y208" i="44"/>
  <c r="W209" i="44"/>
  <c r="X209" i="44"/>
  <c r="Y209" i="44"/>
  <c r="W210" i="44"/>
  <c r="X210" i="44"/>
  <c r="Y210" i="44"/>
  <c r="W211" i="44"/>
  <c r="X211" i="44"/>
  <c r="Y211" i="44"/>
  <c r="W212" i="44"/>
  <c r="X212" i="44"/>
  <c r="Y212" i="44"/>
  <c r="W213" i="44"/>
  <c r="X213" i="44"/>
  <c r="Y213" i="44"/>
  <c r="W214" i="44"/>
  <c r="X214" i="44"/>
  <c r="Y214" i="44"/>
  <c r="W215" i="44"/>
  <c r="X215" i="44"/>
  <c r="Y215" i="44"/>
  <c r="W216" i="44"/>
  <c r="X216" i="44"/>
  <c r="Y216" i="44"/>
  <c r="W217" i="44"/>
  <c r="X217" i="44"/>
  <c r="Y217" i="44"/>
  <c r="W218" i="44"/>
  <c r="X218" i="44"/>
  <c r="Y218" i="44"/>
  <c r="W219" i="44"/>
  <c r="X219" i="44"/>
  <c r="Y219" i="44"/>
  <c r="W220" i="44"/>
  <c r="X220" i="44"/>
  <c r="Y220" i="44"/>
  <c r="W221" i="44"/>
  <c r="X221" i="44"/>
  <c r="Y221" i="44"/>
  <c r="W222" i="44"/>
  <c r="X222" i="44"/>
  <c r="Y222" i="44"/>
  <c r="W223" i="44"/>
  <c r="X223" i="44"/>
  <c r="Y223" i="44"/>
  <c r="W224" i="44"/>
  <c r="X224" i="44"/>
  <c r="Y224" i="44"/>
  <c r="W225" i="44"/>
  <c r="X225" i="44"/>
  <c r="Y225" i="44"/>
  <c r="W226" i="44"/>
  <c r="X226" i="44"/>
  <c r="Y226" i="44"/>
  <c r="W227" i="44"/>
  <c r="X227" i="44"/>
  <c r="Y227" i="44"/>
  <c r="W228" i="44"/>
  <c r="X228" i="44"/>
  <c r="Y228" i="44"/>
  <c r="W229" i="44"/>
  <c r="X229" i="44"/>
  <c r="Y229" i="44"/>
  <c r="W230" i="44"/>
  <c r="X230" i="44"/>
  <c r="Y230" i="44"/>
  <c r="W231" i="44"/>
  <c r="X231" i="44"/>
  <c r="Y231" i="44"/>
  <c r="W232" i="44"/>
  <c r="X232" i="44"/>
  <c r="Y232" i="44"/>
  <c r="W233" i="44"/>
  <c r="X233" i="44"/>
  <c r="Y233" i="44"/>
  <c r="W234" i="44"/>
  <c r="X234" i="44"/>
  <c r="Y234" i="44"/>
  <c r="W235" i="44"/>
  <c r="X235" i="44"/>
  <c r="Y235" i="44"/>
  <c r="W236" i="44"/>
  <c r="X236" i="44"/>
  <c r="Y236" i="44"/>
  <c r="W237" i="44"/>
  <c r="X237" i="44"/>
  <c r="Y237" i="44"/>
  <c r="W238" i="44"/>
  <c r="X238" i="44"/>
  <c r="Y238" i="44"/>
  <c r="W239" i="44"/>
  <c r="X239" i="44"/>
  <c r="Y239" i="44"/>
  <c r="W240" i="44"/>
  <c r="X240" i="44"/>
  <c r="Y240" i="44"/>
  <c r="W241" i="44"/>
  <c r="X241" i="44"/>
  <c r="Y241" i="44"/>
  <c r="W242" i="44"/>
  <c r="X242" i="44"/>
  <c r="Y242" i="44"/>
  <c r="W243" i="44"/>
  <c r="X243" i="44"/>
  <c r="Y243" i="44"/>
  <c r="W244" i="44"/>
  <c r="X244" i="44"/>
  <c r="Y244" i="44"/>
  <c r="W245" i="44"/>
  <c r="X245" i="44"/>
  <c r="Y245" i="44"/>
  <c r="W246" i="44"/>
  <c r="X246" i="44"/>
  <c r="Y246" i="44"/>
  <c r="W247" i="44"/>
  <c r="X247" i="44"/>
  <c r="Y247" i="44"/>
  <c r="W248" i="44"/>
  <c r="X248" i="44"/>
  <c r="Y248" i="44"/>
  <c r="W249" i="44"/>
  <c r="X249" i="44"/>
  <c r="Y249" i="44"/>
  <c r="W250" i="44"/>
  <c r="X250" i="44"/>
  <c r="Y250" i="44"/>
  <c r="W251" i="44"/>
  <c r="X251" i="44"/>
  <c r="Y251" i="44"/>
  <c r="W252" i="44"/>
  <c r="X252" i="44"/>
  <c r="Y252" i="44"/>
  <c r="W253" i="44"/>
  <c r="X253" i="44"/>
  <c r="Y253" i="44"/>
  <c r="W254" i="44"/>
  <c r="X254" i="44"/>
  <c r="Y254" i="44"/>
  <c r="W255" i="44"/>
  <c r="X255" i="44"/>
  <c r="Y255" i="44"/>
  <c r="W256" i="44"/>
  <c r="X256" i="44"/>
  <c r="Y256" i="44"/>
  <c r="W257" i="44"/>
  <c r="X257" i="44"/>
  <c r="Y257" i="44"/>
  <c r="W258" i="44"/>
  <c r="X258" i="44"/>
  <c r="Y258" i="44"/>
  <c r="W259" i="44"/>
  <c r="X259" i="44"/>
  <c r="Y259" i="44"/>
  <c r="W260" i="44"/>
  <c r="X260" i="44"/>
  <c r="Y260" i="44"/>
  <c r="W261" i="44"/>
  <c r="X261" i="44"/>
  <c r="Y261" i="44"/>
  <c r="W262" i="44"/>
  <c r="X262" i="44"/>
  <c r="Y262" i="44"/>
  <c r="W263" i="44"/>
  <c r="X263" i="44"/>
  <c r="Y263" i="44"/>
  <c r="W264" i="44"/>
  <c r="X264" i="44"/>
  <c r="Y264" i="44"/>
  <c r="W265" i="44"/>
  <c r="X265" i="44"/>
  <c r="Y265" i="44"/>
  <c r="W266" i="44"/>
  <c r="X266" i="44"/>
  <c r="Y266" i="44"/>
  <c r="W267" i="44"/>
  <c r="X267" i="44"/>
  <c r="Y267" i="44"/>
  <c r="W268" i="44"/>
  <c r="X268" i="44"/>
  <c r="Y268" i="44"/>
  <c r="W269" i="44"/>
  <c r="X269" i="44"/>
  <c r="Y269" i="44"/>
  <c r="W270" i="44"/>
  <c r="X270" i="44"/>
  <c r="Y270" i="44"/>
  <c r="W271" i="44"/>
  <c r="X271" i="44"/>
  <c r="Y271" i="44"/>
  <c r="W272" i="44"/>
  <c r="X272" i="44"/>
  <c r="Y272" i="44"/>
  <c r="W273" i="44"/>
  <c r="X273" i="44"/>
  <c r="Y273" i="44"/>
  <c r="W274" i="44"/>
  <c r="X274" i="44"/>
  <c r="Y274" i="44"/>
  <c r="W275" i="44"/>
  <c r="X275" i="44"/>
  <c r="Y275" i="44"/>
  <c r="W276" i="44"/>
  <c r="X276" i="44"/>
  <c r="Y276" i="44"/>
  <c r="W277" i="44"/>
  <c r="X277" i="44"/>
  <c r="Y277" i="44"/>
  <c r="W278" i="44"/>
  <c r="X278" i="44"/>
  <c r="Y278" i="44"/>
  <c r="W279" i="44"/>
  <c r="X279" i="44"/>
  <c r="Y279" i="44"/>
  <c r="W280" i="44"/>
  <c r="X280" i="44"/>
  <c r="Y280" i="44"/>
  <c r="W281" i="44"/>
  <c r="X281" i="44"/>
  <c r="Y281" i="44"/>
  <c r="W282" i="44"/>
  <c r="X282" i="44"/>
  <c r="Y282" i="44"/>
  <c r="W283" i="44"/>
  <c r="X283" i="44"/>
  <c r="Y283" i="44"/>
  <c r="W284" i="44"/>
  <c r="X284" i="44"/>
  <c r="Y284" i="44"/>
  <c r="W285" i="44"/>
  <c r="X285" i="44"/>
  <c r="Y285" i="44"/>
  <c r="W286" i="44"/>
  <c r="X286" i="44"/>
  <c r="Y286" i="44"/>
  <c r="W287" i="44"/>
  <c r="X287" i="44"/>
  <c r="Y287" i="44"/>
  <c r="W288" i="44"/>
  <c r="X288" i="44"/>
  <c r="Y288" i="44"/>
  <c r="W289" i="44"/>
  <c r="X289" i="44"/>
  <c r="Y289" i="44"/>
  <c r="W290" i="44"/>
  <c r="X290" i="44"/>
  <c r="Y290" i="44"/>
  <c r="W291" i="44"/>
  <c r="X291" i="44"/>
  <c r="Y291" i="44"/>
  <c r="W292" i="44"/>
  <c r="X292" i="44"/>
  <c r="Y292" i="44"/>
  <c r="W293" i="44"/>
  <c r="X293" i="44"/>
  <c r="Y293" i="44"/>
  <c r="W294" i="44"/>
  <c r="X294" i="44"/>
  <c r="Y294" i="44"/>
  <c r="W295" i="44"/>
  <c r="X295" i="44"/>
  <c r="Y295" i="44"/>
  <c r="W296" i="44"/>
  <c r="X296" i="44"/>
  <c r="Y296" i="44"/>
  <c r="W297" i="44"/>
  <c r="X297" i="44"/>
  <c r="Y297" i="44"/>
  <c r="W298" i="44"/>
  <c r="X298" i="44"/>
  <c r="Y298" i="44"/>
  <c r="W299" i="44"/>
  <c r="X299" i="44"/>
  <c r="Y299" i="44"/>
  <c r="W300" i="44"/>
  <c r="X300" i="44"/>
  <c r="Y300" i="44"/>
  <c r="W301" i="44"/>
  <c r="X301" i="44"/>
  <c r="Y301" i="44"/>
  <c r="W302" i="44"/>
  <c r="X302" i="44"/>
  <c r="Y302" i="44"/>
  <c r="W303" i="44"/>
  <c r="X303" i="44"/>
  <c r="Y303" i="44"/>
  <c r="W304" i="44"/>
  <c r="X304" i="44"/>
  <c r="Y304" i="44"/>
  <c r="W305" i="44"/>
  <c r="X305" i="44"/>
  <c r="Y305" i="44"/>
  <c r="W306" i="44"/>
  <c r="X306" i="44"/>
  <c r="Y306" i="44"/>
  <c r="W307" i="44"/>
  <c r="X307" i="44"/>
  <c r="Y307" i="44"/>
  <c r="W308" i="44"/>
  <c r="X308" i="44"/>
  <c r="Y308" i="44"/>
  <c r="W309" i="44"/>
  <c r="X309" i="44"/>
  <c r="Y309" i="44"/>
  <c r="W310" i="44"/>
  <c r="X310" i="44"/>
  <c r="Y310" i="44"/>
  <c r="W311" i="44"/>
  <c r="X311" i="44"/>
  <c r="Y311" i="44"/>
  <c r="W312" i="44"/>
  <c r="X312" i="44"/>
  <c r="Y312" i="44"/>
  <c r="W313" i="44"/>
  <c r="X313" i="44"/>
  <c r="Y313" i="44"/>
  <c r="W314" i="44"/>
  <c r="X314" i="44"/>
  <c r="Y314" i="44"/>
  <c r="W315" i="44"/>
  <c r="X315" i="44"/>
  <c r="Y315" i="44"/>
  <c r="W316" i="44"/>
  <c r="X316" i="44"/>
  <c r="Y316" i="44"/>
  <c r="W317" i="44"/>
  <c r="X317" i="44"/>
  <c r="Y317" i="44"/>
  <c r="W318" i="44"/>
  <c r="X318" i="44"/>
  <c r="Y318" i="44"/>
  <c r="W319" i="44"/>
  <c r="X319" i="44"/>
  <c r="Y319" i="44"/>
  <c r="W320" i="44"/>
  <c r="X320" i="44"/>
  <c r="Y320" i="44"/>
  <c r="W321" i="44"/>
  <c r="X321" i="44"/>
  <c r="Y321" i="44"/>
  <c r="W322" i="44"/>
  <c r="X322" i="44"/>
  <c r="Y322" i="44"/>
  <c r="W323" i="44"/>
  <c r="X323" i="44"/>
  <c r="Y323" i="44"/>
  <c r="W324" i="44"/>
  <c r="X324" i="44"/>
  <c r="Y324" i="44"/>
  <c r="W325" i="44"/>
  <c r="X325" i="44"/>
  <c r="Y325" i="44"/>
  <c r="W326" i="44"/>
  <c r="X326" i="44"/>
  <c r="Y326" i="44"/>
  <c r="W327" i="44"/>
  <c r="X327" i="44"/>
  <c r="Y327" i="44"/>
  <c r="W328" i="44"/>
  <c r="X328" i="44"/>
  <c r="Y328" i="44"/>
  <c r="W329" i="44"/>
  <c r="X329" i="44"/>
  <c r="Y329" i="44"/>
  <c r="W330" i="44"/>
  <c r="X330" i="44"/>
  <c r="Y330" i="44"/>
  <c r="W331" i="44"/>
  <c r="X331" i="44"/>
  <c r="Y331" i="44"/>
  <c r="W332" i="44"/>
  <c r="X332" i="44"/>
  <c r="Y332" i="44"/>
  <c r="W333" i="44"/>
  <c r="X333" i="44"/>
  <c r="Y333" i="44"/>
  <c r="W334" i="44"/>
  <c r="X334" i="44"/>
  <c r="Y334" i="44"/>
  <c r="W335" i="44"/>
  <c r="X335" i="44"/>
  <c r="Y335" i="44"/>
  <c r="W336" i="44"/>
  <c r="X336" i="44"/>
  <c r="Y336" i="44"/>
  <c r="W337" i="44"/>
  <c r="X337" i="44"/>
  <c r="Y337" i="44"/>
  <c r="W338" i="44"/>
  <c r="X338" i="44"/>
  <c r="Y338" i="44"/>
  <c r="W339" i="44"/>
  <c r="X339" i="44"/>
  <c r="Y339" i="44"/>
  <c r="W340" i="44"/>
  <c r="X340" i="44"/>
  <c r="Y340" i="44"/>
  <c r="W341" i="44"/>
  <c r="X341" i="44"/>
  <c r="Y341" i="44"/>
  <c r="W342" i="44"/>
  <c r="X342" i="44"/>
  <c r="Y342" i="44"/>
  <c r="W343" i="44"/>
  <c r="X343" i="44"/>
  <c r="Y343" i="44"/>
  <c r="W344" i="44"/>
  <c r="X344" i="44"/>
  <c r="Y344" i="44"/>
  <c r="W345" i="44"/>
  <c r="X345" i="44"/>
  <c r="Y345" i="44"/>
  <c r="W346" i="44"/>
  <c r="X346" i="44"/>
  <c r="Y346" i="44"/>
  <c r="W347" i="44"/>
  <c r="X347" i="44"/>
  <c r="Y347" i="44"/>
  <c r="W348" i="44"/>
  <c r="X348" i="44"/>
  <c r="Y348" i="44"/>
  <c r="W349" i="44"/>
  <c r="X349" i="44"/>
  <c r="Y349" i="44"/>
  <c r="W350" i="44"/>
  <c r="X350" i="44"/>
  <c r="Y350" i="44"/>
  <c r="W351" i="44"/>
  <c r="X351" i="44"/>
  <c r="Y351" i="44"/>
  <c r="W352" i="44"/>
  <c r="X352" i="44"/>
  <c r="Y352" i="44"/>
  <c r="W353" i="44"/>
  <c r="X353" i="44"/>
  <c r="Y353" i="44"/>
  <c r="W354" i="44"/>
  <c r="X354" i="44"/>
  <c r="Y354" i="44"/>
  <c r="W355" i="44"/>
  <c r="X355" i="44"/>
  <c r="Y355" i="44"/>
  <c r="W356" i="44"/>
  <c r="X356" i="44"/>
  <c r="Y356" i="44"/>
  <c r="W357" i="44"/>
  <c r="X357" i="44"/>
  <c r="Y357" i="44"/>
  <c r="W358" i="44"/>
  <c r="X358" i="44"/>
  <c r="Y358" i="44"/>
  <c r="W359" i="44"/>
  <c r="X359" i="44"/>
  <c r="Y359" i="44"/>
  <c r="W360" i="44"/>
  <c r="X360" i="44"/>
  <c r="Y360" i="44"/>
  <c r="W361" i="44"/>
  <c r="X361" i="44"/>
  <c r="Y361" i="44"/>
  <c r="W362" i="44"/>
  <c r="X362" i="44"/>
  <c r="Y362" i="44"/>
  <c r="W363" i="44"/>
  <c r="X363" i="44"/>
  <c r="Y363" i="44"/>
  <c r="W364" i="44"/>
  <c r="X364" i="44"/>
  <c r="Y364" i="44"/>
  <c r="W365" i="44"/>
  <c r="X365" i="44"/>
  <c r="Y365" i="44"/>
  <c r="W366" i="44"/>
  <c r="X366" i="44"/>
  <c r="Y366" i="44"/>
  <c r="W367" i="44"/>
  <c r="X367" i="44"/>
  <c r="Y367" i="44"/>
  <c r="W368" i="44"/>
  <c r="X368" i="44"/>
  <c r="Y368" i="44"/>
  <c r="W369" i="44"/>
  <c r="X369" i="44"/>
  <c r="Y369" i="44"/>
  <c r="W370" i="44"/>
  <c r="X370" i="44"/>
  <c r="Y370" i="44"/>
  <c r="W371" i="44"/>
  <c r="X371" i="44"/>
  <c r="Y371" i="44"/>
  <c r="W372" i="44"/>
  <c r="X372" i="44"/>
  <c r="Y372" i="44"/>
  <c r="W373" i="44"/>
  <c r="X373" i="44"/>
  <c r="Y373" i="44"/>
  <c r="W374" i="44"/>
  <c r="X374" i="44"/>
  <c r="Y374" i="44"/>
  <c r="W375" i="44"/>
  <c r="X375" i="44"/>
  <c r="Y375" i="44"/>
  <c r="W376" i="44"/>
  <c r="X376" i="44"/>
  <c r="Y376" i="44"/>
  <c r="W377" i="44"/>
  <c r="X377" i="44"/>
  <c r="Y377" i="44"/>
  <c r="W378" i="44"/>
  <c r="X378" i="44"/>
  <c r="Y378" i="44"/>
  <c r="W379" i="44"/>
  <c r="X379" i="44"/>
  <c r="Y379" i="44"/>
  <c r="W380" i="44"/>
  <c r="X380" i="44"/>
  <c r="Y380" i="44"/>
  <c r="W381" i="44"/>
  <c r="X381" i="44"/>
  <c r="Y381" i="44"/>
  <c r="W382" i="44"/>
  <c r="X382" i="44"/>
  <c r="Y382" i="44"/>
  <c r="W383" i="44"/>
  <c r="X383" i="44"/>
  <c r="Y383" i="44"/>
  <c r="W384" i="44"/>
  <c r="X384" i="44"/>
  <c r="Y384" i="44"/>
  <c r="W385" i="44"/>
  <c r="X385" i="44"/>
  <c r="Y385" i="44"/>
  <c r="W386" i="44"/>
  <c r="X386" i="44"/>
  <c r="Y386" i="44"/>
  <c r="W387" i="44"/>
  <c r="X387" i="44"/>
  <c r="Y387" i="44"/>
  <c r="W388" i="44"/>
  <c r="X388" i="44"/>
  <c r="Y388" i="44"/>
  <c r="W389" i="44"/>
  <c r="X389" i="44"/>
  <c r="Y389" i="44"/>
  <c r="W390" i="44"/>
  <c r="X390" i="44"/>
  <c r="Y390" i="44"/>
  <c r="W391" i="44"/>
  <c r="X391" i="44"/>
  <c r="Y391" i="44"/>
  <c r="W392" i="44"/>
  <c r="X392" i="44"/>
  <c r="Y392" i="44"/>
  <c r="W393" i="44"/>
  <c r="X393" i="44"/>
  <c r="Y393" i="44"/>
  <c r="W394" i="44"/>
  <c r="X394" i="44"/>
  <c r="Y394" i="44"/>
  <c r="W395" i="44"/>
  <c r="X395" i="44"/>
  <c r="Y395" i="44"/>
  <c r="W396" i="44"/>
  <c r="X396" i="44"/>
  <c r="Y396" i="44"/>
  <c r="W397" i="44"/>
  <c r="X397" i="44"/>
  <c r="Y397" i="44"/>
  <c r="W398" i="44"/>
  <c r="X398" i="44"/>
  <c r="Y398" i="44"/>
  <c r="W399" i="44"/>
  <c r="X399" i="44"/>
  <c r="Y399" i="44"/>
  <c r="W400" i="44"/>
  <c r="X400" i="44"/>
  <c r="Y400" i="44"/>
  <c r="W401" i="44"/>
  <c r="X401" i="44"/>
  <c r="Y401" i="44"/>
  <c r="W402" i="44"/>
  <c r="X402" i="44"/>
  <c r="Y402" i="44"/>
  <c r="W403" i="44"/>
  <c r="X403" i="44"/>
  <c r="Y403" i="44"/>
  <c r="W404" i="44"/>
  <c r="X404" i="44"/>
  <c r="Y404" i="44"/>
  <c r="W405" i="44"/>
  <c r="X405" i="44"/>
  <c r="Y405" i="44"/>
  <c r="W406" i="44"/>
  <c r="X406" i="44"/>
  <c r="Y406" i="44"/>
  <c r="W407" i="44"/>
  <c r="X407" i="44"/>
  <c r="Y407" i="44"/>
  <c r="W408" i="44"/>
  <c r="X408" i="44"/>
  <c r="Y408" i="44"/>
  <c r="W409" i="44"/>
  <c r="X409" i="44"/>
  <c r="Y409" i="44"/>
  <c r="W410" i="44"/>
  <c r="X410" i="44"/>
  <c r="Y410" i="44"/>
  <c r="W411" i="44"/>
  <c r="X411" i="44"/>
  <c r="Y411" i="44"/>
  <c r="W412" i="44"/>
  <c r="X412" i="44"/>
  <c r="Y412" i="44"/>
  <c r="W413" i="44"/>
  <c r="X413" i="44"/>
  <c r="Y413" i="44"/>
  <c r="W414" i="44"/>
  <c r="X414" i="44"/>
  <c r="Y414" i="44"/>
  <c r="W415" i="44"/>
  <c r="X415" i="44"/>
  <c r="Y415" i="44"/>
  <c r="W416" i="44"/>
  <c r="X416" i="44"/>
  <c r="Y416" i="44"/>
  <c r="W417" i="44"/>
  <c r="X417" i="44"/>
  <c r="Y417" i="44"/>
  <c r="W418" i="44"/>
  <c r="X418" i="44"/>
  <c r="Y418" i="44"/>
  <c r="W419" i="44"/>
  <c r="X419" i="44"/>
  <c r="Y419" i="44"/>
  <c r="W420" i="44"/>
  <c r="X420" i="44"/>
  <c r="Y420" i="44"/>
  <c r="W421" i="44"/>
  <c r="X421" i="44"/>
  <c r="Y421" i="44"/>
  <c r="W422" i="44"/>
  <c r="X422" i="44"/>
  <c r="Y422" i="44"/>
  <c r="W423" i="44"/>
  <c r="X423" i="44"/>
  <c r="Y423" i="44"/>
  <c r="W424" i="44"/>
  <c r="X424" i="44"/>
  <c r="Y424" i="44"/>
  <c r="W425" i="44"/>
  <c r="X425" i="44"/>
  <c r="Y425" i="44"/>
  <c r="W426" i="44"/>
  <c r="X426" i="44"/>
  <c r="Y426" i="44"/>
  <c r="W427" i="44"/>
  <c r="X427" i="44"/>
  <c r="Y427" i="44"/>
  <c r="W428" i="44"/>
  <c r="X428" i="44"/>
  <c r="Y428" i="44"/>
  <c r="W429" i="44"/>
  <c r="X429" i="44"/>
  <c r="Y429" i="44"/>
  <c r="W430" i="44"/>
  <c r="X430" i="44"/>
  <c r="Y430" i="44"/>
  <c r="W431" i="44"/>
  <c r="X431" i="44"/>
  <c r="Y431" i="44"/>
  <c r="W432" i="44"/>
  <c r="X432" i="44"/>
  <c r="Y432" i="44"/>
  <c r="W433" i="44"/>
  <c r="X433" i="44"/>
  <c r="Y433" i="44"/>
  <c r="W434" i="44"/>
  <c r="X434" i="44"/>
  <c r="Y434" i="44"/>
  <c r="W435" i="44"/>
  <c r="X435" i="44"/>
  <c r="Y435" i="44"/>
  <c r="W436" i="44"/>
  <c r="X436" i="44"/>
  <c r="Y436" i="44"/>
  <c r="W437" i="44"/>
  <c r="X437" i="44"/>
  <c r="Y437" i="44"/>
  <c r="W438" i="44"/>
  <c r="X438" i="44"/>
  <c r="Y438" i="44"/>
  <c r="W439" i="44"/>
  <c r="X439" i="44"/>
  <c r="Y439" i="44"/>
  <c r="W440" i="44"/>
  <c r="X440" i="44"/>
  <c r="Y440" i="44"/>
  <c r="W441" i="44"/>
  <c r="X441" i="44"/>
  <c r="Y441" i="44"/>
  <c r="W442" i="44"/>
  <c r="X442" i="44"/>
  <c r="Y442" i="44"/>
  <c r="W443" i="44"/>
  <c r="X443" i="44"/>
  <c r="Y443" i="44"/>
  <c r="W444" i="44"/>
  <c r="X444" i="44"/>
  <c r="Y444" i="44"/>
  <c r="W445" i="44"/>
  <c r="X445" i="44"/>
  <c r="Y445" i="44"/>
  <c r="W446" i="44"/>
  <c r="X446" i="44"/>
  <c r="Y446" i="44"/>
  <c r="W447" i="44"/>
  <c r="X447" i="44"/>
  <c r="Y447" i="44"/>
  <c r="W448" i="44"/>
  <c r="X448" i="44"/>
  <c r="Y448" i="44"/>
  <c r="W449" i="44"/>
  <c r="X449" i="44"/>
  <c r="Y449" i="44"/>
  <c r="W450" i="44"/>
  <c r="X450" i="44"/>
  <c r="Y450" i="44"/>
  <c r="W451" i="44"/>
  <c r="X451" i="44"/>
  <c r="Y451" i="44"/>
  <c r="W452" i="44"/>
  <c r="X452" i="44"/>
  <c r="Y452" i="44"/>
  <c r="W453" i="44"/>
  <c r="X453" i="44"/>
  <c r="Y453" i="44"/>
  <c r="W454" i="44"/>
  <c r="X454" i="44"/>
  <c r="Y454" i="44"/>
  <c r="W455" i="44"/>
  <c r="X455" i="44"/>
  <c r="Y455" i="44"/>
  <c r="W456" i="44"/>
  <c r="X456" i="44"/>
  <c r="Y456" i="44"/>
  <c r="W457" i="44"/>
  <c r="X457" i="44"/>
  <c r="Y457" i="44"/>
  <c r="W458" i="44"/>
  <c r="X458" i="44"/>
  <c r="Y458" i="44"/>
  <c r="W459" i="44"/>
  <c r="X459" i="44"/>
  <c r="Y459" i="44"/>
  <c r="W460" i="44"/>
  <c r="X460" i="44"/>
  <c r="Y460" i="44"/>
  <c r="W461" i="44"/>
  <c r="X461" i="44"/>
  <c r="Y461" i="44"/>
  <c r="W462" i="44"/>
  <c r="X462" i="44"/>
  <c r="Y462" i="44"/>
  <c r="W463" i="44"/>
  <c r="X463" i="44"/>
  <c r="Y463" i="44"/>
  <c r="W464" i="44"/>
  <c r="X464" i="44"/>
  <c r="Y464" i="44"/>
  <c r="W465" i="44"/>
  <c r="X465" i="44"/>
  <c r="Y465" i="44"/>
  <c r="W466" i="44"/>
  <c r="X466" i="44"/>
  <c r="Y466" i="44"/>
  <c r="W467" i="44"/>
  <c r="X467" i="44"/>
  <c r="Y467" i="44"/>
  <c r="W468" i="44"/>
  <c r="X468" i="44"/>
  <c r="Y468" i="44"/>
  <c r="W469" i="44"/>
  <c r="X469" i="44"/>
  <c r="Y469" i="44"/>
  <c r="W470" i="44"/>
  <c r="X470" i="44"/>
  <c r="Y470" i="44"/>
  <c r="W471" i="44"/>
  <c r="X471" i="44"/>
  <c r="Y471" i="44"/>
  <c r="W472" i="44"/>
  <c r="X472" i="44"/>
  <c r="Y472" i="44"/>
  <c r="W473" i="44"/>
  <c r="X473" i="44"/>
  <c r="Y473" i="44"/>
  <c r="W474" i="44"/>
  <c r="X474" i="44"/>
  <c r="Y474" i="44"/>
  <c r="W475" i="44"/>
  <c r="X475" i="44"/>
  <c r="Y475" i="44"/>
  <c r="W476" i="44"/>
  <c r="X476" i="44"/>
  <c r="Y476" i="44"/>
  <c r="W477" i="44"/>
  <c r="X477" i="44"/>
  <c r="Y477" i="44"/>
  <c r="W478" i="44"/>
  <c r="X478" i="44"/>
  <c r="Y478" i="44"/>
  <c r="W479" i="44"/>
  <c r="X479" i="44"/>
  <c r="Y479" i="44"/>
  <c r="W480" i="44"/>
  <c r="X480" i="44"/>
  <c r="Y480" i="44"/>
  <c r="W481" i="44"/>
  <c r="X481" i="44"/>
  <c r="Y481" i="44"/>
  <c r="W482" i="44"/>
  <c r="X482" i="44"/>
  <c r="Y482" i="44"/>
  <c r="W483" i="44"/>
  <c r="X483" i="44"/>
  <c r="Y483" i="44"/>
  <c r="W484" i="44"/>
  <c r="X484" i="44"/>
  <c r="Y484" i="44"/>
  <c r="W485" i="44"/>
  <c r="X485" i="44"/>
  <c r="Y485" i="44"/>
  <c r="W486" i="44"/>
  <c r="X486" i="44"/>
  <c r="Y486" i="44"/>
  <c r="W487" i="44"/>
  <c r="X487" i="44"/>
  <c r="Y487" i="44"/>
  <c r="W488" i="44"/>
  <c r="X488" i="44"/>
  <c r="Y488" i="44"/>
  <c r="W489" i="44"/>
  <c r="X489" i="44"/>
  <c r="Y489" i="44"/>
  <c r="W490" i="44"/>
  <c r="X490" i="44"/>
  <c r="Y490" i="44"/>
  <c r="W491" i="44"/>
  <c r="X491" i="44"/>
  <c r="Y491" i="44"/>
  <c r="W492" i="44"/>
  <c r="X492" i="44"/>
  <c r="Y492" i="44"/>
  <c r="W493" i="44"/>
  <c r="X493" i="44"/>
  <c r="Y493" i="44"/>
  <c r="W494" i="44"/>
  <c r="X494" i="44"/>
  <c r="Y494" i="44"/>
  <c r="W495" i="44"/>
  <c r="X495" i="44"/>
  <c r="Y495" i="44"/>
  <c r="W496" i="44"/>
  <c r="X496" i="44"/>
  <c r="Y496" i="44"/>
  <c r="W497" i="44"/>
  <c r="X497" i="44"/>
  <c r="Y497" i="44"/>
  <c r="W498" i="44"/>
  <c r="X498" i="44"/>
  <c r="Y498" i="44"/>
  <c r="W499" i="44"/>
  <c r="X499" i="44"/>
  <c r="Y499" i="44"/>
  <c r="W500" i="44"/>
  <c r="X500" i="44"/>
  <c r="Y500" i="44"/>
  <c r="W501" i="44"/>
  <c r="X501" i="44"/>
  <c r="Y501" i="44"/>
  <c r="W502" i="44"/>
  <c r="X502" i="44"/>
  <c r="Y502" i="44"/>
  <c r="W503" i="44"/>
  <c r="X503" i="44"/>
  <c r="Y503" i="44"/>
  <c r="W504" i="44"/>
  <c r="X504" i="44"/>
  <c r="Y504" i="44"/>
  <c r="W505" i="44"/>
  <c r="X505" i="44"/>
  <c r="Y505" i="44"/>
  <c r="W506" i="44"/>
  <c r="X506" i="44"/>
  <c r="Y506" i="44"/>
  <c r="W507" i="44"/>
  <c r="X507" i="44"/>
  <c r="Y507" i="44"/>
  <c r="W508" i="44"/>
  <c r="X508" i="44"/>
  <c r="Y508" i="44"/>
  <c r="W509" i="44"/>
  <c r="X509" i="44"/>
  <c r="Y509" i="44"/>
  <c r="W510" i="44"/>
  <c r="X510" i="44"/>
  <c r="Y510" i="44"/>
  <c r="W511" i="44"/>
  <c r="X511" i="44"/>
  <c r="Y511" i="44"/>
  <c r="W512" i="44"/>
  <c r="X512" i="44"/>
  <c r="Y512" i="44"/>
  <c r="W513" i="44"/>
  <c r="X513" i="44"/>
  <c r="Y513" i="44"/>
  <c r="W514" i="44"/>
  <c r="X514" i="44"/>
  <c r="Y514" i="44"/>
  <c r="W515" i="44"/>
  <c r="X515" i="44"/>
  <c r="Y515" i="44"/>
  <c r="W516" i="44"/>
  <c r="X516" i="44"/>
  <c r="Y516" i="44"/>
  <c r="W517" i="44"/>
  <c r="X517" i="44"/>
  <c r="Y517" i="44"/>
  <c r="W518" i="44"/>
  <c r="X518" i="44"/>
  <c r="Y518" i="44"/>
  <c r="W519" i="44"/>
  <c r="X519" i="44"/>
  <c r="Y519" i="44"/>
  <c r="W520" i="44"/>
  <c r="X520" i="44"/>
  <c r="Y520" i="44"/>
  <c r="W521" i="44"/>
  <c r="X521" i="44"/>
  <c r="Y521" i="44"/>
  <c r="W522" i="44"/>
  <c r="X522" i="44"/>
  <c r="Y522" i="44"/>
  <c r="W523" i="44"/>
  <c r="X523" i="44"/>
  <c r="Y523" i="44"/>
  <c r="W524" i="44"/>
  <c r="X524" i="44"/>
  <c r="Y524" i="44"/>
  <c r="W525" i="44"/>
  <c r="X525" i="44"/>
  <c r="Y525" i="44"/>
  <c r="W526" i="44"/>
  <c r="X526" i="44"/>
  <c r="Y526" i="44"/>
  <c r="W527" i="44"/>
  <c r="X527" i="44"/>
  <c r="Y527" i="44"/>
  <c r="W528" i="44"/>
  <c r="X528" i="44"/>
  <c r="Y528" i="44"/>
  <c r="W529" i="44"/>
  <c r="X529" i="44"/>
  <c r="Y529" i="44"/>
  <c r="W530" i="44"/>
  <c r="X530" i="44"/>
  <c r="Y530" i="44"/>
  <c r="W531" i="44"/>
  <c r="X531" i="44"/>
  <c r="Y531" i="44"/>
  <c r="W532" i="44"/>
  <c r="X532" i="44"/>
  <c r="Y532" i="44"/>
  <c r="W533" i="44"/>
  <c r="X533" i="44"/>
  <c r="Y533" i="44"/>
  <c r="W534" i="44"/>
  <c r="X534" i="44"/>
  <c r="Y534" i="44"/>
  <c r="W535" i="44"/>
  <c r="X535" i="44"/>
  <c r="Y535" i="44"/>
  <c r="W536" i="44"/>
  <c r="X536" i="44"/>
  <c r="Y536" i="44"/>
  <c r="W537" i="44"/>
  <c r="X537" i="44"/>
  <c r="Y537" i="44"/>
  <c r="W538" i="44"/>
  <c r="X538" i="44"/>
  <c r="Y538" i="44"/>
  <c r="W539" i="44"/>
  <c r="X539" i="44"/>
  <c r="Y539" i="44"/>
  <c r="W540" i="44"/>
  <c r="X540" i="44"/>
  <c r="Y540" i="44"/>
  <c r="W541" i="44"/>
  <c r="X541" i="44"/>
  <c r="Y541" i="44"/>
  <c r="W542" i="44"/>
  <c r="X542" i="44"/>
  <c r="Y542" i="44"/>
  <c r="W543" i="44"/>
  <c r="X543" i="44"/>
  <c r="Y543" i="44"/>
  <c r="W544" i="44"/>
  <c r="X544" i="44"/>
  <c r="Y544" i="44"/>
  <c r="W545" i="44"/>
  <c r="X545" i="44"/>
  <c r="Y545" i="44"/>
  <c r="W546" i="44"/>
  <c r="X546" i="44"/>
  <c r="Y546" i="44"/>
  <c r="W547" i="44"/>
  <c r="X547" i="44"/>
  <c r="Y547" i="44"/>
  <c r="W548" i="44"/>
  <c r="X548" i="44"/>
  <c r="Y548" i="44"/>
  <c r="W549" i="44"/>
  <c r="X549" i="44"/>
  <c r="Y549" i="44"/>
  <c r="W550" i="44"/>
  <c r="X550" i="44"/>
  <c r="Y550" i="44"/>
  <c r="W551" i="44"/>
  <c r="X551" i="44"/>
  <c r="Y551" i="44"/>
  <c r="W552" i="44"/>
  <c r="X552" i="44"/>
  <c r="Y552" i="44"/>
  <c r="W553" i="44"/>
  <c r="X553" i="44"/>
  <c r="Y553" i="44"/>
  <c r="W554" i="44"/>
  <c r="X554" i="44"/>
  <c r="Y554" i="44"/>
  <c r="W555" i="44"/>
  <c r="X555" i="44"/>
  <c r="Y555" i="44"/>
  <c r="W556" i="44"/>
  <c r="X556" i="44"/>
  <c r="Y556" i="44"/>
  <c r="W557" i="44"/>
  <c r="X557" i="44"/>
  <c r="Y557" i="44"/>
  <c r="W558" i="44"/>
  <c r="X558" i="44"/>
  <c r="Y558" i="44"/>
  <c r="W559" i="44"/>
  <c r="X559" i="44"/>
  <c r="Y559" i="44"/>
  <c r="W560" i="44"/>
  <c r="X560" i="44"/>
  <c r="Y560" i="44"/>
  <c r="W561" i="44"/>
  <c r="X561" i="44"/>
  <c r="Y561" i="44"/>
  <c r="W562" i="44"/>
  <c r="X562" i="44"/>
  <c r="Y562" i="44"/>
  <c r="W563" i="44"/>
  <c r="X563" i="44"/>
  <c r="Y563" i="44"/>
  <c r="W564" i="44"/>
  <c r="X564" i="44"/>
  <c r="Y564" i="44"/>
  <c r="W565" i="44"/>
  <c r="X565" i="44"/>
  <c r="Y565" i="44"/>
  <c r="W566" i="44"/>
  <c r="X566" i="44"/>
  <c r="Y566" i="44"/>
  <c r="W567" i="44"/>
  <c r="X567" i="44"/>
  <c r="Y567" i="44"/>
  <c r="W568" i="44"/>
  <c r="X568" i="44"/>
  <c r="Y568" i="44"/>
  <c r="W569" i="44"/>
  <c r="X569" i="44"/>
  <c r="Y569" i="44"/>
  <c r="W570" i="44"/>
  <c r="X570" i="44"/>
  <c r="Y570" i="44"/>
  <c r="W571" i="44"/>
  <c r="X571" i="44"/>
  <c r="Y571" i="44"/>
  <c r="W572" i="44"/>
  <c r="X572" i="44"/>
  <c r="Y572" i="44"/>
  <c r="W573" i="44"/>
  <c r="X573" i="44"/>
  <c r="Y573" i="44"/>
  <c r="W574" i="44"/>
  <c r="X574" i="44"/>
  <c r="Y574" i="44"/>
  <c r="W575" i="44"/>
  <c r="X575" i="44"/>
  <c r="Y575" i="44"/>
  <c r="W576" i="44"/>
  <c r="X576" i="44"/>
  <c r="Y576" i="44"/>
  <c r="W577" i="44"/>
  <c r="X577" i="44"/>
  <c r="Y577" i="44"/>
  <c r="W578" i="44"/>
  <c r="X578" i="44"/>
  <c r="Y578" i="44"/>
  <c r="W579" i="44"/>
  <c r="X579" i="44"/>
  <c r="Y579" i="44"/>
  <c r="W580" i="44"/>
  <c r="X580" i="44"/>
  <c r="Y580" i="44"/>
  <c r="W581" i="44"/>
  <c r="X581" i="44"/>
  <c r="Y581" i="44"/>
  <c r="W582" i="44"/>
  <c r="X582" i="44"/>
  <c r="Y582" i="44"/>
  <c r="W583" i="44"/>
  <c r="X583" i="44"/>
  <c r="Y583" i="44"/>
  <c r="W584" i="44"/>
  <c r="X584" i="44"/>
  <c r="Y584" i="44"/>
  <c r="W585" i="44"/>
  <c r="X585" i="44"/>
  <c r="Y585" i="44"/>
  <c r="W586" i="44"/>
  <c r="X586" i="44"/>
  <c r="Y586" i="44"/>
  <c r="W587" i="44"/>
  <c r="X587" i="44"/>
  <c r="Y587" i="44"/>
  <c r="W588" i="44"/>
  <c r="X588" i="44"/>
  <c r="Y588" i="44"/>
  <c r="W589" i="44"/>
  <c r="X589" i="44"/>
  <c r="Y589" i="44"/>
  <c r="W590" i="44"/>
  <c r="X590" i="44"/>
  <c r="Y590" i="44"/>
  <c r="W591" i="44"/>
  <c r="X591" i="44"/>
  <c r="Y591" i="44"/>
  <c r="W592" i="44"/>
  <c r="X592" i="44"/>
  <c r="Y592" i="44"/>
  <c r="W593" i="44"/>
  <c r="X593" i="44"/>
  <c r="Y593" i="44"/>
  <c r="W594" i="44"/>
  <c r="X594" i="44"/>
  <c r="Y594" i="44"/>
  <c r="W595" i="44"/>
  <c r="X595" i="44"/>
  <c r="Y595" i="44"/>
  <c r="W596" i="44"/>
  <c r="X596" i="44"/>
  <c r="Y596" i="44"/>
  <c r="W597" i="44"/>
  <c r="X597" i="44"/>
  <c r="Y597" i="44"/>
  <c r="W598" i="44"/>
  <c r="X598" i="44"/>
  <c r="Y598" i="44"/>
  <c r="W599" i="44"/>
  <c r="X599" i="44"/>
  <c r="Y599" i="44"/>
  <c r="W600" i="44"/>
  <c r="X600" i="44"/>
  <c r="Y600" i="44"/>
  <c r="W601" i="44"/>
  <c r="X601" i="44"/>
  <c r="Y601" i="44"/>
  <c r="W602" i="44"/>
  <c r="X602" i="44"/>
  <c r="Y602" i="44"/>
  <c r="W603" i="44"/>
  <c r="X603" i="44"/>
  <c r="Y603" i="44"/>
  <c r="W604" i="44"/>
  <c r="X604" i="44"/>
  <c r="Y604" i="44"/>
  <c r="W605" i="44"/>
  <c r="X605" i="44"/>
  <c r="Y605" i="44"/>
  <c r="W606" i="44"/>
  <c r="X606" i="44"/>
  <c r="Y606" i="44"/>
  <c r="W607" i="44"/>
  <c r="X607" i="44"/>
  <c r="Y607" i="44"/>
  <c r="W608" i="44"/>
  <c r="X608" i="44"/>
  <c r="Y608" i="44"/>
  <c r="W609" i="44"/>
  <c r="X609" i="44"/>
  <c r="Y609" i="44"/>
  <c r="W610" i="44"/>
  <c r="X610" i="44"/>
  <c r="Y610" i="44"/>
  <c r="W611" i="44"/>
  <c r="X611" i="44"/>
  <c r="Y611" i="44"/>
  <c r="W612" i="44"/>
  <c r="X612" i="44"/>
  <c r="Y612" i="44"/>
  <c r="W613" i="44"/>
  <c r="X613" i="44"/>
  <c r="Y613" i="44"/>
  <c r="W614" i="44"/>
  <c r="X614" i="44"/>
  <c r="Y614" i="44"/>
  <c r="W615" i="44"/>
  <c r="X615" i="44"/>
  <c r="Y615" i="44"/>
  <c r="W616" i="44"/>
  <c r="X616" i="44"/>
  <c r="Y616" i="44"/>
  <c r="W617" i="44"/>
  <c r="X617" i="44"/>
  <c r="Y617" i="44"/>
  <c r="W618" i="44"/>
  <c r="X618" i="44"/>
  <c r="Y618" i="44"/>
  <c r="W619" i="44"/>
  <c r="X619" i="44"/>
  <c r="Y619" i="44"/>
  <c r="W620" i="44"/>
  <c r="X620" i="44"/>
  <c r="Y620" i="44"/>
  <c r="W621" i="44"/>
  <c r="X621" i="44"/>
  <c r="Y621" i="44"/>
  <c r="W622" i="44"/>
  <c r="X622" i="44"/>
  <c r="Y622" i="44"/>
  <c r="W623" i="44"/>
  <c r="X623" i="44"/>
  <c r="Y623" i="44"/>
  <c r="W624" i="44"/>
  <c r="X624" i="44"/>
  <c r="Y624" i="44"/>
  <c r="W625" i="44"/>
  <c r="X625" i="44"/>
  <c r="Y625" i="44"/>
  <c r="W626" i="44"/>
  <c r="X626" i="44"/>
  <c r="Y626" i="44"/>
  <c r="W627" i="44"/>
  <c r="X627" i="44"/>
  <c r="Y627" i="44"/>
  <c r="W628" i="44"/>
  <c r="X628" i="44"/>
  <c r="Y628" i="44"/>
  <c r="W629" i="44"/>
  <c r="X629" i="44"/>
  <c r="Y629" i="44"/>
  <c r="W630" i="44"/>
  <c r="X630" i="44"/>
  <c r="Y630" i="44"/>
  <c r="W631" i="44"/>
  <c r="X631" i="44"/>
  <c r="Y631" i="44"/>
  <c r="W632" i="44"/>
  <c r="X632" i="44"/>
  <c r="Y632" i="44"/>
  <c r="W633" i="44"/>
  <c r="X633" i="44"/>
  <c r="Y633" i="44"/>
  <c r="W634" i="44"/>
  <c r="X634" i="44"/>
  <c r="Y634" i="44"/>
  <c r="W635" i="44"/>
  <c r="X635" i="44"/>
  <c r="Y635" i="44"/>
  <c r="W636" i="44"/>
  <c r="X636" i="44"/>
  <c r="Y636" i="44"/>
  <c r="W637" i="44"/>
  <c r="X637" i="44"/>
  <c r="Y637" i="44"/>
  <c r="W638" i="44"/>
  <c r="X638" i="44"/>
  <c r="Y638" i="44"/>
  <c r="W639" i="44"/>
  <c r="X639" i="44"/>
  <c r="Y639" i="44"/>
  <c r="W640" i="44"/>
  <c r="X640" i="44"/>
  <c r="Y640" i="44"/>
  <c r="W641" i="44"/>
  <c r="X641" i="44"/>
  <c r="Y641" i="44"/>
  <c r="W642" i="44"/>
  <c r="X642" i="44"/>
  <c r="Y642" i="44"/>
  <c r="W643" i="44"/>
  <c r="X643" i="44"/>
  <c r="Y643" i="44"/>
  <c r="W644" i="44"/>
  <c r="X644" i="44"/>
  <c r="Y644" i="44"/>
  <c r="W645" i="44"/>
  <c r="X645" i="44"/>
  <c r="Y645" i="44"/>
  <c r="W646" i="44"/>
  <c r="X646" i="44"/>
  <c r="Y646" i="44"/>
  <c r="W647" i="44"/>
  <c r="X647" i="44"/>
  <c r="Y647" i="44"/>
  <c r="W648" i="44"/>
  <c r="X648" i="44"/>
  <c r="Y648" i="44"/>
  <c r="W649" i="44"/>
  <c r="X649" i="44"/>
  <c r="Y649" i="44"/>
  <c r="W650" i="44"/>
  <c r="X650" i="44"/>
  <c r="Y650" i="44"/>
  <c r="W651" i="44"/>
  <c r="X651" i="44"/>
  <c r="Y651" i="44"/>
  <c r="W652" i="44"/>
  <c r="X652" i="44"/>
  <c r="Y652" i="44"/>
  <c r="W653" i="44"/>
  <c r="X653" i="44"/>
  <c r="Y653" i="44"/>
  <c r="W654" i="44"/>
  <c r="X654" i="44"/>
  <c r="Y654" i="44"/>
  <c r="W655" i="44"/>
  <c r="X655" i="44"/>
  <c r="Y655" i="44"/>
  <c r="W656" i="44"/>
  <c r="X656" i="44"/>
  <c r="Y656" i="44"/>
  <c r="W657" i="44"/>
  <c r="X657" i="44"/>
  <c r="Y657" i="44"/>
  <c r="W658" i="44"/>
  <c r="X658" i="44"/>
  <c r="Y658" i="44"/>
  <c r="W659" i="44"/>
  <c r="X659" i="44"/>
  <c r="Y659" i="44"/>
  <c r="W660" i="44"/>
  <c r="X660" i="44"/>
  <c r="Y660" i="44"/>
  <c r="W661" i="44"/>
  <c r="X661" i="44"/>
  <c r="Y661" i="44"/>
  <c r="W662" i="44"/>
  <c r="X662" i="44"/>
  <c r="Y662" i="44"/>
  <c r="W663" i="44"/>
  <c r="X663" i="44"/>
  <c r="Y663" i="44"/>
  <c r="W664" i="44"/>
  <c r="X664" i="44"/>
  <c r="Y664" i="44"/>
  <c r="W665" i="44"/>
  <c r="X665" i="44"/>
  <c r="Y665" i="44"/>
  <c r="W666" i="44"/>
  <c r="X666" i="44"/>
  <c r="Y666" i="44"/>
  <c r="W667" i="44"/>
  <c r="X667" i="44"/>
  <c r="Y667" i="44"/>
  <c r="W668" i="44"/>
  <c r="X668" i="44"/>
  <c r="Y668" i="44"/>
  <c r="W669" i="44"/>
  <c r="X669" i="44"/>
  <c r="Y669" i="44"/>
  <c r="W670" i="44"/>
  <c r="X670" i="44"/>
  <c r="Y670" i="44"/>
  <c r="W671" i="44"/>
  <c r="X671" i="44"/>
  <c r="Y671" i="44"/>
  <c r="W672" i="44"/>
  <c r="X672" i="44"/>
  <c r="Y672" i="44"/>
  <c r="W673" i="44"/>
  <c r="X673" i="44"/>
  <c r="Y673" i="44"/>
  <c r="W674" i="44"/>
  <c r="X674" i="44"/>
  <c r="Y674" i="44"/>
  <c r="W675" i="44"/>
  <c r="X675" i="44"/>
  <c r="Y675" i="44"/>
  <c r="W676" i="44"/>
  <c r="X676" i="44"/>
  <c r="Y676" i="44"/>
  <c r="W677" i="44"/>
  <c r="X677" i="44"/>
  <c r="Y677" i="44"/>
  <c r="W678" i="44"/>
  <c r="X678" i="44"/>
  <c r="Y678" i="44"/>
  <c r="W679" i="44"/>
  <c r="X679" i="44"/>
  <c r="Y679" i="44"/>
  <c r="W680" i="44"/>
  <c r="X680" i="44"/>
  <c r="Y680" i="44"/>
  <c r="W681" i="44"/>
  <c r="X681" i="44"/>
  <c r="Y681" i="44"/>
  <c r="W682" i="44"/>
  <c r="X682" i="44"/>
  <c r="Y682" i="44"/>
  <c r="W683" i="44"/>
  <c r="X683" i="44"/>
  <c r="Y683" i="44"/>
  <c r="W684" i="44"/>
  <c r="X684" i="44"/>
  <c r="Y684" i="44"/>
  <c r="W685" i="44"/>
  <c r="X685" i="44"/>
  <c r="Y685" i="44"/>
  <c r="W686" i="44"/>
  <c r="X686" i="44"/>
  <c r="Y686" i="44"/>
  <c r="W687" i="44"/>
  <c r="X687" i="44"/>
  <c r="Y687" i="44"/>
  <c r="W688" i="44"/>
  <c r="X688" i="44"/>
  <c r="Y688" i="44"/>
  <c r="W689" i="44"/>
  <c r="X689" i="44"/>
  <c r="Y689" i="44"/>
  <c r="W690" i="44"/>
  <c r="X690" i="44"/>
  <c r="Y690" i="44"/>
  <c r="W691" i="44"/>
  <c r="X691" i="44"/>
  <c r="Y691" i="44"/>
  <c r="W692" i="44"/>
  <c r="X692" i="44"/>
  <c r="Y692" i="44"/>
  <c r="W693" i="44"/>
  <c r="X693" i="44"/>
  <c r="Y693" i="44"/>
  <c r="W694" i="44"/>
  <c r="X694" i="44"/>
  <c r="Y694" i="44"/>
  <c r="W695" i="44"/>
  <c r="X695" i="44"/>
  <c r="Y695" i="44"/>
  <c r="W696" i="44"/>
  <c r="X696" i="44"/>
  <c r="Y696" i="44"/>
  <c r="W697" i="44"/>
  <c r="X697" i="44"/>
  <c r="Y697" i="44"/>
  <c r="W698" i="44"/>
  <c r="X698" i="44"/>
  <c r="Y698" i="44"/>
  <c r="W699" i="44"/>
  <c r="X699" i="44"/>
  <c r="Y699" i="44"/>
  <c r="W700" i="44"/>
  <c r="X700" i="44"/>
  <c r="Y700" i="44"/>
  <c r="W701" i="44"/>
  <c r="X701" i="44"/>
  <c r="Y701" i="44"/>
  <c r="W702" i="44"/>
  <c r="X702" i="44"/>
  <c r="Y702" i="44"/>
  <c r="W703" i="44"/>
  <c r="X703" i="44"/>
  <c r="Y703" i="44"/>
  <c r="W704" i="44"/>
  <c r="X704" i="44"/>
  <c r="Y704" i="44"/>
  <c r="W705" i="44"/>
  <c r="X705" i="44"/>
  <c r="Y705" i="44"/>
  <c r="W706" i="44"/>
  <c r="X706" i="44"/>
  <c r="Y706" i="44"/>
  <c r="W707" i="44"/>
  <c r="X707" i="44"/>
  <c r="Y707" i="44"/>
  <c r="W708" i="44"/>
  <c r="X708" i="44"/>
  <c r="Y708" i="44"/>
  <c r="W709" i="44"/>
  <c r="X709" i="44"/>
  <c r="Y709" i="44"/>
  <c r="W710" i="44"/>
  <c r="X710" i="44"/>
  <c r="Y710" i="44"/>
  <c r="W711" i="44"/>
  <c r="X711" i="44"/>
  <c r="Y711" i="44"/>
  <c r="W712" i="44"/>
  <c r="X712" i="44"/>
  <c r="Y712" i="44"/>
  <c r="W713" i="44"/>
  <c r="X713" i="44"/>
  <c r="Y713" i="44"/>
  <c r="W714" i="44"/>
  <c r="X714" i="44"/>
  <c r="Y714" i="44"/>
  <c r="W715" i="44"/>
  <c r="X715" i="44"/>
  <c r="Y715" i="44"/>
  <c r="W716" i="44"/>
  <c r="X716" i="44"/>
  <c r="Y716" i="44"/>
  <c r="W717" i="44"/>
  <c r="X717" i="44"/>
  <c r="Y717" i="44"/>
  <c r="W718" i="44"/>
  <c r="X718" i="44"/>
  <c r="Y718" i="44"/>
  <c r="W719" i="44"/>
  <c r="X719" i="44"/>
  <c r="Y719" i="44"/>
  <c r="W720" i="44"/>
  <c r="X720" i="44"/>
  <c r="Y720" i="44"/>
  <c r="W721" i="44"/>
  <c r="X721" i="44"/>
  <c r="Y721" i="44"/>
  <c r="W722" i="44"/>
  <c r="X722" i="44"/>
  <c r="Y722" i="44"/>
  <c r="W723" i="44"/>
  <c r="X723" i="44"/>
  <c r="Y723" i="44"/>
  <c r="W724" i="44"/>
  <c r="X724" i="44"/>
  <c r="Y724" i="44"/>
  <c r="W725" i="44"/>
  <c r="X725" i="44"/>
  <c r="Y725" i="44"/>
  <c r="W726" i="44"/>
  <c r="X726" i="44"/>
  <c r="Y726" i="44"/>
  <c r="W727" i="44"/>
  <c r="X727" i="44"/>
  <c r="Y727" i="44"/>
  <c r="W728" i="44"/>
  <c r="X728" i="44"/>
  <c r="Y728" i="44"/>
  <c r="W729" i="44"/>
  <c r="X729" i="44"/>
  <c r="Y729" i="44"/>
  <c r="W730" i="44"/>
  <c r="X730" i="44"/>
  <c r="Y730" i="44"/>
  <c r="W731" i="44"/>
  <c r="X731" i="44"/>
  <c r="Y731" i="44"/>
  <c r="W732" i="44"/>
  <c r="X732" i="44"/>
  <c r="Y732" i="44"/>
  <c r="W733" i="44"/>
  <c r="X733" i="44"/>
  <c r="Y733" i="44"/>
  <c r="W734" i="44"/>
  <c r="X734" i="44"/>
  <c r="Y734" i="44"/>
  <c r="W735" i="44"/>
  <c r="X735" i="44"/>
  <c r="Y735" i="44"/>
  <c r="W736" i="44"/>
  <c r="X736" i="44"/>
  <c r="Y736" i="44"/>
  <c r="W737" i="44"/>
  <c r="X737" i="44"/>
  <c r="Y737" i="44"/>
  <c r="W738" i="44"/>
  <c r="X738" i="44"/>
  <c r="Y738" i="44"/>
  <c r="W739" i="44"/>
  <c r="X739" i="44"/>
  <c r="Y739" i="44"/>
  <c r="W740" i="44"/>
  <c r="X740" i="44"/>
  <c r="Y740" i="44"/>
  <c r="W741" i="44"/>
  <c r="X741" i="44"/>
  <c r="Y741" i="44"/>
  <c r="W742" i="44"/>
  <c r="X742" i="44"/>
  <c r="Y742" i="44"/>
  <c r="W743" i="44"/>
  <c r="X743" i="44"/>
  <c r="Y743" i="44"/>
  <c r="W744" i="44"/>
  <c r="X744" i="44"/>
  <c r="Y744" i="44"/>
  <c r="W745" i="44"/>
  <c r="X745" i="44"/>
  <c r="Y745" i="44"/>
  <c r="W746" i="44"/>
  <c r="X746" i="44"/>
  <c r="Y746" i="44"/>
  <c r="W747" i="44"/>
  <c r="X747" i="44"/>
  <c r="Y747" i="44"/>
  <c r="W748" i="44"/>
  <c r="X748" i="44"/>
  <c r="Y748" i="44"/>
  <c r="W749" i="44"/>
  <c r="X749" i="44"/>
  <c r="Y749" i="44"/>
  <c r="W750" i="44"/>
  <c r="X750" i="44"/>
  <c r="Y750" i="44"/>
  <c r="W751" i="44"/>
  <c r="X751" i="44"/>
  <c r="Y751" i="44"/>
  <c r="W752" i="44"/>
  <c r="X752" i="44"/>
  <c r="Y752" i="44"/>
  <c r="W753" i="44"/>
  <c r="X753" i="44"/>
  <c r="Y753" i="44"/>
  <c r="W754" i="44"/>
  <c r="X754" i="44"/>
  <c r="Y754" i="44"/>
  <c r="W755" i="44"/>
  <c r="X755" i="44"/>
  <c r="Y755" i="44"/>
  <c r="W756" i="44"/>
  <c r="X756" i="44"/>
  <c r="Y756" i="44"/>
  <c r="W757" i="44"/>
  <c r="X757" i="44"/>
  <c r="Y757" i="44"/>
  <c r="W758" i="44"/>
  <c r="X758" i="44"/>
  <c r="Y758" i="44"/>
  <c r="W759" i="44"/>
  <c r="X759" i="44"/>
  <c r="Y759" i="44"/>
  <c r="W760" i="44"/>
  <c r="X760" i="44"/>
  <c r="Y760" i="44"/>
  <c r="W761" i="44"/>
  <c r="X761" i="44"/>
  <c r="Y761" i="44"/>
  <c r="W762" i="44"/>
  <c r="X762" i="44"/>
  <c r="Y762" i="44"/>
  <c r="W763" i="44"/>
  <c r="X763" i="44"/>
  <c r="Y763" i="44"/>
  <c r="W764" i="44"/>
  <c r="X764" i="44"/>
  <c r="Y764" i="44"/>
  <c r="W765" i="44"/>
  <c r="X765" i="44"/>
  <c r="Y765" i="44"/>
  <c r="W766" i="44"/>
  <c r="X766" i="44"/>
  <c r="Y766" i="44"/>
  <c r="W767" i="44"/>
  <c r="X767" i="44"/>
  <c r="Y767" i="44"/>
  <c r="W768" i="44"/>
  <c r="X768" i="44"/>
  <c r="Y768" i="44"/>
  <c r="W769" i="44"/>
  <c r="X769" i="44"/>
  <c r="Y769" i="44"/>
  <c r="W770" i="44"/>
  <c r="X770" i="44"/>
  <c r="Y770" i="44"/>
  <c r="W771" i="44"/>
  <c r="X771" i="44"/>
  <c r="Y771" i="44"/>
  <c r="W772" i="44"/>
  <c r="X772" i="44"/>
  <c r="Y772" i="44"/>
  <c r="W773" i="44"/>
  <c r="X773" i="44"/>
  <c r="Y773" i="44"/>
  <c r="W774" i="44"/>
  <c r="X774" i="44"/>
  <c r="Y774" i="44"/>
  <c r="W775" i="44"/>
  <c r="X775" i="44"/>
  <c r="Y775" i="44"/>
  <c r="W776" i="44"/>
  <c r="X776" i="44"/>
  <c r="Y776" i="44"/>
  <c r="W777" i="44"/>
  <c r="X777" i="44"/>
  <c r="Y777" i="44"/>
  <c r="W778" i="44"/>
  <c r="X778" i="44"/>
  <c r="Y778" i="44"/>
  <c r="W779" i="44"/>
  <c r="X779" i="44"/>
  <c r="Y779" i="44"/>
  <c r="W780" i="44"/>
  <c r="X780" i="44"/>
  <c r="Y780" i="44"/>
  <c r="W781" i="44"/>
  <c r="X781" i="44"/>
  <c r="Y781" i="44"/>
  <c r="W782" i="44"/>
  <c r="X782" i="44"/>
  <c r="Y782" i="44"/>
  <c r="W783" i="44"/>
  <c r="X783" i="44"/>
  <c r="Y783" i="44"/>
  <c r="W784" i="44"/>
  <c r="X784" i="44"/>
  <c r="Y784" i="44"/>
  <c r="W785" i="44"/>
  <c r="X785" i="44"/>
  <c r="Y785" i="44"/>
  <c r="W786" i="44"/>
  <c r="X786" i="44"/>
  <c r="Y786" i="44"/>
  <c r="W787" i="44"/>
  <c r="X787" i="44"/>
  <c r="Y787" i="44"/>
  <c r="W788" i="44"/>
  <c r="X788" i="44"/>
  <c r="Y788" i="44"/>
  <c r="W789" i="44"/>
  <c r="X789" i="44"/>
  <c r="Y789" i="44"/>
  <c r="W790" i="44"/>
  <c r="X790" i="44"/>
  <c r="Y790" i="44"/>
  <c r="W791" i="44"/>
  <c r="X791" i="44"/>
  <c r="Y791" i="44"/>
  <c r="W792" i="44"/>
  <c r="X792" i="44"/>
  <c r="Y792" i="44"/>
  <c r="W793" i="44"/>
  <c r="X793" i="44"/>
  <c r="Y793" i="44"/>
  <c r="W794" i="44"/>
  <c r="X794" i="44"/>
  <c r="Y794" i="44"/>
  <c r="W795" i="44"/>
  <c r="X795" i="44"/>
  <c r="Y795" i="44"/>
  <c r="W796" i="44"/>
  <c r="X796" i="44"/>
  <c r="Y796" i="44"/>
  <c r="W797" i="44"/>
  <c r="X797" i="44"/>
  <c r="Y797" i="44"/>
  <c r="W798" i="44"/>
  <c r="X798" i="44"/>
  <c r="Y798" i="44"/>
  <c r="W799" i="44"/>
  <c r="X799" i="44"/>
  <c r="Y799" i="44"/>
  <c r="W800" i="44"/>
  <c r="X800" i="44"/>
  <c r="Y800" i="44"/>
  <c r="W801" i="44"/>
  <c r="X801" i="44"/>
  <c r="Y801" i="44"/>
  <c r="W802" i="44"/>
  <c r="X802" i="44"/>
  <c r="Y802" i="44"/>
  <c r="W803" i="44"/>
  <c r="X803" i="44"/>
  <c r="Y803" i="44"/>
  <c r="W804" i="44"/>
  <c r="X804" i="44"/>
  <c r="Y804" i="44"/>
  <c r="W805" i="44"/>
  <c r="X805" i="44"/>
  <c r="Y805" i="44"/>
  <c r="W806" i="44"/>
  <c r="X806" i="44"/>
  <c r="Y806" i="44"/>
  <c r="W807" i="44"/>
  <c r="X807" i="44"/>
  <c r="Y807" i="44"/>
  <c r="W808" i="44"/>
  <c r="X808" i="44"/>
  <c r="Y808" i="44"/>
  <c r="W809" i="44"/>
  <c r="X809" i="44"/>
  <c r="Y809" i="44"/>
  <c r="W810" i="44"/>
  <c r="X810" i="44"/>
  <c r="Y810" i="44"/>
  <c r="W811" i="44"/>
  <c r="X811" i="44"/>
  <c r="Y811" i="44"/>
  <c r="W812" i="44"/>
  <c r="X812" i="44"/>
  <c r="Y812" i="44"/>
  <c r="W813" i="44"/>
  <c r="X813" i="44"/>
  <c r="Y813" i="44"/>
  <c r="W814" i="44"/>
  <c r="X814" i="44"/>
  <c r="Y814" i="44"/>
  <c r="W815" i="44"/>
  <c r="X815" i="44"/>
  <c r="Y815" i="44"/>
  <c r="W816" i="44"/>
  <c r="X816" i="44"/>
  <c r="Y816" i="44"/>
  <c r="W817" i="44"/>
  <c r="X817" i="44"/>
  <c r="Y817" i="44"/>
  <c r="W818" i="44"/>
  <c r="X818" i="44"/>
  <c r="Y818" i="44"/>
  <c r="W819" i="44"/>
  <c r="X819" i="44"/>
  <c r="Y819" i="44"/>
  <c r="W820" i="44"/>
  <c r="X820" i="44"/>
  <c r="Y820" i="44"/>
  <c r="W821" i="44"/>
  <c r="X821" i="44"/>
  <c r="Y821" i="44"/>
  <c r="W822" i="44"/>
  <c r="X822" i="44"/>
  <c r="Y822" i="44"/>
  <c r="W823" i="44"/>
  <c r="X823" i="44"/>
  <c r="Y823" i="44"/>
  <c r="W824" i="44"/>
  <c r="X824" i="44"/>
  <c r="Y824" i="44"/>
  <c r="W825" i="44"/>
  <c r="X825" i="44"/>
  <c r="Y825" i="44"/>
  <c r="W826" i="44"/>
  <c r="X826" i="44"/>
  <c r="Y826" i="44"/>
  <c r="W827" i="44"/>
  <c r="X827" i="44"/>
  <c r="Y827" i="44"/>
  <c r="W828" i="44"/>
  <c r="X828" i="44"/>
  <c r="Y828" i="44"/>
  <c r="W829" i="44"/>
  <c r="X829" i="44"/>
  <c r="Y829" i="44"/>
  <c r="W830" i="44"/>
  <c r="X830" i="44"/>
  <c r="Y830" i="44"/>
  <c r="W831" i="44"/>
  <c r="X831" i="44"/>
  <c r="Y831" i="44"/>
  <c r="W832" i="44"/>
  <c r="X832" i="44"/>
  <c r="Y832" i="44"/>
  <c r="W833" i="44"/>
  <c r="X833" i="44"/>
  <c r="Y833" i="44"/>
  <c r="W834" i="44"/>
  <c r="X834" i="44"/>
  <c r="Y834" i="44"/>
  <c r="W835" i="44"/>
  <c r="X835" i="44"/>
  <c r="Y835" i="44"/>
  <c r="W836" i="44"/>
  <c r="X836" i="44"/>
  <c r="Y836" i="44"/>
  <c r="W837" i="44"/>
  <c r="X837" i="44"/>
  <c r="Y837" i="44"/>
  <c r="W838" i="44"/>
  <c r="X838" i="44"/>
  <c r="Y838" i="44"/>
  <c r="W839" i="44"/>
  <c r="X839" i="44"/>
  <c r="Y839" i="44"/>
  <c r="W840" i="44"/>
  <c r="X840" i="44"/>
  <c r="Y840" i="44"/>
  <c r="W841" i="44"/>
  <c r="X841" i="44"/>
  <c r="Y841" i="44"/>
  <c r="W842" i="44"/>
  <c r="X842" i="44"/>
  <c r="Y842" i="44"/>
  <c r="W843" i="44"/>
  <c r="X843" i="44"/>
  <c r="Y843" i="44"/>
  <c r="W844" i="44"/>
  <c r="X844" i="44"/>
  <c r="Y844" i="44"/>
  <c r="W845" i="44"/>
  <c r="X845" i="44"/>
  <c r="Y845" i="44"/>
  <c r="W846" i="44"/>
  <c r="X846" i="44"/>
  <c r="Y846" i="44"/>
  <c r="W847" i="44"/>
  <c r="X847" i="44"/>
  <c r="Y847" i="44"/>
  <c r="W848" i="44"/>
  <c r="X848" i="44"/>
  <c r="Y848" i="44"/>
  <c r="W849" i="44"/>
  <c r="X849" i="44"/>
  <c r="Y849" i="44"/>
  <c r="W850" i="44"/>
  <c r="X850" i="44"/>
  <c r="Y850" i="44"/>
  <c r="W851" i="44"/>
  <c r="X851" i="44"/>
  <c r="Y851" i="44"/>
  <c r="W852" i="44"/>
  <c r="X852" i="44"/>
  <c r="Y852" i="44"/>
  <c r="W853" i="44"/>
  <c r="X853" i="44"/>
  <c r="Y853" i="44"/>
  <c r="W854" i="44"/>
  <c r="X854" i="44"/>
  <c r="Y854" i="44"/>
  <c r="W855" i="44"/>
  <c r="X855" i="44"/>
  <c r="Y855" i="44"/>
  <c r="W856" i="44"/>
  <c r="X856" i="44"/>
  <c r="Y856" i="44"/>
  <c r="W857" i="44"/>
  <c r="X857" i="44"/>
  <c r="Y857" i="44"/>
  <c r="W858" i="44"/>
  <c r="X858" i="44"/>
  <c r="Y858" i="44"/>
  <c r="W859" i="44"/>
  <c r="X859" i="44"/>
  <c r="Y859" i="44"/>
  <c r="W860" i="44"/>
  <c r="X860" i="44"/>
  <c r="Y860" i="44"/>
  <c r="W861" i="44"/>
  <c r="X861" i="44"/>
  <c r="Y861" i="44"/>
  <c r="W862" i="44"/>
  <c r="X862" i="44"/>
  <c r="Y862" i="44"/>
  <c r="W863" i="44"/>
  <c r="X863" i="44"/>
  <c r="Y863" i="44"/>
  <c r="W864" i="44"/>
  <c r="X864" i="44"/>
  <c r="Y864" i="44"/>
  <c r="W865" i="44"/>
  <c r="X865" i="44"/>
  <c r="Y865" i="44"/>
  <c r="W866" i="44"/>
  <c r="X866" i="44"/>
  <c r="Y866" i="44"/>
  <c r="W867" i="44"/>
  <c r="X867" i="44"/>
  <c r="Y867" i="44"/>
  <c r="W868" i="44"/>
  <c r="X868" i="44"/>
  <c r="Y868" i="44"/>
  <c r="W869" i="44"/>
  <c r="X869" i="44"/>
  <c r="Y869" i="44"/>
  <c r="W870" i="44"/>
  <c r="X870" i="44"/>
  <c r="Y870" i="44"/>
  <c r="W871" i="44"/>
  <c r="X871" i="44"/>
  <c r="Y871" i="44"/>
  <c r="W872" i="44"/>
  <c r="X872" i="44"/>
  <c r="Y872" i="44"/>
  <c r="W873" i="44"/>
  <c r="X873" i="44"/>
  <c r="Y873" i="44"/>
  <c r="W874" i="44"/>
  <c r="X874" i="44"/>
  <c r="Y874" i="44"/>
  <c r="W875" i="44"/>
  <c r="X875" i="44"/>
  <c r="Y875" i="44"/>
  <c r="W876" i="44"/>
  <c r="X876" i="44"/>
  <c r="Y876" i="44"/>
  <c r="W877" i="44"/>
  <c r="X877" i="44"/>
  <c r="Y877" i="44"/>
  <c r="W878" i="44"/>
  <c r="X878" i="44"/>
  <c r="Y878" i="44"/>
  <c r="W879" i="44"/>
  <c r="X879" i="44"/>
  <c r="Y879" i="44"/>
  <c r="W880" i="44"/>
  <c r="X880" i="44"/>
  <c r="Y880" i="44"/>
  <c r="W881" i="44"/>
  <c r="X881" i="44"/>
  <c r="Y881" i="44"/>
  <c r="W882" i="44"/>
  <c r="X882" i="44"/>
  <c r="Y882" i="44"/>
  <c r="W883" i="44"/>
  <c r="X883" i="44"/>
  <c r="Y883" i="44"/>
  <c r="W884" i="44"/>
  <c r="X884" i="44"/>
  <c r="Y884" i="44"/>
  <c r="W885" i="44"/>
  <c r="X885" i="44"/>
  <c r="Y885" i="44"/>
  <c r="W886" i="44"/>
  <c r="X886" i="44"/>
  <c r="Y886" i="44"/>
  <c r="W887" i="44"/>
  <c r="X887" i="44"/>
  <c r="Y887" i="44"/>
  <c r="W888" i="44"/>
  <c r="X888" i="44"/>
  <c r="Y888" i="44"/>
  <c r="W889" i="44"/>
  <c r="X889" i="44"/>
  <c r="Y889" i="44"/>
  <c r="W890" i="44"/>
  <c r="X890" i="44"/>
  <c r="Y890" i="44"/>
  <c r="W891" i="44"/>
  <c r="X891" i="44"/>
  <c r="Y891" i="44"/>
  <c r="W892" i="44"/>
  <c r="X892" i="44"/>
  <c r="Y892" i="44"/>
  <c r="W893" i="44"/>
  <c r="X893" i="44"/>
  <c r="Y893" i="44"/>
  <c r="W894" i="44"/>
  <c r="X894" i="44"/>
  <c r="Y894" i="44"/>
  <c r="W895" i="44"/>
  <c r="X895" i="44"/>
  <c r="Y895" i="44"/>
  <c r="W896" i="44"/>
  <c r="X896" i="44"/>
  <c r="Y896" i="44"/>
  <c r="W897" i="44"/>
  <c r="X897" i="44"/>
  <c r="Y897" i="44"/>
  <c r="W898" i="44"/>
  <c r="X898" i="44"/>
  <c r="Y898" i="44"/>
  <c r="W899" i="44"/>
  <c r="X899" i="44"/>
  <c r="Y899" i="44"/>
  <c r="W900" i="44"/>
  <c r="X900" i="44"/>
  <c r="Y900" i="44"/>
  <c r="W901" i="44"/>
  <c r="X901" i="44"/>
  <c r="Y901" i="44"/>
  <c r="W902" i="44"/>
  <c r="X902" i="44"/>
  <c r="Y902" i="44"/>
  <c r="W903" i="44"/>
  <c r="X903" i="44"/>
  <c r="Y903" i="44"/>
  <c r="W904" i="44"/>
  <c r="X904" i="44"/>
  <c r="Y904" i="44"/>
  <c r="W905" i="44"/>
  <c r="X905" i="44"/>
  <c r="Y905" i="44"/>
  <c r="W906" i="44"/>
  <c r="X906" i="44"/>
  <c r="Y906" i="44"/>
  <c r="W907" i="44"/>
  <c r="X907" i="44"/>
  <c r="Y907" i="44"/>
  <c r="W908" i="44"/>
  <c r="X908" i="44"/>
  <c r="Y908" i="44"/>
  <c r="Y2" i="44"/>
  <c r="X2" i="44"/>
  <c r="W2" i="44"/>
  <c r="Y909" i="44" l="1"/>
  <c r="W909" i="44"/>
  <c r="X909" i="44"/>
  <c r="I26" i="37"/>
  <c r="I27" i="37"/>
  <c r="I25" i="37"/>
  <c r="F26" i="37"/>
  <c r="F27" i="37"/>
  <c r="F25" i="37"/>
  <c r="I16" i="37"/>
  <c r="F16" i="37"/>
  <c r="L758" i="41" l="1"/>
  <c r="H21" i="37" s="1"/>
  <c r="M758" i="41"/>
  <c r="K758" i="41"/>
  <c r="E21" i="37" s="1"/>
  <c r="H25" i="37"/>
  <c r="J25" i="37" s="1"/>
  <c r="H26" i="37"/>
  <c r="J26" i="37" s="1"/>
  <c r="H27" i="37"/>
  <c r="J27" i="37" s="1"/>
  <c r="H24" i="37"/>
  <c r="J24" i="37" s="1"/>
  <c r="E25" i="37"/>
  <c r="G25" i="37" s="1"/>
  <c r="E26" i="37"/>
  <c r="G26" i="37" s="1"/>
  <c r="E27" i="37"/>
  <c r="G27" i="37" s="1"/>
  <c r="E24" i="37"/>
  <c r="G24" i="37" s="1"/>
  <c r="F18" i="2" l="1"/>
  <c r="F17" i="2"/>
  <c r="G17" i="2" l="1"/>
  <c r="F37" i="37" s="1"/>
  <c r="H17" i="2"/>
  <c r="I37" i="37" s="1"/>
  <c r="H18" i="2"/>
  <c r="I38" i="37" s="1"/>
  <c r="G18" i="2"/>
  <c r="F38" i="37" s="1"/>
  <c r="E5" i="3" l="1"/>
  <c r="I39" i="37" s="1"/>
  <c r="E4" i="3"/>
  <c r="H37" i="37"/>
  <c r="J37" i="37" s="1"/>
  <c r="H38" i="37"/>
  <c r="J38" i="37" s="1"/>
  <c r="H39" i="37"/>
  <c r="H36" i="37"/>
  <c r="J36" i="37" s="1"/>
  <c r="E37" i="37"/>
  <c r="G37" i="37" s="1"/>
  <c r="E38" i="37"/>
  <c r="G38" i="37" s="1"/>
  <c r="E39" i="37"/>
  <c r="E36" i="37"/>
  <c r="G36" i="37" s="1"/>
  <c r="H30" i="37"/>
  <c r="J30" i="37" s="1"/>
  <c r="E30" i="37"/>
  <c r="G30" i="37" s="1"/>
  <c r="H23" i="37"/>
  <c r="H22" i="37"/>
  <c r="J22" i="37" s="1"/>
  <c r="E23" i="37"/>
  <c r="E22" i="37"/>
  <c r="G22" i="37" s="1"/>
  <c r="H18" i="37"/>
  <c r="E18" i="37"/>
  <c r="H3" i="37"/>
  <c r="J3" i="37" s="1"/>
  <c r="H4" i="37"/>
  <c r="H5" i="37"/>
  <c r="J5" i="37" s="1"/>
  <c r="H6" i="37"/>
  <c r="H7" i="37"/>
  <c r="H8" i="37"/>
  <c r="H9" i="37"/>
  <c r="H10" i="37"/>
  <c r="H11" i="37"/>
  <c r="H12" i="37"/>
  <c r="H13" i="37"/>
  <c r="H14" i="37"/>
  <c r="J14" i="37" s="1"/>
  <c r="H15" i="37"/>
  <c r="H16" i="37"/>
  <c r="H2" i="37"/>
  <c r="E16" i="37"/>
  <c r="E15" i="37"/>
  <c r="E14" i="37"/>
  <c r="G14" i="37" s="1"/>
  <c r="E13" i="37"/>
  <c r="E12" i="37"/>
  <c r="E11" i="37"/>
  <c r="E10" i="37"/>
  <c r="E9" i="37"/>
  <c r="E8" i="37"/>
  <c r="E7" i="37"/>
  <c r="E6" i="37"/>
  <c r="E5" i="37"/>
  <c r="G5" i="37" s="1"/>
  <c r="E4" i="37"/>
  <c r="E3" i="37"/>
  <c r="G3" i="37" s="1"/>
  <c r="E2" i="37"/>
  <c r="J21" i="37"/>
  <c r="G21" i="37"/>
  <c r="F39" i="37" l="1"/>
  <c r="G39" i="37"/>
  <c r="J39" i="37"/>
  <c r="G16" i="37"/>
  <c r="J16" i="37"/>
  <c r="G24" i="2" l="1"/>
  <c r="G26" i="2" s="1"/>
  <c r="G28" i="2" s="1"/>
  <c r="G27" i="2" l="1"/>
  <c r="H2" i="30"/>
  <c r="F2" i="30"/>
  <c r="K25" i="26" l="1"/>
  <c r="L24" i="26"/>
  <c r="N24" i="26" s="1"/>
  <c r="L23" i="26"/>
  <c r="N23" i="26" s="1"/>
  <c r="L22" i="26"/>
  <c r="N22" i="26" s="1"/>
  <c r="L21" i="26"/>
  <c r="N21" i="26" s="1"/>
  <c r="L20" i="26"/>
  <c r="N20" i="26" s="1"/>
  <c r="L19" i="26"/>
  <c r="N19" i="26" s="1"/>
  <c r="L18" i="26"/>
  <c r="N18" i="26" s="1"/>
  <c r="L17" i="26"/>
  <c r="N17" i="26" s="1"/>
  <c r="L16" i="26"/>
  <c r="N16" i="26" s="1"/>
  <c r="L15" i="26"/>
  <c r="N15" i="26" s="1"/>
  <c r="L14" i="26"/>
  <c r="N14" i="26" s="1"/>
  <c r="L13" i="26"/>
  <c r="N13" i="26" s="1"/>
  <c r="L12" i="26"/>
  <c r="N12" i="26" s="1"/>
  <c r="L11" i="26"/>
  <c r="N11" i="26" s="1"/>
  <c r="L10" i="26"/>
  <c r="N10" i="26" s="1"/>
  <c r="L9" i="26"/>
  <c r="N9" i="26" s="1"/>
  <c r="L8" i="26"/>
  <c r="N8" i="26" s="1"/>
  <c r="L7" i="26"/>
  <c r="N7" i="26" s="1"/>
  <c r="L6" i="26"/>
  <c r="N6" i="26" s="1"/>
  <c r="L5" i="26"/>
  <c r="N5" i="26" s="1"/>
  <c r="L4" i="26"/>
  <c r="N4" i="26" s="1"/>
  <c r="L3" i="26"/>
  <c r="N3" i="26" s="1"/>
  <c r="L2" i="26"/>
  <c r="M12" i="26" l="1"/>
  <c r="M20" i="26"/>
  <c r="M4" i="26"/>
  <c r="M22" i="26"/>
  <c r="M8" i="26"/>
  <c r="M14" i="26"/>
  <c r="M16" i="26"/>
  <c r="M24" i="26"/>
  <c r="M6" i="26"/>
  <c r="L25" i="26"/>
  <c r="M2" i="26"/>
  <c r="M10" i="26"/>
  <c r="M18" i="26"/>
  <c r="N2" i="26"/>
  <c r="N25" i="26" s="1"/>
  <c r="M3" i="26"/>
  <c r="M5" i="26"/>
  <c r="M7" i="26"/>
  <c r="M9" i="26"/>
  <c r="M11" i="26"/>
  <c r="M13" i="26"/>
  <c r="M15" i="26"/>
  <c r="M17" i="26"/>
  <c r="M19" i="26"/>
  <c r="M21" i="26"/>
  <c r="M23" i="26"/>
  <c r="M25" i="26" l="1"/>
  <c r="D25" i="2"/>
  <c r="D26" i="2" s="1"/>
  <c r="B25" i="2"/>
  <c r="B26" i="2" s="1"/>
  <c r="E26" i="2" l="1"/>
  <c r="F4" i="2"/>
  <c r="D28" i="2"/>
  <c r="D27" i="2"/>
  <c r="B27" i="2"/>
  <c r="G13" i="2" s="1"/>
  <c r="F23" i="37" s="1"/>
  <c r="G23" i="37" s="1"/>
  <c r="B28" i="2"/>
  <c r="H13" i="2" s="1"/>
  <c r="I23" i="37" s="1"/>
  <c r="J23" i="37" s="1"/>
  <c r="E28" i="2" l="1"/>
  <c r="E27" i="2"/>
  <c r="F12" i="2"/>
  <c r="G12" i="2" s="1"/>
  <c r="E3" i="3"/>
  <c r="F3" i="2"/>
  <c r="G3" i="2" s="1"/>
  <c r="F6" i="37" s="1"/>
  <c r="F18" i="37" l="1"/>
  <c r="G18" i="37" s="1"/>
  <c r="I8" i="37"/>
  <c r="J8" i="37" s="1"/>
  <c r="F8" i="37"/>
  <c r="G8" i="37" s="1"/>
  <c r="H12" i="2"/>
  <c r="H3" i="2"/>
  <c r="I6" i="37" s="1"/>
  <c r="J18" i="37" l="1"/>
  <c r="I18" i="37"/>
  <c r="E2" i="3"/>
  <c r="I4" i="37" l="1"/>
  <c r="J4" i="37" s="1"/>
  <c r="F4" i="37"/>
  <c r="G4" i="37" s="1"/>
  <c r="F2" i="2"/>
  <c r="G2" i="2" s="1"/>
  <c r="F2" i="37" l="1"/>
  <c r="G2" i="37" s="1"/>
  <c r="H2" i="2"/>
  <c r="I2" i="37" s="1"/>
  <c r="J2" i="37" s="1"/>
  <c r="F10" i="2" l="1"/>
  <c r="G10" i="2" s="1"/>
  <c r="F9" i="2"/>
  <c r="G9" i="2" s="1"/>
  <c r="F8" i="2"/>
  <c r="G8" i="2" s="1"/>
  <c r="F7" i="2"/>
  <c r="F6" i="2"/>
  <c r="G6" i="2" s="1"/>
  <c r="F5" i="2"/>
  <c r="G5" i="2" s="1"/>
  <c r="F9" i="37" s="1"/>
  <c r="G4" i="2"/>
  <c r="F7" i="37" s="1"/>
  <c r="G12" i="37" l="1"/>
  <c r="F12" i="37"/>
  <c r="F10" i="37"/>
  <c r="G10" i="37" s="1"/>
  <c r="F13" i="37"/>
  <c r="G13" i="37" s="1"/>
  <c r="F15" i="37"/>
  <c r="G15" i="37" s="1"/>
  <c r="G7" i="37"/>
  <c r="G9" i="37"/>
  <c r="G6" i="37"/>
  <c r="G7" i="2"/>
  <c r="H10" i="2"/>
  <c r="H9" i="2"/>
  <c r="H8" i="2"/>
  <c r="H7" i="2"/>
  <c r="H6" i="2"/>
  <c r="H5" i="2"/>
  <c r="I9" i="37" s="1"/>
  <c r="H4" i="2"/>
  <c r="I7" i="37" s="1"/>
  <c r="J13" i="37" l="1"/>
  <c r="I13" i="37"/>
  <c r="F11" i="37"/>
  <c r="G11" i="37" s="1"/>
  <c r="I12" i="37"/>
  <c r="J12" i="37" s="1"/>
  <c r="I15" i="37"/>
  <c r="J15" i="37" s="1"/>
  <c r="I11" i="37"/>
  <c r="J11" i="37" s="1"/>
  <c r="I10" i="37"/>
  <c r="J10" i="37" s="1"/>
  <c r="J7" i="37"/>
  <c r="J9" i="37"/>
  <c r="J6" i="37"/>
</calcChain>
</file>

<file path=xl/sharedStrings.xml><?xml version="1.0" encoding="utf-8"?>
<sst xmlns="http://schemas.openxmlformats.org/spreadsheetml/2006/main" count="13503" uniqueCount="676">
  <si>
    <t>Project Name</t>
  </si>
  <si>
    <t>Project Type</t>
  </si>
  <si>
    <t>Cedar Point WQ Retrofit</t>
  </si>
  <si>
    <t>Wet detention and swales</t>
  </si>
  <si>
    <t>Indian River Drive Baffle Boxes</t>
  </si>
  <si>
    <t xml:space="preserve">Warner Creek/Leilani Heights WQ Retrofit Phase </t>
  </si>
  <si>
    <t xml:space="preserve">Manatee Creek WQ Retrofit Phases I, II, III </t>
  </si>
  <si>
    <t>Salerno Creek WQ Retrofit</t>
  </si>
  <si>
    <t>Coral Gardens WQ Retrofit</t>
  </si>
  <si>
    <t>Fern Creek WQ Retrofit</t>
  </si>
  <si>
    <t>Old Palm City WQ Retrofit Phases I, II, and III</t>
  </si>
  <si>
    <t>North River Shores Baffle Boxes</t>
  </si>
  <si>
    <t>Palm Lake Park WQ Retrofit</t>
  </si>
  <si>
    <t>Tropical Farms WQ Retrofit</t>
  </si>
  <si>
    <t>Project Number</t>
  </si>
  <si>
    <t>MC-1</t>
  </si>
  <si>
    <t>MC-2</t>
  </si>
  <si>
    <t>MC-3</t>
  </si>
  <si>
    <t>MC-4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</si>
  <si>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</si>
  <si>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</si>
  <si>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</si>
  <si>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</si>
  <si>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</si>
  <si>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</si>
  <si>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</si>
  <si>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</si>
  <si>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</si>
  <si>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</si>
  <si>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</si>
  <si>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</si>
  <si>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</si>
  <si>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</si>
  <si>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</si>
  <si>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</si>
  <si>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FYN; landscaping, irrigation, fertilizer, and pet waste ordinances; PSAs, pamphlets, website, illicit discharge program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</si>
  <si>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</si>
  <si>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</si>
  <si>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</si>
  <si>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</si>
  <si>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</si>
  <si>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</si>
  <si>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</si>
  <si>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</si>
  <si>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MC-21</t>
  </si>
  <si>
    <t>MC-22</t>
  </si>
  <si>
    <t>2nd generation baffle boxes</t>
  </si>
  <si>
    <t>Dry detention</t>
  </si>
  <si>
    <t xml:space="preserve">residence time = </t>
  </si>
  <si>
    <t>residence time</t>
  </si>
  <si>
    <t>TN efficiency</t>
  </si>
  <si>
    <t>TP efficiency</t>
  </si>
  <si>
    <t>Wet detention</t>
  </si>
  <si>
    <t>N/A</t>
  </si>
  <si>
    <t>Wet detention, swales</t>
  </si>
  <si>
    <t>Exfiltration trenches and swales</t>
  </si>
  <si>
    <t>Warner Creek</t>
  </si>
  <si>
    <t>Subbasin</t>
  </si>
  <si>
    <t>Acres</t>
  </si>
  <si>
    <t>A</t>
  </si>
  <si>
    <t>A/D</t>
  </si>
  <si>
    <t>C/D</t>
  </si>
  <si>
    <t>Street Sweeping</t>
  </si>
  <si>
    <t>Street sweeping</t>
  </si>
  <si>
    <t>Baffle Box and Structure Clean Out</t>
  </si>
  <si>
    <t>Clean out</t>
  </si>
  <si>
    <t>Warner Creek Phase II</t>
  </si>
  <si>
    <t>Warner Creek Phase III - Beacon 21</t>
  </si>
  <si>
    <t>Rio/St. Lucie WQ Retrofit - Phase 1</t>
  </si>
  <si>
    <t>Rio/St. Lucie WQ Retrofit - Phase 2</t>
  </si>
  <si>
    <t>Danforth Creek - Phase 1</t>
  </si>
  <si>
    <t>Cedar Point</t>
  </si>
  <si>
    <t>Golden Gate Phase III</t>
  </si>
  <si>
    <t>Hibiscus Park</t>
  </si>
  <si>
    <t>Manatee Creek</t>
  </si>
  <si>
    <t>Poinciana Gardens</t>
  </si>
  <si>
    <t>Rio/St. Lucie</t>
  </si>
  <si>
    <t>Salerno Creek</t>
  </si>
  <si>
    <t>Coral Gardens</t>
  </si>
  <si>
    <t>Fern Creek</t>
  </si>
  <si>
    <t>Old Palm City</t>
  </si>
  <si>
    <t>Palm Lake Park</t>
  </si>
  <si>
    <t>Tropical Farms</t>
  </si>
  <si>
    <t>Rio St. Lucie</t>
  </si>
  <si>
    <t>Danforth Creek Phase 1</t>
  </si>
  <si>
    <t>PROJECT_NA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</si>
  <si>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</si>
  <si>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</si>
  <si>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</si>
  <si>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</si>
  <si>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</si>
  <si>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</si>
  <si>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</si>
  <si>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</si>
  <si>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</si>
  <si>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Cedar Point WQ Retrofit Treatment Area</t>
  </si>
  <si>
    <t>SOUTH FORK</t>
  </si>
  <si>
    <t>Coral Gardens WQ Retrofit Treatment Area</t>
  </si>
  <si>
    <t>Danforth Creek WQ Treatment Area</t>
  </si>
  <si>
    <t>BASINS 4 5 6</t>
  </si>
  <si>
    <t>Fern Creek WQ Retrofit Treatment Area</t>
  </si>
  <si>
    <t>IR Dr Baffle Boxes Treatment Area basin 15B</t>
  </si>
  <si>
    <t>Manatee Creek Phase 3 STA</t>
  </si>
  <si>
    <t>N. River Shores Baffle Boxes Treatment Area</t>
  </si>
  <si>
    <t>Palm Lake Park WQ Retrofit Treatment Area</t>
  </si>
  <si>
    <t>Salerno Creek WQ Retrofit Treatment Area</t>
  </si>
  <si>
    <t>Tropical Farms WQ Retrofit Treatment Area</t>
  </si>
  <si>
    <t>Warner Crk/ Lelani Heights Beacon 21 STA</t>
  </si>
  <si>
    <t>Warner Crk/ Lelani Heights Trinity Dry Retention</t>
  </si>
  <si>
    <t>Runoff Ac-ft</t>
  </si>
  <si>
    <t>TN lbs/yr</t>
  </si>
  <si>
    <t>TP lbs/yr</t>
  </si>
  <si>
    <t>Warner Creek III</t>
  </si>
  <si>
    <t>1st generation baffle boxes</t>
  </si>
  <si>
    <t>Septic to Central Sewer Conversions</t>
  </si>
  <si>
    <t>Septic to sewer conversion</t>
  </si>
  <si>
    <t>Name</t>
  </si>
  <si>
    <t>Indian River Project</t>
  </si>
  <si>
    <t>FM# 230978-1 Indian Street Bridge (Pond East)</t>
  </si>
  <si>
    <t>split 25% FDOT/75% Martin County</t>
  </si>
  <si>
    <t>FM# 230978-1 Indian Street Bridge (Pond West)</t>
  </si>
  <si>
    <t>FM# 230978-1 (Pond West)</t>
  </si>
  <si>
    <t>(wet pond volume)/(annual runoff)*365</t>
  </si>
  <si>
    <t>Provided</t>
  </si>
  <si>
    <t>Required</t>
  </si>
  <si>
    <t>wet pond volume:</t>
  </si>
  <si>
    <t>ac-ft/yr</t>
  </si>
  <si>
    <t>annual runoff:</t>
  </si>
  <si>
    <t>days</t>
  </si>
  <si>
    <t>MC-23</t>
  </si>
  <si>
    <t>MC-24</t>
  </si>
  <si>
    <t>MC-25</t>
  </si>
  <si>
    <t>MC-26</t>
  </si>
  <si>
    <t>MC-27</t>
  </si>
  <si>
    <t>MC-28</t>
  </si>
  <si>
    <t>Golden Gate WQ Retrofit Phases I, II</t>
  </si>
  <si>
    <t>Golden Gate WQ Retrofit Phase III</t>
  </si>
  <si>
    <t>2nd generation baffle boxes and wet detention</t>
  </si>
  <si>
    <t>Hibiscus Park WQ Retrofit Phases I and II</t>
  </si>
  <si>
    <t>Poinciana Gardens WQ Retrofit Phases I and II</t>
  </si>
  <si>
    <t>Willoughby Creek Muck Dredging</t>
  </si>
  <si>
    <t>Muck removal</t>
  </si>
  <si>
    <t>Manatee Pocket Dredging</t>
  </si>
  <si>
    <t>located in the South Coastal sub-basin</t>
  </si>
  <si>
    <t>MC-29</t>
  </si>
  <si>
    <t>MC-30</t>
  </si>
  <si>
    <t>Rio Water Quality Retrofit</t>
  </si>
  <si>
    <t>Exfiltration and 2nd generation baffle boxes</t>
  </si>
  <si>
    <t>Old Palm City Beemats</t>
  </si>
  <si>
    <t>Floating wetland vegetation islands</t>
  </si>
  <si>
    <t>Rio</t>
  </si>
  <si>
    <t>19.05%/74.1%</t>
  </si>
  <si>
    <t>15.5%/74.1%</t>
  </si>
  <si>
    <t>MC-31</t>
  </si>
  <si>
    <t>Bessey Creek Hybrid Wetland Treatment Technology</t>
  </si>
  <si>
    <t>Wet detention with HWTT</t>
  </si>
  <si>
    <t xml:space="preserve">Notes </t>
  </si>
  <si>
    <t>credits calculated using monitoring data</t>
  </si>
  <si>
    <t>MC-32</t>
  </si>
  <si>
    <t>Danforth Creek Hybrid Wetland Treatment Technology</t>
  </si>
  <si>
    <t>Stormwater Treatment</t>
  </si>
  <si>
    <t>MC-33</t>
  </si>
  <si>
    <t>Hoke Library Rain Garden</t>
  </si>
  <si>
    <t>Rain Garden</t>
  </si>
  <si>
    <t>MC-34</t>
  </si>
  <si>
    <t>Halpatiokee Park Rain Garden</t>
  </si>
  <si>
    <t xml:space="preserve">unknown </t>
  </si>
  <si>
    <t xml:space="preserve">county did not want to quanitfy due to small treatment area </t>
  </si>
  <si>
    <t>MC-35</t>
  </si>
  <si>
    <t>Manatee Pocket SW Prong Baffle Box</t>
  </si>
  <si>
    <t>2nd Generation baffle box</t>
  </si>
  <si>
    <t>MC-36</t>
  </si>
  <si>
    <t>Martin County Golf Course WQ</t>
  </si>
  <si>
    <t>MC-37</t>
  </si>
  <si>
    <t>All American Ditch</t>
  </si>
  <si>
    <t>MC-38</t>
  </si>
  <si>
    <t>Hilltop Street Exfiltration Trench</t>
  </si>
  <si>
    <t>Baffle Box and Structure Cleanout</t>
  </si>
  <si>
    <t>Inlet cleaning</t>
  </si>
  <si>
    <t xml:space="preserve">Project Number </t>
  </si>
  <si>
    <t xml:space="preserve">Project Name </t>
  </si>
  <si>
    <t xml:space="preserve">Project Type </t>
  </si>
  <si>
    <t xml:space="preserve">TN Reduction (lbs/yr) </t>
  </si>
  <si>
    <t xml:space="preserve">TP Reduction (lbs/yr) </t>
  </si>
  <si>
    <t>Reporting Year</t>
  </si>
  <si>
    <t xml:space="preserve">Source </t>
  </si>
  <si>
    <t>Year Added</t>
  </si>
  <si>
    <t>Entity</t>
  </si>
  <si>
    <t xml:space="preserve">No. Removed </t>
  </si>
  <si>
    <t>Load per septic tank (lbs/yr)</t>
  </si>
  <si>
    <t xml:space="preserve">FSU ArcNLET Results/September 2013 Report </t>
  </si>
  <si>
    <t>Martin County</t>
  </si>
  <si>
    <t>varies on location - see report</t>
  </si>
  <si>
    <t xml:space="preserve">ERP Permit No. </t>
  </si>
  <si>
    <t>PPV (acre-ft)</t>
  </si>
  <si>
    <t>RO from Model  (acre-ft/year)</t>
  </si>
  <si>
    <t>Td (days)</t>
  </si>
  <si>
    <t xml:space="preserve">TN Efficiency  </t>
  </si>
  <si>
    <t xml:space="preserve">TP Efficiency 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</si>
  <si>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</si>
  <si>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</si>
  <si>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Where: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</si>
  <si>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</si>
  <si>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>PPV = Permanent pool volume (acre-ft)</t>
  </si>
  <si>
    <t>RO = Annual runoff inputs (acre-ft/year)</t>
  </si>
  <si>
    <t>CF= Conversion factor (365 days/year)</t>
  </si>
  <si>
    <t>RO is obtained from the individual model worksheets</t>
  </si>
  <si>
    <t>PPV is obtained from the engineering report and/or permit</t>
  </si>
  <si>
    <t xml:space="preserve">Efficiencies are from the report </t>
  </si>
  <si>
    <t xml:space="preserve">Difference </t>
  </si>
  <si>
    <t>Inches of Retention</t>
  </si>
  <si>
    <t xml:space="preserve">Efficiency  </t>
  </si>
  <si>
    <t>MC-07</t>
  </si>
  <si>
    <t xml:space="preserve">See calculation below </t>
  </si>
  <si>
    <t>MC-22 FM# 230978-1 (Pond West)</t>
  </si>
  <si>
    <t xml:space="preserve">Units </t>
  </si>
  <si>
    <t>%</t>
  </si>
  <si>
    <t xml:space="preserve">Check </t>
  </si>
  <si>
    <t>FID</t>
  </si>
  <si>
    <t>FID_Martin</t>
  </si>
  <si>
    <t>Pjct_Numbr</t>
  </si>
  <si>
    <t>FLUCS_LEV3</t>
  </si>
  <si>
    <t>LU_Desc</t>
  </si>
  <si>
    <t>Acres_1</t>
  </si>
  <si>
    <t>PO_Name</t>
  </si>
  <si>
    <t>TN_Load</t>
  </si>
  <si>
    <t>TP_Load</t>
  </si>
  <si>
    <t>TN_AvgPerA</t>
  </si>
  <si>
    <t>TP_AvgPerA</t>
  </si>
  <si>
    <t>Polygon ZM</t>
  </si>
  <si>
    <t>Cemeteries</t>
  </si>
  <si>
    <t>Fixed Single Family Units</t>
  </si>
  <si>
    <t>Multiple Dwelling Units, Low Rise Two stories or less</t>
  </si>
  <si>
    <t>Commercial and Services</t>
  </si>
  <si>
    <t>Retail Sales and Services</t>
  </si>
  <si>
    <t>Educational Facilities</t>
  </si>
  <si>
    <t>Pine Flatwoods</t>
  </si>
  <si>
    <t>Reservoirs</t>
  </si>
  <si>
    <t>Freshwater Marshes</t>
  </si>
  <si>
    <t>Roads and Highways</t>
  </si>
  <si>
    <t>Airports</t>
  </si>
  <si>
    <t>Multiple Dwelling Units, High Rise Three stories or more</t>
  </si>
  <si>
    <t>Golf Courses</t>
  </si>
  <si>
    <t>NorthMid_121</t>
  </si>
  <si>
    <t>NorthMid_140</t>
  </si>
  <si>
    <t>Bessey Creek HWTT</t>
  </si>
  <si>
    <t>Other Groves</t>
  </si>
  <si>
    <t>Rural Residential</t>
  </si>
  <si>
    <t>Institutional</t>
  </si>
  <si>
    <t>Improved Pastures</t>
  </si>
  <si>
    <t>Unimproved Pastures</t>
  </si>
  <si>
    <t>Woodland Pastures</t>
  </si>
  <si>
    <t>Tree Nurseries</t>
  </si>
  <si>
    <t>Ornamentals</t>
  </si>
  <si>
    <t>Herbaceous (Dry Prairie)</t>
  </si>
  <si>
    <t>Shrub and Brushland</t>
  </si>
  <si>
    <t>Palmetto Prairies</t>
  </si>
  <si>
    <t>Hardwood - Coniferous Mixed</t>
  </si>
  <si>
    <t>Mixed Wetland Hardwoods</t>
  </si>
  <si>
    <t>Hydric Pine Flatwoods</t>
  </si>
  <si>
    <t>Wetland Forested Mixed</t>
  </si>
  <si>
    <t>Wet Prairies</t>
  </si>
  <si>
    <t>Disturbed Land</t>
  </si>
  <si>
    <t>Solid Waste Disposal</t>
  </si>
  <si>
    <t>Other Treatment Ponds</t>
  </si>
  <si>
    <t>C23_310</t>
  </si>
  <si>
    <t>C23_411</t>
  </si>
  <si>
    <t>C23_434</t>
  </si>
  <si>
    <t>Channelized River, Stream, Waterway</t>
  </si>
  <si>
    <t>C23_512</t>
  </si>
  <si>
    <t>C23_641</t>
  </si>
  <si>
    <t>C23_814</t>
  </si>
  <si>
    <t>C23_835</t>
  </si>
  <si>
    <t>C23_836</t>
  </si>
  <si>
    <t>Wetland Coniferous Forests</t>
  </si>
  <si>
    <t>SouthFork_111</t>
  </si>
  <si>
    <t>SouthFork_121</t>
  </si>
  <si>
    <t>SouthFork_133</t>
  </si>
  <si>
    <t>SouthFork_140</t>
  </si>
  <si>
    <t>SouthFork_182</t>
  </si>
  <si>
    <t>Parks and Zoos</t>
  </si>
  <si>
    <t>SouthFork_185</t>
  </si>
  <si>
    <t>SouthFork_411</t>
  </si>
  <si>
    <t>SouthFork_530</t>
  </si>
  <si>
    <t>SouthFork_617</t>
  </si>
  <si>
    <t>SouthFork_620</t>
  </si>
  <si>
    <t>SouthFork_625</t>
  </si>
  <si>
    <t>SouthFork_641</t>
  </si>
  <si>
    <t>MC-01</t>
  </si>
  <si>
    <t>SouthFork_118</t>
  </si>
  <si>
    <t>Mobile Home Units</t>
  </si>
  <si>
    <t>SouthFork_122</t>
  </si>
  <si>
    <t>SouthFork_141</t>
  </si>
  <si>
    <t>Wholesale Sales and Services Excluding warehouses associated with industrial use</t>
  </si>
  <si>
    <t>SouthFork_142</t>
  </si>
  <si>
    <t>SouthFork_170</t>
  </si>
  <si>
    <t>SouthFork_171</t>
  </si>
  <si>
    <t>Open Land</t>
  </si>
  <si>
    <t>SouthFork_190</t>
  </si>
  <si>
    <t>SouthFork_211</t>
  </si>
  <si>
    <t>SouthFork_243</t>
  </si>
  <si>
    <t>Specialty Farms</t>
  </si>
  <si>
    <t>SouthFork_250</t>
  </si>
  <si>
    <t>SouthFork_310</t>
  </si>
  <si>
    <t>SouthFork_320</t>
  </si>
  <si>
    <t>SouthFork_321</t>
  </si>
  <si>
    <t>Mixed Rangeland</t>
  </si>
  <si>
    <t>SouthFork_330</t>
  </si>
  <si>
    <t>Brazilian Pepper</t>
  </si>
  <si>
    <t>SouthFork_422</t>
  </si>
  <si>
    <t>Natural River, Stream, Waterway</t>
  </si>
  <si>
    <t>SouthFork_511</t>
  </si>
  <si>
    <t>Mangrove Swamps</t>
  </si>
  <si>
    <t>SouthFork_612</t>
  </si>
  <si>
    <t>SouthFork_630</t>
  </si>
  <si>
    <t>SouthFork_643</t>
  </si>
  <si>
    <t>Emergent Aquatic Vegetation</t>
  </si>
  <si>
    <t>SouthFork_644</t>
  </si>
  <si>
    <t>SouthFork_814</t>
  </si>
  <si>
    <t>Electric Power Facilities</t>
  </si>
  <si>
    <t>SouthFork_831</t>
  </si>
  <si>
    <t>MC-17, MC-32</t>
  </si>
  <si>
    <t>Low Density Under Construction</t>
  </si>
  <si>
    <t>Mixed Units Fixed and mobile home units</t>
  </si>
  <si>
    <t>Row Crops</t>
  </si>
  <si>
    <t>Horse Farms</t>
  </si>
  <si>
    <t>Medium Density Under Construction</t>
  </si>
  <si>
    <t>SouthFork_129</t>
  </si>
  <si>
    <t>SouthFork_434</t>
  </si>
  <si>
    <t>MC-02</t>
  </si>
  <si>
    <t>NorthMid_123</t>
  </si>
  <si>
    <t>NorthMid_133</t>
  </si>
  <si>
    <t>MC-06</t>
  </si>
  <si>
    <t>Mobile Home Units Six or more dwelling units per acre</t>
  </si>
  <si>
    <t>SouthFork_132</t>
  </si>
  <si>
    <t>NorthFork_121</t>
  </si>
  <si>
    <t>NorthFork_133</t>
  </si>
  <si>
    <t>NorthFork_170</t>
  </si>
  <si>
    <t>NorthFork_182</t>
  </si>
  <si>
    <t>NorthFork_512</t>
  </si>
  <si>
    <t>NorthFork_530</t>
  </si>
  <si>
    <t>NorthFork_617</t>
  </si>
  <si>
    <t>Old Palm City WQ Retrofit TA Ph I,II,III</t>
  </si>
  <si>
    <t>NorthFork_140</t>
  </si>
  <si>
    <t>NorthFork_141</t>
  </si>
  <si>
    <t>NorthFork_641</t>
  </si>
  <si>
    <t>Rio/St. Lucie WQ Retrofit Ph I</t>
  </si>
  <si>
    <t>Rio/St. Lucie WQ Retrofit Ph II</t>
  </si>
  <si>
    <t>MC-08</t>
  </si>
  <si>
    <t>NorthMid_132</t>
  </si>
  <si>
    <t>NorthMid_171</t>
  </si>
  <si>
    <t>Coastal Scrub</t>
  </si>
  <si>
    <t>NorthMid_322</t>
  </si>
  <si>
    <t>NorthMid_530</t>
  </si>
  <si>
    <t>MC-09</t>
  </si>
  <si>
    <t>SouthFork_135</t>
  </si>
  <si>
    <t>Warner Crk/ Lelani Heights WQ Retrofit Ph I</t>
  </si>
  <si>
    <t>MC-03</t>
  </si>
  <si>
    <t>NorthMid_111</t>
  </si>
  <si>
    <t>NorthMid_170</t>
  </si>
  <si>
    <t>NorthMid_190</t>
  </si>
  <si>
    <t>Sand Pine</t>
  </si>
  <si>
    <t>NorthMid_413</t>
  </si>
  <si>
    <t>MC-05</t>
  </si>
  <si>
    <t>NorthFork_814</t>
  </si>
  <si>
    <t>NorthMid_122</t>
  </si>
  <si>
    <t>Commercial and Services Under Construction</t>
  </si>
  <si>
    <t>NorthMid_149</t>
  </si>
  <si>
    <t>Inactive Land with street pattern but without structures</t>
  </si>
  <si>
    <t>NorthMid_192</t>
  </si>
  <si>
    <t>NorthMid_141</t>
  </si>
  <si>
    <t>Other Light Industrial</t>
  </si>
  <si>
    <t>NorthMid_155</t>
  </si>
  <si>
    <t>NorthMid_320</t>
  </si>
  <si>
    <t>NorthMid_321</t>
  </si>
  <si>
    <t>NorthMid_411</t>
  </si>
  <si>
    <t>NorthMid_617</t>
  </si>
  <si>
    <t>NorthMid_641</t>
  </si>
  <si>
    <t>NorthMid_643</t>
  </si>
  <si>
    <t>NorthMid_814</t>
  </si>
  <si>
    <t>MC-04</t>
  </si>
  <si>
    <t>FM# 230978-1 (Pond East)</t>
  </si>
  <si>
    <t>Rio II - Basin</t>
  </si>
  <si>
    <t>NorthMid_118</t>
  </si>
  <si>
    <t>Row Labels</t>
  </si>
  <si>
    <t>Grand Total</t>
  </si>
  <si>
    <t>Sum of Acres_1</t>
  </si>
  <si>
    <t>Sum of TN_Load</t>
  </si>
  <si>
    <t>Sum of TP_Load</t>
  </si>
  <si>
    <t>(2018) currently calculated using Bessey HWTT information; waiting to update credits until more data is collected</t>
  </si>
  <si>
    <t>TOTAL</t>
  </si>
  <si>
    <t>MC-39</t>
  </si>
  <si>
    <t>MC-40</t>
  </si>
  <si>
    <t>MC-41</t>
  </si>
  <si>
    <t>MC-42</t>
  </si>
  <si>
    <t>Willoughby Creek STA</t>
  </si>
  <si>
    <t>Savannah Road Exfiltration Trench</t>
  </si>
  <si>
    <t>Old Palm City Phase IV</t>
  </si>
  <si>
    <t>South Savannas Weir</t>
  </si>
  <si>
    <t>BMP Treatment Train</t>
  </si>
  <si>
    <t>Control Structure</t>
  </si>
  <si>
    <t>Summary' Tab Color Key</t>
  </si>
  <si>
    <t>updated with new load estimation values</t>
  </si>
  <si>
    <t>newly entered/calculated/estimated</t>
  </si>
  <si>
    <t>still TBD</t>
  </si>
  <si>
    <t>missing shapefiles</t>
  </si>
  <si>
    <t>changed from previous spreadsheet (see notes)</t>
  </si>
  <si>
    <t>NOTES:</t>
  </si>
  <si>
    <t>Shape *</t>
  </si>
  <si>
    <t>Fixed Single Family Units Six or more dwelling units per acre</t>
  </si>
  <si>
    <t>Sewage Treatment</t>
  </si>
  <si>
    <t>Dikes and Levees</t>
  </si>
  <si>
    <t>Communications</t>
  </si>
  <si>
    <t>Marinas and Fish Camps</t>
  </si>
  <si>
    <t>NorthFork_111</t>
  </si>
  <si>
    <t>NorthFork_118</t>
  </si>
  <si>
    <t>NorthFork_129</t>
  </si>
  <si>
    <t>NorthFork_132</t>
  </si>
  <si>
    <t>NorthFork_190</t>
  </si>
  <si>
    <t>NorthFork_820</t>
  </si>
  <si>
    <t>NorthFork_831</t>
  </si>
  <si>
    <t>NorthMid_134</t>
  </si>
  <si>
    <t>NorthMid_148</t>
  </si>
  <si>
    <t>NorthMid_831</t>
  </si>
  <si>
    <t>NorthMid_834</t>
  </si>
  <si>
    <t>NorthMid_184</t>
  </si>
  <si>
    <t>NorthMid_185</t>
  </si>
  <si>
    <t>SouthFork_134</t>
  </si>
  <si>
    <t>Correctional</t>
  </si>
  <si>
    <t>SouthFork_176</t>
  </si>
  <si>
    <t>SouthFork_747</t>
  </si>
  <si>
    <t>SouthFork_119</t>
  </si>
  <si>
    <t>High Density Under Construction</t>
  </si>
  <si>
    <t>SouthFork_139</t>
  </si>
  <si>
    <t>SouthFork_155</t>
  </si>
  <si>
    <t>SouthFork_184</t>
  </si>
  <si>
    <t>SouthFork_192</t>
  </si>
  <si>
    <t>SouthFork_834</t>
  </si>
  <si>
    <t>Transportation</t>
  </si>
  <si>
    <t>Other Heavy Industrial</t>
  </si>
  <si>
    <t>Water Supply Plants</t>
  </si>
  <si>
    <t>Shapefile acres don't match up with project table acres treated</t>
  </si>
  <si>
    <t>(2018) updated with annual runoff volume from new model</t>
  </si>
  <si>
    <t>New projects</t>
  </si>
  <si>
    <t>TBD</t>
  </si>
  <si>
    <t>FID_SLE_Lo</t>
  </si>
  <si>
    <t>RunoffPerA</t>
  </si>
  <si>
    <t>Runoff</t>
  </si>
  <si>
    <t>SME_111</t>
  </si>
  <si>
    <t>SME</t>
  </si>
  <si>
    <t>SME_133</t>
  </si>
  <si>
    <t>SME_141</t>
  </si>
  <si>
    <t>NorthMid</t>
  </si>
  <si>
    <t>NorthFork</t>
  </si>
  <si>
    <t>SC_121</t>
  </si>
  <si>
    <t>SC</t>
  </si>
  <si>
    <t>SouthFork</t>
  </si>
  <si>
    <t>SC_111</t>
  </si>
  <si>
    <t>SC_118</t>
  </si>
  <si>
    <t>SC_122</t>
  </si>
  <si>
    <t>SC_133</t>
  </si>
  <si>
    <t>SC_140</t>
  </si>
  <si>
    <t>SC_170</t>
  </si>
  <si>
    <t>SC_171</t>
  </si>
  <si>
    <t>SC_211</t>
  </si>
  <si>
    <t>SC_310</t>
  </si>
  <si>
    <t>SC_330</t>
  </si>
  <si>
    <t>SC_411</t>
  </si>
  <si>
    <t>SC_530</t>
  </si>
  <si>
    <t>SC_814</t>
  </si>
  <si>
    <t>B6_121</t>
  </si>
  <si>
    <t>B6</t>
  </si>
  <si>
    <t>B6_140</t>
  </si>
  <si>
    <t>B6_411</t>
  </si>
  <si>
    <t>B4_113</t>
  </si>
  <si>
    <t>B4</t>
  </si>
  <si>
    <t>B4_118</t>
  </si>
  <si>
    <t>B4_211</t>
  </si>
  <si>
    <t>B4_411</t>
  </si>
  <si>
    <t>B5_118</t>
  </si>
  <si>
    <t>B5</t>
  </si>
  <si>
    <t>B5_434</t>
  </si>
  <si>
    <t>B5_530</t>
  </si>
  <si>
    <t>B5_617</t>
  </si>
  <si>
    <t>B5_641</t>
  </si>
  <si>
    <t>B6_118</t>
  </si>
  <si>
    <t>B6_119</t>
  </si>
  <si>
    <t>B6_190</t>
  </si>
  <si>
    <t>B6_211</t>
  </si>
  <si>
    <t>B6_214</t>
  </si>
  <si>
    <t>B6_241</t>
  </si>
  <si>
    <t>B6_243</t>
  </si>
  <si>
    <t>B6_251</t>
  </si>
  <si>
    <t>B6_434</t>
  </si>
  <si>
    <t>B6_530</t>
  </si>
  <si>
    <t>B6_617</t>
  </si>
  <si>
    <t>B6_641</t>
  </si>
  <si>
    <t>B6_740</t>
  </si>
  <si>
    <t>B6_811</t>
  </si>
  <si>
    <t>B6_814</t>
  </si>
  <si>
    <t>C44_118</t>
  </si>
  <si>
    <t>C44</t>
  </si>
  <si>
    <t>C44_434</t>
  </si>
  <si>
    <t>Golden Gate WQ Retrofit Phases I and II</t>
  </si>
  <si>
    <t>Hibiscus Park WQ Retrofit Treatment Area</t>
  </si>
  <si>
    <t>Poinciana Garden WQ Retrofit Phases I and II</t>
  </si>
  <si>
    <t>SC_129</t>
  </si>
  <si>
    <t>SC_182</t>
  </si>
  <si>
    <t>SC_320</t>
  </si>
  <si>
    <t>SC_321</t>
  </si>
  <si>
    <t>SC_617</t>
  </si>
  <si>
    <t>SC_641</t>
  </si>
  <si>
    <t>SC_747</t>
  </si>
  <si>
    <t>B4_140</t>
  </si>
  <si>
    <t>B4_170</t>
  </si>
  <si>
    <t>B4_212</t>
  </si>
  <si>
    <t>B4_213</t>
  </si>
  <si>
    <t>B4_223</t>
  </si>
  <si>
    <t>B4_241</t>
  </si>
  <si>
    <t>B4_243</t>
  </si>
  <si>
    <t>B4_310</t>
  </si>
  <si>
    <t>B4_320</t>
  </si>
  <si>
    <t>B4_321</t>
  </si>
  <si>
    <t>B4_434</t>
  </si>
  <si>
    <t>B4_530</t>
  </si>
  <si>
    <t>B4_617</t>
  </si>
  <si>
    <t>B4_625</t>
  </si>
  <si>
    <t>B4_630</t>
  </si>
  <si>
    <t>B4_641</t>
  </si>
  <si>
    <t>B4_643</t>
  </si>
  <si>
    <t>B4_740</t>
  </si>
  <si>
    <t>B4_814</t>
  </si>
  <si>
    <t>B4_835</t>
  </si>
  <si>
    <t>B4_836</t>
  </si>
  <si>
    <t>C23</t>
  </si>
  <si>
    <t>SC_141</t>
  </si>
  <si>
    <t>SC_148</t>
  </si>
  <si>
    <t>SME_134</t>
  </si>
  <si>
    <t>SME_182</t>
  </si>
  <si>
    <t>SME_411</t>
  </si>
  <si>
    <t>SME_530</t>
  </si>
  <si>
    <t>SME_811</t>
  </si>
  <si>
    <t>B6_133</t>
  </si>
  <si>
    <t>B6_170</t>
  </si>
  <si>
    <t>B6_620</t>
  </si>
  <si>
    <t>Sum of Runoff</t>
  </si>
  <si>
    <t>(2019) are now included in updated BMAP boundary</t>
  </si>
  <si>
    <t>Polygon</t>
  </si>
  <si>
    <t>B4_111</t>
  </si>
  <si>
    <t>B4_121</t>
  </si>
  <si>
    <t>B4_129</t>
  </si>
  <si>
    <t>B4_131</t>
  </si>
  <si>
    <t>B4_133</t>
  </si>
  <si>
    <t>B4_141</t>
  </si>
  <si>
    <t>B4_148</t>
  </si>
  <si>
    <t>B4_171</t>
  </si>
  <si>
    <t>B4_182</t>
  </si>
  <si>
    <t>B4_185</t>
  </si>
  <si>
    <t>B4_192</t>
  </si>
  <si>
    <t>B4_831</t>
  </si>
  <si>
    <t>B4_834</t>
  </si>
  <si>
    <t>B6_111</t>
  </si>
  <si>
    <t>B6_129</t>
  </si>
  <si>
    <t>B6_141</t>
  </si>
  <si>
    <t>B6_171</t>
  </si>
  <si>
    <t>B6_182</t>
  </si>
  <si>
    <t>B6_192</t>
  </si>
  <si>
    <t>C44_121</t>
  </si>
  <si>
    <t>C44_142</t>
  </si>
  <si>
    <t>C44_184</t>
  </si>
  <si>
    <t>C44_185</t>
  </si>
  <si>
    <t>C44_190</t>
  </si>
  <si>
    <t>SC_131</t>
  </si>
  <si>
    <t>SC_132</t>
  </si>
  <si>
    <t>SC_134</t>
  </si>
  <si>
    <t>SC_139</t>
  </si>
  <si>
    <t>SC_149</t>
  </si>
  <si>
    <t>SC_155</t>
  </si>
  <si>
    <t>SC_156</t>
  </si>
  <si>
    <t>SC_184</t>
  </si>
  <si>
    <t>SC_185</t>
  </si>
  <si>
    <t>SC_190</t>
  </si>
  <si>
    <t>SC_740</t>
  </si>
  <si>
    <t>SC_810</t>
  </si>
  <si>
    <t>SC_811</t>
  </si>
  <si>
    <t>SC_831</t>
  </si>
  <si>
    <t>SC_833</t>
  </si>
  <si>
    <t>SC_834</t>
  </si>
  <si>
    <t>SME_121</t>
  </si>
  <si>
    <t>SME_140</t>
  </si>
  <si>
    <t>(2019) Updated with loading from new allocation area clipped to MS4 boundary</t>
  </si>
  <si>
    <t>(2019) Efficiency calcs verified</t>
  </si>
  <si>
    <t>County stated this project can be removed; there were too many competing issues</t>
  </si>
  <si>
    <t>FID *</t>
  </si>
  <si>
    <t>FID_MC39_Willoughby_Creek</t>
  </si>
  <si>
    <t>FID_SLE_LoadEstimation_August2019</t>
  </si>
  <si>
    <t>OBJECTID</t>
  </si>
  <si>
    <t>LandUse</t>
  </si>
  <si>
    <t>PO_Name_1</t>
  </si>
  <si>
    <t>Shape_Leng</t>
  </si>
  <si>
    <t>Shape_Length</t>
  </si>
  <si>
    <t>Shape_Area</t>
  </si>
  <si>
    <t>TN_Load1</t>
  </si>
  <si>
    <t>TP_Load1</t>
  </si>
  <si>
    <t>Runoff1</t>
  </si>
  <si>
    <t>Total:</t>
  </si>
  <si>
    <t>Acres1</t>
  </si>
  <si>
    <t>FID_MC42_South_Savannas_Weir</t>
  </si>
  <si>
    <t>NorthFork_411</t>
  </si>
  <si>
    <t>NorthFork_122</t>
  </si>
  <si>
    <t>NorthFork_134</t>
  </si>
  <si>
    <t>NorthFork_139</t>
  </si>
  <si>
    <t>NorthFork_149</t>
  </si>
  <si>
    <t>NorthFork_171</t>
  </si>
  <si>
    <t>NorthFork_185</t>
  </si>
  <si>
    <t>NorthFork_211</t>
  </si>
  <si>
    <t>NorthFork_212</t>
  </si>
  <si>
    <t>NorthFork_213</t>
  </si>
  <si>
    <t>Abandoned Groves</t>
  </si>
  <si>
    <t>NorthFork_224</t>
  </si>
  <si>
    <t>NorthFork_241</t>
  </si>
  <si>
    <t>NorthFork_243</t>
  </si>
  <si>
    <t>NorthFork_251</t>
  </si>
  <si>
    <t>NorthFork_310</t>
  </si>
  <si>
    <t>NorthFork_320</t>
  </si>
  <si>
    <t>NorthFork_321</t>
  </si>
  <si>
    <t>NorthFork_322</t>
  </si>
  <si>
    <t>NorthFork_330</t>
  </si>
  <si>
    <t>NorthFork_413</t>
  </si>
  <si>
    <t>Upland Hardwood Forests</t>
  </si>
  <si>
    <t>NorthFork_420</t>
  </si>
  <si>
    <t>NorthFork_422</t>
  </si>
  <si>
    <t>Live Oak</t>
  </si>
  <si>
    <t>NorthFork_427</t>
  </si>
  <si>
    <t>NorthFork_434</t>
  </si>
  <si>
    <t>Lakes</t>
  </si>
  <si>
    <t>NorthFork_520</t>
  </si>
  <si>
    <t>NorthFork_625</t>
  </si>
  <si>
    <t>NorthFork_630</t>
  </si>
  <si>
    <t>NorthFork_643</t>
  </si>
  <si>
    <t>NorthFork_644</t>
  </si>
  <si>
    <t>Sand Other Than Beaches</t>
  </si>
  <si>
    <t>NorthFork_720</t>
  </si>
  <si>
    <t>NorthFork_740</t>
  </si>
  <si>
    <t>NorthFork_747</t>
  </si>
  <si>
    <t>Electrical Power Transmission Lines</t>
  </si>
  <si>
    <t>NorthFork_832</t>
  </si>
  <si>
    <t>(2018) underway. Numbers provided by county; need to verify.</t>
  </si>
  <si>
    <t>Area_Acres</t>
  </si>
  <si>
    <t>Area_Acres1</t>
  </si>
  <si>
    <t>TN Load</t>
  </si>
  <si>
    <t>TP Load</t>
  </si>
  <si>
    <t>Total TN Load</t>
  </si>
  <si>
    <t>Total TP Load</t>
  </si>
  <si>
    <t>Total Acres</t>
  </si>
  <si>
    <t>OBJECTID_1</t>
  </si>
  <si>
    <t>FID_MC41_O</t>
  </si>
  <si>
    <t>OBJECTID_2</t>
  </si>
  <si>
    <t>Shape_Le_1</t>
  </si>
  <si>
    <t>Shape_Le_2</t>
  </si>
  <si>
    <t>ACRES1</t>
  </si>
  <si>
    <t>TN LOAD</t>
  </si>
  <si>
    <t>TP LOAD</t>
  </si>
  <si>
    <t>RUNOFF</t>
  </si>
  <si>
    <t>(2018) underway, need permits/reports to verify acres treated and obtain % efficiencies.</t>
  </si>
  <si>
    <t>TP Required Reductions (lbs/yr)</t>
  </si>
  <si>
    <t>TP Starting Load (lbs/yr)</t>
  </si>
  <si>
    <t>TN Required Reductions (lbs/yr)</t>
  </si>
  <si>
    <t>TN Starting Load (lbs/yr)</t>
  </si>
  <si>
    <t>Total</t>
  </si>
  <si>
    <t>* Village of Indiantown’s reductions are grouped with Martin County’s reductions but may be separated for the next phase of the BMAP.</t>
  </si>
  <si>
    <t>Village of Indiantown*</t>
  </si>
  <si>
    <t>% Required TN Reduction</t>
  </si>
  <si>
    <t>% Required TP Reduction</t>
  </si>
  <si>
    <t>UPDATED AUGUST 2019</t>
  </si>
  <si>
    <t>Starting load values updated using load estimation generated from new WaSh model outputs -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</si>
</sst>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DE2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75">
    <xf numFmtId="0" fontId="0" fillId="0" borderId="0" xfId="0"/>
    <xf numFmtId="0" fontId="0" fillId="0" borderId="0" xfId="0"/>
    <xf numFmtId="0" fontId="4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wrapText="1"/>
    </xf>
    <xf numFmtId="0" fontId="0" fillId="0" borderId="0" xfId="0"/>
    <xf numFmtId="1" fontId="0" fillId="0" borderId="0" xfId="0" applyNumberFormat="1"/>
    <xf numFmtId="166" fontId="0" fillId="0" borderId="0" xfId="0" applyNumberFormat="1"/>
    <xf numFmtId="0" fontId="0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22" fillId="0" borderId="1" xfId="0" applyFont="1" applyBorder="1" applyAlignment="1">
      <alignment horizontal="left" wrapText="1"/>
    </xf>
    <xf numFmtId="0" fontId="23" fillId="3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167" fontId="22" fillId="0" borderId="1" xfId="0" applyNumberFormat="1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167" fontId="22" fillId="0" borderId="1" xfId="0" applyNumberFormat="1" applyFont="1" applyBorder="1" applyAlignment="1">
      <alignment horizontal="center" wrapText="1"/>
    </xf>
    <xf numFmtId="0" fontId="4" fillId="35" borderId="1" xfId="0" applyFont="1" applyFill="1" applyBorder="1" applyAlignment="1">
      <alignment horizontal="center" wrapText="1"/>
    </xf>
    <xf numFmtId="0" fontId="4" fillId="35" borderId="1" xfId="0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1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3" fillId="33" borderId="1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center" vertical="center" wrapText="1"/>
    </xf>
    <xf numFmtId="0" fontId="22" fillId="36" borderId="1" xfId="0" applyFont="1" applyFill="1" applyBorder="1" applyAlignment="1">
      <alignment horizontal="center" wrapText="1"/>
    </xf>
    <xf numFmtId="0" fontId="22" fillId="36" borderId="1" xfId="0" applyFont="1" applyFill="1" applyBorder="1" applyAlignment="1">
      <alignment horizontal="left" wrapText="1"/>
    </xf>
    <xf numFmtId="0" fontId="0" fillId="36" borderId="0" xfId="0" applyFill="1"/>
    <xf numFmtId="165" fontId="0" fillId="0" borderId="1" xfId="0" applyNumberFormat="1" applyBorder="1" applyAlignment="1">
      <alignment horizontal="center"/>
    </xf>
    <xf numFmtId="167" fontId="0" fillId="0" borderId="1" xfId="0" applyNumberFormat="1" applyBorder="1"/>
    <xf numFmtId="165" fontId="0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0" fillId="37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8" fillId="40" borderId="13" xfId="0" applyFont="1" applyFill="1" applyBorder="1"/>
    <xf numFmtId="0" fontId="0" fillId="0" borderId="23" xfId="0" applyBorder="1"/>
    <xf numFmtId="0" fontId="0" fillId="41" borderId="24" xfId="0" applyFill="1" applyBorder="1"/>
    <xf numFmtId="0" fontId="0" fillId="35" borderId="24" xfId="0" applyFill="1" applyBorder="1"/>
    <xf numFmtId="0" fontId="0" fillId="39" borderId="24" xfId="0" applyFill="1" applyBorder="1"/>
    <xf numFmtId="0" fontId="0" fillId="42" borderId="20" xfId="0" applyFill="1" applyBorder="1"/>
    <xf numFmtId="0" fontId="0" fillId="0" borderId="21" xfId="0" applyBorder="1"/>
    <xf numFmtId="0" fontId="0" fillId="0" borderId="22" xfId="0" applyBorder="1"/>
    <xf numFmtId="164" fontId="0" fillId="0" borderId="0" xfId="0" applyNumberFormat="1" applyFill="1"/>
    <xf numFmtId="0" fontId="0" fillId="37" borderId="0" xfId="0" applyFill="1"/>
    <xf numFmtId="0" fontId="28" fillId="33" borderId="1" xfId="1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2" fillId="0" borderId="1" xfId="1" applyFont="1" applyFill="1" applyBorder="1" applyAlignment="1">
      <alignment horizontal="center" wrapText="1"/>
    </xf>
    <xf numFmtId="0" fontId="32" fillId="0" borderId="1" xfId="1" applyFont="1" applyFill="1" applyBorder="1" applyAlignment="1">
      <alignment horizontal="left" wrapText="1"/>
    </xf>
    <xf numFmtId="164" fontId="32" fillId="0" borderId="1" xfId="1" applyNumberFormat="1" applyFont="1" applyFill="1" applyBorder="1" applyAlignment="1">
      <alignment horizontal="center" wrapText="1"/>
    </xf>
    <xf numFmtId="164" fontId="30" fillId="40" borderId="1" xfId="0" applyNumberFormat="1" applyFont="1" applyFill="1" applyBorder="1" applyAlignment="1">
      <alignment horizontal="center"/>
    </xf>
    <xf numFmtId="165" fontId="30" fillId="0" borderId="1" xfId="0" applyNumberFormat="1" applyFont="1" applyBorder="1" applyAlignment="1">
      <alignment horizontal="center"/>
    </xf>
    <xf numFmtId="164" fontId="30" fillId="0" borderId="1" xfId="0" applyNumberFormat="1" applyFont="1" applyBorder="1" applyAlignment="1">
      <alignment horizontal="center"/>
    </xf>
    <xf numFmtId="0" fontId="32" fillId="0" borderId="1" xfId="1" applyFont="1" applyBorder="1" applyAlignment="1">
      <alignment horizontal="left" wrapText="1"/>
    </xf>
    <xf numFmtId="164" fontId="32" fillId="0" borderId="1" xfId="1" applyNumberFormat="1" applyFont="1" applyBorder="1" applyAlignment="1">
      <alignment horizontal="center" wrapText="1"/>
    </xf>
    <xf numFmtId="10" fontId="30" fillId="0" borderId="1" xfId="0" applyNumberFormat="1" applyFont="1" applyBorder="1" applyAlignment="1">
      <alignment horizontal="center"/>
    </xf>
    <xf numFmtId="165" fontId="30" fillId="0" borderId="1" xfId="0" applyNumberFormat="1" applyFont="1" applyFill="1" applyBorder="1" applyAlignment="1">
      <alignment horizontal="center"/>
    </xf>
    <xf numFmtId="0" fontId="30" fillId="0" borderId="0" xfId="0" applyFont="1" applyFill="1"/>
    <xf numFmtId="0" fontId="31" fillId="0" borderId="0" xfId="0" applyFont="1" applyFill="1"/>
    <xf numFmtId="164" fontId="32" fillId="37" borderId="1" xfId="1" applyNumberFormat="1" applyFont="1" applyFill="1" applyBorder="1" applyAlignment="1">
      <alignment horizontal="center" wrapText="1"/>
    </xf>
    <xf numFmtId="164" fontId="30" fillId="0" borderId="1" xfId="0" applyNumberFormat="1" applyFont="1" applyFill="1" applyBorder="1" applyAlignment="1">
      <alignment horizontal="center"/>
    </xf>
    <xf numFmtId="0" fontId="32" fillId="0" borderId="13" xfId="1" applyFont="1" applyBorder="1" applyAlignment="1">
      <alignment horizontal="left" wrapText="1"/>
    </xf>
    <xf numFmtId="0" fontId="32" fillId="0" borderId="13" xfId="1" applyFont="1" applyFill="1" applyBorder="1" applyAlignment="1">
      <alignment horizontal="left" wrapText="1"/>
    </xf>
    <xf numFmtId="0" fontId="30" fillId="0" borderId="11" xfId="0" applyFont="1" applyFill="1" applyBorder="1" applyAlignment="1">
      <alignment horizontal="left" wrapText="1"/>
    </xf>
    <xf numFmtId="164" fontId="32" fillId="0" borderId="12" xfId="1" applyNumberFormat="1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/>
    </xf>
    <xf numFmtId="0" fontId="32" fillId="0" borderId="14" xfId="1" applyFont="1" applyFill="1" applyBorder="1" applyAlignment="1">
      <alignment horizontal="left" wrapText="1"/>
    </xf>
    <xf numFmtId="164" fontId="32" fillId="40" borderId="1" xfId="9" applyNumberFormat="1" applyFont="1" applyFill="1" applyBorder="1" applyAlignment="1">
      <alignment horizontal="center" vertical="center" wrapText="1"/>
    </xf>
    <xf numFmtId="167" fontId="32" fillId="0" borderId="1" xfId="1" applyNumberFormat="1" applyFont="1" applyFill="1" applyBorder="1" applyAlignment="1">
      <alignment horizontal="center" wrapText="1"/>
    </xf>
    <xf numFmtId="167" fontId="32" fillId="0" borderId="1" xfId="0" applyNumberFormat="1" applyFont="1" applyFill="1" applyBorder="1" applyAlignment="1">
      <alignment horizontal="center"/>
    </xf>
    <xf numFmtId="164" fontId="32" fillId="0" borderId="1" xfId="0" applyNumberFormat="1" applyFont="1" applyFill="1" applyBorder="1" applyAlignment="1">
      <alignment horizontal="center"/>
    </xf>
    <xf numFmtId="167" fontId="32" fillId="0" borderId="13" xfId="1" applyNumberFormat="1" applyFont="1" applyFill="1" applyBorder="1" applyAlignment="1">
      <alignment horizontal="center" wrapText="1"/>
    </xf>
    <xf numFmtId="9" fontId="30" fillId="0" borderId="1" xfId="0" applyNumberFormat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 wrapText="1"/>
    </xf>
    <xf numFmtId="0" fontId="30" fillId="0" borderId="11" xfId="0" applyFont="1" applyBorder="1" applyAlignment="1">
      <alignment horizontal="left" wrapText="1"/>
    </xf>
    <xf numFmtId="0" fontId="30" fillId="0" borderId="11" xfId="0" applyFont="1" applyBorder="1" applyAlignment="1">
      <alignment horizontal="center" wrapText="1"/>
    </xf>
    <xf numFmtId="0" fontId="32" fillId="0" borderId="16" xfId="1" applyFont="1" applyFill="1" applyBorder="1" applyAlignment="1">
      <alignment horizontal="center" wrapText="1"/>
    </xf>
    <xf numFmtId="0" fontId="30" fillId="0" borderId="17" xfId="0" applyFont="1" applyBorder="1" applyAlignment="1">
      <alignment horizontal="left" wrapText="1"/>
    </xf>
    <xf numFmtId="0" fontId="30" fillId="0" borderId="17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30" fillId="37" borderId="1" xfId="0" applyFont="1" applyFill="1" applyBorder="1" applyAlignment="1">
      <alignment horizontal="center" wrapText="1"/>
    </xf>
    <xf numFmtId="167" fontId="30" fillId="40" borderId="1" xfId="0" applyNumberFormat="1" applyFont="1" applyFill="1" applyBorder="1" applyAlignment="1">
      <alignment horizontal="center" wrapText="1"/>
    </xf>
    <xf numFmtId="0" fontId="32" fillId="0" borderId="1" xfId="1" applyFont="1" applyBorder="1" applyAlignment="1">
      <alignment horizont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/>
    </xf>
    <xf numFmtId="0" fontId="32" fillId="0" borderId="1" xfId="27" applyFont="1" applyFill="1" applyBorder="1" applyAlignment="1">
      <alignment horizontal="center" vertical="center" wrapText="1"/>
    </xf>
    <xf numFmtId="0" fontId="32" fillId="0" borderId="1" xfId="27" applyFont="1" applyFill="1" applyBorder="1" applyAlignment="1">
      <alignment horizontal="left" vertical="center" wrapText="1"/>
    </xf>
    <xf numFmtId="3" fontId="32" fillId="0" borderId="1" xfId="27" applyNumberFormat="1" applyFont="1" applyFill="1" applyBorder="1" applyAlignment="1">
      <alignment horizontal="center" vertical="center" wrapText="1"/>
    </xf>
    <xf numFmtId="0" fontId="32" fillId="0" borderId="1" xfId="27" applyFont="1" applyFill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167" fontId="32" fillId="40" borderId="1" xfId="27" applyNumberFormat="1" applyFont="1" applyFill="1" applyBorder="1" applyAlignment="1">
      <alignment horizontal="center" vertical="center" wrapText="1"/>
    </xf>
    <xf numFmtId="10" fontId="32" fillId="0" borderId="1" xfId="51" applyNumberFormat="1" applyFont="1" applyFill="1" applyBorder="1" applyAlignment="1">
      <alignment horizontal="center" vertical="center" wrapText="1"/>
    </xf>
    <xf numFmtId="164" fontId="32" fillId="0" borderId="1" xfId="0" applyNumberFormat="1" applyFont="1" applyFill="1" applyBorder="1" applyAlignment="1">
      <alignment horizontal="center" vertical="center"/>
    </xf>
    <xf numFmtId="10" fontId="32" fillId="0" borderId="1" xfId="51" applyNumberFormat="1" applyFont="1" applyFill="1" applyBorder="1" applyAlignment="1">
      <alignment horizontal="center" vertical="center"/>
    </xf>
    <xf numFmtId="9" fontId="32" fillId="0" borderId="1" xfId="51" applyFont="1" applyFill="1" applyBorder="1" applyAlignment="1">
      <alignment horizontal="center" vertical="center"/>
    </xf>
    <xf numFmtId="3" fontId="32" fillId="0" borderId="1" xfId="27" applyNumberFormat="1" applyFont="1" applyFill="1" applyBorder="1" applyAlignment="1">
      <alignment horizontal="center" vertical="center"/>
    </xf>
    <xf numFmtId="9" fontId="32" fillId="0" borderId="1" xfId="51" applyFont="1" applyFill="1" applyBorder="1" applyAlignment="1">
      <alignment vertical="center"/>
    </xf>
    <xf numFmtId="0" fontId="32" fillId="0" borderId="0" xfId="1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29" fillId="0" borderId="20" xfId="0" applyFont="1" applyBorder="1" applyAlignment="1">
      <alignment horizontal="center"/>
    </xf>
    <xf numFmtId="164" fontId="29" fillId="0" borderId="21" xfId="0" applyNumberFormat="1" applyFont="1" applyBorder="1" applyAlignment="1">
      <alignment horizontal="center"/>
    </xf>
    <xf numFmtId="0" fontId="29" fillId="38" borderId="20" xfId="0" applyFont="1" applyFill="1" applyBorder="1" applyAlignment="1">
      <alignment horizontal="center"/>
    </xf>
    <xf numFmtId="0" fontId="29" fillId="38" borderId="22" xfId="0" applyFont="1" applyFill="1" applyBorder="1" applyAlignment="1">
      <alignment horizontal="center"/>
    </xf>
    <xf numFmtId="164" fontId="29" fillId="0" borderId="22" xfId="0" applyNumberFormat="1" applyFont="1" applyBorder="1" applyAlignment="1">
      <alignment horizontal="center"/>
    </xf>
    <xf numFmtId="9" fontId="21" fillId="41" borderId="1" xfId="51" applyFont="1" applyFill="1" applyBorder="1" applyAlignment="1">
      <alignment horizontal="center" vertical="center"/>
    </xf>
    <xf numFmtId="3" fontId="21" fillId="41" borderId="1" xfId="27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165" fontId="0" fillId="0" borderId="1" xfId="0" applyNumberFormat="1" applyFill="1" applyBorder="1" applyAlignment="1">
      <alignment horizontal="center"/>
    </xf>
    <xf numFmtId="0" fontId="21" fillId="0" borderId="1" xfId="27" applyFont="1" applyFill="1" applyBorder="1" applyAlignment="1">
      <alignment vertical="center" wrapText="1"/>
    </xf>
    <xf numFmtId="164" fontId="32" fillId="40" borderId="1" xfId="1" applyNumberFormat="1" applyFont="1" applyFill="1" applyBorder="1" applyAlignment="1">
      <alignment horizontal="center" wrapText="1"/>
    </xf>
    <xf numFmtId="0" fontId="21" fillId="35" borderId="1" xfId="27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43" borderId="1" xfId="0" applyFill="1" applyBorder="1"/>
    <xf numFmtId="165" fontId="0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7" borderId="0" xfId="0" applyFont="1" applyFill="1" applyAlignment="1">
      <alignment horizontal="center"/>
    </xf>
    <xf numFmtId="0" fontId="1" fillId="37" borderId="1" xfId="0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wrapText="1"/>
    </xf>
    <xf numFmtId="0" fontId="0" fillId="40" borderId="1" xfId="0" applyFill="1" applyBorder="1"/>
    <xf numFmtId="0" fontId="30" fillId="0" borderId="1" xfId="0" applyFont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32" fillId="0" borderId="1" xfId="0" applyFont="1" applyFill="1" applyBorder="1" applyAlignment="1">
      <alignment vertical="center"/>
    </xf>
    <xf numFmtId="0" fontId="32" fillId="0" borderId="1" xfId="1" applyFont="1" applyBorder="1" applyAlignment="1">
      <alignment horizontal="left" vertical="center"/>
    </xf>
    <xf numFmtId="0" fontId="21" fillId="41" borderId="1" xfId="1" applyFont="1" applyFill="1" applyBorder="1" applyAlignment="1">
      <alignment horizontal="left" vertical="center" wrapText="1"/>
    </xf>
    <xf numFmtId="167" fontId="21" fillId="41" borderId="12" xfId="1" applyNumberFormat="1" applyFont="1" applyFill="1" applyBorder="1" applyAlignment="1">
      <alignment horizontal="left" vertical="center" wrapText="1"/>
    </xf>
    <xf numFmtId="167" fontId="32" fillId="0" borderId="12" xfId="1" applyNumberFormat="1" applyFont="1" applyFill="1" applyBorder="1" applyAlignment="1">
      <alignment horizontal="left" vertical="center"/>
    </xf>
    <xf numFmtId="167" fontId="32" fillId="0" borderId="18" xfId="1" applyNumberFormat="1" applyFont="1" applyFill="1" applyBorder="1" applyAlignment="1">
      <alignment horizontal="left" vertical="center"/>
    </xf>
    <xf numFmtId="0" fontId="32" fillId="41" borderId="1" xfId="27" applyFont="1" applyFill="1" applyBorder="1" applyAlignment="1">
      <alignment vertical="center" wrapText="1"/>
    </xf>
    <xf numFmtId="0" fontId="21" fillId="41" borderId="1" xfId="27" applyFont="1" applyFill="1" applyBorder="1" applyAlignment="1">
      <alignment vertical="center"/>
    </xf>
    <xf numFmtId="0" fontId="32" fillId="0" borderId="1" xfId="27" applyFont="1" applyFill="1" applyBorder="1" applyAlignment="1">
      <alignment vertical="center" wrapText="1"/>
    </xf>
    <xf numFmtId="164" fontId="29" fillId="33" borderId="1" xfId="0" applyNumberFormat="1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 wrapText="1"/>
    </xf>
    <xf numFmtId="3" fontId="29" fillId="33" borderId="1" xfId="0" applyNumberFormat="1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/>
    </xf>
    <xf numFmtId="0" fontId="0" fillId="44" borderId="1" xfId="0" applyFill="1" applyBorder="1" applyAlignment="1">
      <alignment horizontal="center"/>
    </xf>
    <xf numFmtId="0" fontId="21" fillId="45" borderId="1" xfId="27" applyFont="1" applyFill="1" applyBorder="1" applyAlignment="1">
      <alignment horizontal="center" vertical="center" wrapText="1"/>
    </xf>
    <xf numFmtId="0" fontId="21" fillId="45" borderId="1" xfId="27" applyFont="1" applyFill="1" applyBorder="1" applyAlignment="1">
      <alignment vertical="center" wrapText="1"/>
    </xf>
    <xf numFmtId="165" fontId="21" fillId="45" borderId="1" xfId="51" applyNumberFormat="1" applyFont="1" applyFill="1" applyBorder="1" applyAlignment="1">
      <alignment horizontal="center" vertical="center" wrapText="1"/>
    </xf>
    <xf numFmtId="165" fontId="21" fillId="45" borderId="1" xfId="27" applyNumberFormat="1" applyFont="1" applyFill="1" applyBorder="1" applyAlignment="1">
      <alignment horizontal="center" vertical="center" wrapText="1"/>
    </xf>
    <xf numFmtId="0" fontId="0" fillId="0" borderId="0" xfId="0"/>
    <xf numFmtId="0" fontId="21" fillId="41" borderId="1" xfId="27" applyFont="1" applyFill="1" applyBorder="1" applyAlignment="1">
      <alignment vertical="center" wrapText="1"/>
    </xf>
    <xf numFmtId="0" fontId="21" fillId="37" borderId="1" xfId="27" applyFont="1" applyFill="1" applyBorder="1" applyAlignment="1">
      <alignment horizontal="center" vertical="center" wrapText="1"/>
    </xf>
    <xf numFmtId="167" fontId="21" fillId="45" borderId="1" xfId="27" applyNumberFormat="1" applyFont="1" applyFill="1" applyBorder="1" applyAlignment="1">
      <alignment horizontal="center" vertical="center" wrapText="1"/>
    </xf>
    <xf numFmtId="167" fontId="21" fillId="40" borderId="1" xfId="27" applyNumberFormat="1" applyFont="1" applyFill="1" applyBorder="1" applyAlignment="1">
      <alignment horizontal="center" vertical="center" wrapText="1"/>
    </xf>
    <xf numFmtId="167" fontId="21" fillId="35" borderId="1" xfId="27" applyNumberFormat="1" applyFont="1" applyFill="1" applyBorder="1" applyAlignment="1">
      <alignment horizontal="center" vertical="center" wrapText="1"/>
    </xf>
    <xf numFmtId="164" fontId="34" fillId="35" borderId="1" xfId="0" applyNumberFormat="1" applyFont="1" applyFill="1" applyBorder="1" applyAlignment="1">
      <alignment horizontal="center" wrapText="1"/>
    </xf>
    <xf numFmtId="0" fontId="34" fillId="35" borderId="1" xfId="0" applyFont="1" applyFill="1" applyBorder="1" applyAlignment="1">
      <alignment horizontal="center" wrapText="1"/>
    </xf>
    <xf numFmtId="3" fontId="0" fillId="0" borderId="1" xfId="0" applyNumberFormat="1" applyBorder="1"/>
    <xf numFmtId="0" fontId="35" fillId="0" borderId="1" xfId="0" applyFont="1" applyBorder="1"/>
    <xf numFmtId="3" fontId="35" fillId="0" borderId="1" xfId="0" applyNumberFormat="1" applyFont="1" applyBorder="1"/>
    <xf numFmtId="164" fontId="34" fillId="35" borderId="1" xfId="0" applyNumberFormat="1" applyFont="1" applyFill="1" applyBorder="1" applyAlignment="1">
      <alignment horizontal="center" vertical="center" wrapText="1"/>
    </xf>
    <xf numFmtId="9" fontId="0" fillId="0" borderId="1" xfId="51" applyFont="1" applyBorder="1"/>
    <xf numFmtId="9" fontId="0" fillId="0" borderId="1" xfId="51" applyNumberFormat="1" applyFont="1" applyBorder="1"/>
    <xf numFmtId="9" fontId="35" fillId="0" borderId="1" xfId="51" applyFont="1" applyBorder="1"/>
    <xf numFmtId="0" fontId="0" fillId="0" borderId="15" xfId="0" quotePrefix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8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Comma 2" xfId="5" xr:uid="{00000000-0005-0000-0000-00001B000000}"/>
    <cellStyle name="Comma 2 2" xfId="54" xr:uid="{ECCF6CAE-A533-4A65-B8B2-6FDE210CAF56}"/>
    <cellStyle name="Explanatory Text" xfId="25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1" xr:uid="{00000000-0005-0000-0000-000026000000}"/>
    <cellStyle name="Normal 2 2" xfId="4" xr:uid="{00000000-0005-0000-0000-000027000000}"/>
    <cellStyle name="Normal 2 2 2" xfId="53" xr:uid="{ACBF51F0-027F-4EB2-8942-97EF11A878E7}"/>
    <cellStyle name="Normal 3" xfId="3" xr:uid="{00000000-0005-0000-0000-000028000000}"/>
    <cellStyle name="Normal 3 2" xfId="7" xr:uid="{00000000-0005-0000-0000-000029000000}"/>
    <cellStyle name="Normal 3 2 2" xfId="56" xr:uid="{E1BEB335-D1A2-48AB-8504-66A78ACF3B09}"/>
    <cellStyle name="Normal 4" xfId="2" xr:uid="{00000000-0005-0000-0000-00002A000000}"/>
    <cellStyle name="Normal 4 2" xfId="8" xr:uid="{00000000-0005-0000-0000-00002B000000}"/>
    <cellStyle name="Normal 4 3" xfId="52" xr:uid="{58A992D7-C989-4F25-AB91-8C6CF95E4E09}"/>
    <cellStyle name="Normal 5" xfId="6" xr:uid="{00000000-0005-0000-0000-00002C000000}"/>
    <cellStyle name="Normal 5 2" xfId="55" xr:uid="{8C2BD4F2-CBBB-4FB1-B7A9-E041DBF4D411}"/>
    <cellStyle name="Normal 6" xfId="9" xr:uid="{00000000-0005-0000-0000-00002D000000}"/>
    <cellStyle name="Normal 6 2" xfId="57" xr:uid="{BBA16DBA-7085-4832-BEE9-70F2F0254CD0}"/>
    <cellStyle name="Note" xfId="24" builtinId="10" customBuiltin="1"/>
    <cellStyle name="Output" xfId="19" builtinId="21" customBuiltin="1"/>
    <cellStyle name="Percent" xfId="51" builtinId="5"/>
    <cellStyle name="Title" xfId="10" builtinId="15" customBuiltin="1"/>
    <cellStyle name="Total" xfId="26" builtinId="25" customBuiltin="1"/>
    <cellStyle name="Warning Text" xfId="23" builtinId="11" customBuiltin="1"/>
  </cellStyles>
  <dxfs count="3"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numFmt numFmtId="164" formatCode="#,##0.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well, Breanna" refreshedDate="43599.69471689815" createdVersion="6" refreshedVersion="6" minRefreshableVersion="3" recordCount="807" xr:uid="{17F179E6-45CE-4EDC-96A7-D14D3EA65E64}">
  <cacheSource type="worksheet">
    <worksheetSource ref="A1:R808" sheet="2019 GIS Load Estimation"/>
  </cacheSource>
  <cacheFields count="18">
    <cacheField name="FID" numFmtId="0">
      <sharedItems containsSemiMixedTypes="0" containsString="0" containsNumber="1" containsInteger="1" minValue="0" maxValue="806"/>
    </cacheField>
    <cacheField name="Shape *" numFmtId="0">
      <sharedItems/>
    </cacheField>
    <cacheField name="FID_SLE_Lo" numFmtId="0">
      <sharedItems containsSemiMixedTypes="0" containsString="0" containsNumber="1" containsInteger="1" minValue="632" maxValue="15478"/>
    </cacheField>
    <cacheField name="FLUCS_LEV3" numFmtId="0">
      <sharedItems containsSemiMixedTypes="0" containsString="0" containsNumber="1" containsInteger="1" minValue="111" maxValue="836"/>
    </cacheField>
    <cacheField name="LU_Desc" numFmtId="0">
      <sharedItems/>
    </cacheField>
    <cacheField name="PO_Name" numFmtId="0">
      <sharedItems/>
    </cacheField>
    <cacheField name="Acres" numFmtId="0">
      <sharedItems containsSemiMixedTypes="0" containsString="0" containsNumber="1" minValue="2.0470000000000002E-3" maxValue="1609.22"/>
    </cacheField>
    <cacheField name="Subbasin" numFmtId="0">
      <sharedItems/>
    </cacheField>
    <cacheField name="TN_AvgPerA" numFmtId="0">
      <sharedItems containsSemiMixedTypes="0" containsString="0" containsNumber="1" minValue="3.824192" maxValue="15.024429"/>
    </cacheField>
    <cacheField name="TP_AvgPerA" numFmtId="0">
      <sharedItems containsSemiMixedTypes="0" containsString="0" containsNumber="1" minValue="0.390073" maxValue="3.6978789999999999"/>
    </cacheField>
    <cacheField name="RunoffPerA" numFmtId="0">
      <sharedItems containsSemiMixedTypes="0" containsString="0" containsNumber="1" minValue="0.81796199999999997" maxValue="2.550424"/>
    </cacheField>
    <cacheField name="TN_Load" numFmtId="0">
      <sharedItems containsSemiMixedTypes="0" containsString="0" containsNumber="1" minValue="1.44E-4" maxValue="13632.1"/>
    </cacheField>
    <cacheField name="TP_Load" numFmtId="0">
      <sharedItems containsSemiMixedTypes="0" containsString="0" containsNumber="1" minValue="2.5000000000000001E-5" maxValue="2383.5700000000002"/>
    </cacheField>
    <cacheField name="Runoff" numFmtId="0">
      <sharedItems containsSemiMixedTypes="0" containsString="0" containsNumber="1" minValue="2.9E-5" maxValue="2926.92"/>
    </cacheField>
    <cacheField name="FID_Martin" numFmtId="0">
      <sharedItems containsSemiMixedTypes="0" containsString="0" containsNumber="1" containsInteger="1" minValue="0" maxValue="28"/>
    </cacheField>
    <cacheField name="PROJECT_NA" numFmtId="0">
      <sharedItems/>
    </cacheField>
    <cacheField name="Pjct_Numbr" numFmtId="0">
      <sharedItems count="29">
        <s v="MC-01"/>
        <s v="MC-02"/>
        <s v="MC-03"/>
        <s v="MC-04"/>
        <s v="MC-05"/>
        <s v="MC-06"/>
        <s v="MC-07"/>
        <s v="MC-08"/>
        <s v="MC-09"/>
        <s v="MC-10"/>
        <s v="MC-11"/>
        <s v="MC-12"/>
        <s v="MC-13"/>
        <s v="MC-14"/>
        <s v="MC-15"/>
        <s v="MC-17, MC-32"/>
        <s v="MC-21"/>
        <s v="MC-22"/>
        <s v="MC-23"/>
        <s v="MC-24"/>
        <s v="MC-25"/>
        <s v="MC-26"/>
        <s v="MC-29"/>
        <s v="MC-31"/>
        <s v="MC-35"/>
        <s v="MC-36"/>
        <s v="MC-37"/>
        <s v="MC-38"/>
        <s v="MC-41"/>
      </sharedItems>
    </cacheField>
    <cacheField name="Acres_1" numFmtId="0">
      <sharedItems containsSemiMixedTypes="0" containsString="0" containsNumber="1" minValue="1.5E-5" maxValue="1428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7">
  <r>
    <n v="436"/>
    <s v="Polygon ZM"/>
    <n v="12827"/>
    <n v="111"/>
    <s v="Fixed Single Family Units"/>
    <s v="SME_111"/>
    <n v="208.78399999999999"/>
    <s v="SME"/>
    <n v="9.8435590000000008"/>
    <n v="1.71604"/>
    <n v="2.0080279999999999"/>
    <n v="1.1140300000000001"/>
    <n v="0.19420899999999999"/>
    <n v="0.22725500000000001"/>
    <n v="5"/>
    <s v="Cedar Point WQ Retrofit Treatment Area"/>
    <x v="0"/>
    <n v="0.113173"/>
  </r>
  <r>
    <n v="437"/>
    <s v="Polygon ZM"/>
    <n v="12835"/>
    <n v="133"/>
    <s v="Multiple Dwelling Units, Low Rise Two stories or less"/>
    <s v="SME_133"/>
    <n v="199.11600000000001"/>
    <s v="SME"/>
    <n v="10.662836"/>
    <n v="2.1844049999999999"/>
    <n v="1.9402969999999999"/>
    <n v="235.816"/>
    <n v="48.309600000000003"/>
    <n v="42.911000000000001"/>
    <n v="5"/>
    <s v="Cedar Point WQ Retrofit Treatment Area"/>
    <x v="0"/>
    <n v="22.1157"/>
  </r>
  <r>
    <n v="439"/>
    <s v="Polygon ZM"/>
    <n v="12844"/>
    <n v="141"/>
    <s v="Retail Sales and Services"/>
    <s v="SME_141"/>
    <n v="40.652299999999997"/>
    <s v="SME"/>
    <n v="11.816843"/>
    <n v="1.84602"/>
    <n v="1.9689719999999999"/>
    <n v="108.04300000000001"/>
    <n v="16.878399999999999"/>
    <n v="18.002500000000001"/>
    <n v="5"/>
    <s v="Cedar Point WQ Retrofit Treatment Area"/>
    <x v="0"/>
    <n v="9.1431100000000001"/>
  </r>
  <r>
    <n v="232"/>
    <s v="Polygon ZM"/>
    <n v="7733"/>
    <n v="121"/>
    <s v="Fixed Single Family Units"/>
    <s v="NorthMid_121"/>
    <n v="364.702"/>
    <s v="NorthMid"/>
    <n v="10.597968"/>
    <n v="1.7723370000000001"/>
    <n v="1.9982530000000001"/>
    <n v="163.67599999999999"/>
    <n v="27.372199999999999"/>
    <n v="30.8612"/>
    <n v="9"/>
    <s v="IR Dr Baffle Boxes Treatment Area basin 15B"/>
    <x v="1"/>
    <n v="15.444100000000001"/>
  </r>
  <r>
    <n v="246"/>
    <s v="Polygon ZM"/>
    <n v="7739"/>
    <n v="123"/>
    <s v="Mixed Units Fixed and mobile home units"/>
    <s v="NorthMid_123"/>
    <n v="53.1372"/>
    <s v="NorthMid"/>
    <n v="10.241213999999999"/>
    <n v="1.8925879999999999"/>
    <n v="2.0917560000000002"/>
    <n v="228.84700000000001"/>
    <n v="42.291200000000003"/>
    <n v="46.741799999999998"/>
    <n v="9"/>
    <s v="IR Dr Baffle Boxes Treatment Area basin 15B"/>
    <x v="1"/>
    <n v="22.345700000000001"/>
  </r>
  <r>
    <n v="255"/>
    <s v="Polygon ZM"/>
    <n v="7749"/>
    <n v="133"/>
    <s v="Multiple Dwelling Units, Low Rise Two stories or less"/>
    <s v="NorthMid_133"/>
    <n v="3.3169300000000002"/>
    <s v="NorthMid"/>
    <n v="9.8941820000000007"/>
    <n v="1.6482680000000001"/>
    <n v="1.9179250000000001"/>
    <n v="12.9994"/>
    <n v="2.1655600000000002"/>
    <n v="2.5198499999999999"/>
    <n v="9"/>
    <s v="IR Dr Baffle Boxes Treatment Area basin 15B"/>
    <x v="1"/>
    <n v="1.3138399999999999"/>
  </r>
  <r>
    <n v="226"/>
    <s v="Polygon ZM"/>
    <n v="7721"/>
    <n v="111"/>
    <s v="Fixed Single Family Units"/>
    <s v="NorthMid_111"/>
    <n v="537.26400000000001"/>
    <s v="NorthMid"/>
    <n v="10.324559000000001"/>
    <n v="1.6882189999999999"/>
    <n v="1.9600960000000001"/>
    <n v="41.401699999999998"/>
    <n v="6.7697900000000004"/>
    <n v="7.8600199999999996"/>
    <n v="18"/>
    <s v="Warner Crk/ Lelani Heights WQ Retrofit Ph I"/>
    <x v="2"/>
    <n v="4.0100199999999999"/>
  </r>
  <r>
    <n v="235"/>
    <s v="Polygon ZM"/>
    <n v="7733"/>
    <n v="121"/>
    <s v="Fixed Single Family Units"/>
    <s v="NorthMid_121"/>
    <n v="364.702"/>
    <s v="NorthMid"/>
    <n v="10.597968"/>
    <n v="1.7723370000000001"/>
    <n v="1.9982530000000001"/>
    <n v="82.607600000000005"/>
    <n v="13.8148"/>
    <n v="15.575699999999999"/>
    <n v="18"/>
    <s v="Warner Crk/ Lelani Heights WQ Retrofit Ph I"/>
    <x v="2"/>
    <n v="7.7946600000000004"/>
  </r>
  <r>
    <n v="238"/>
    <s v="Polygon ZM"/>
    <n v="7734"/>
    <n v="121"/>
    <s v="Fixed Single Family Units"/>
    <s v="NorthMid_121"/>
    <n v="30.270600000000002"/>
    <s v="NorthMid"/>
    <n v="10.597968"/>
    <n v="1.7723370000000001"/>
    <n v="1.9982530000000001"/>
    <n v="237.93600000000001"/>
    <n v="39.790900000000001"/>
    <n v="44.863"/>
    <n v="18"/>
    <s v="Warner Crk/ Lelani Heights WQ Retrofit Ph I"/>
    <x v="2"/>
    <n v="22.4511"/>
  </r>
  <r>
    <n v="242"/>
    <s v="Polygon ZM"/>
    <n v="7736"/>
    <n v="121"/>
    <s v="Fixed Single Family Units"/>
    <s v="NorthMid_121"/>
    <n v="74.492699999999999"/>
    <s v="NorthMid"/>
    <n v="10.597968"/>
    <n v="1.7723370000000001"/>
    <n v="1.9982530000000001"/>
    <n v="272.16300000000001"/>
    <n v="45.514899999999997"/>
    <n v="51.316499999999998"/>
    <n v="18"/>
    <s v="Warner Crk/ Lelani Heights WQ Retrofit Ph I"/>
    <x v="2"/>
    <n v="25.680700000000002"/>
  </r>
  <r>
    <n v="256"/>
    <s v="Polygon ZM"/>
    <n v="7750"/>
    <n v="133"/>
    <s v="Multiple Dwelling Units, Low Rise Two stories or less"/>
    <s v="NorthMid_133"/>
    <n v="8.5964899999999993"/>
    <s v="NorthMid"/>
    <n v="9.8941820000000007"/>
    <n v="1.6482680000000001"/>
    <n v="1.9179250000000001"/>
    <n v="7.0665000000000006E-2"/>
    <n v="1.1771999999999999E-2"/>
    <n v="1.3698E-2"/>
    <n v="18"/>
    <s v="Warner Crk/ Lelani Heights WQ Retrofit Ph I"/>
    <x v="2"/>
    <n v="7.1419999999999999E-3"/>
  </r>
  <r>
    <n v="264"/>
    <s v="Polygon ZM"/>
    <n v="7767"/>
    <n v="140"/>
    <s v="Commercial and Services"/>
    <s v="NorthMid_140"/>
    <n v="26.7591"/>
    <s v="NorthMid"/>
    <n v="10.321685"/>
    <n v="1.573078"/>
    <n v="1.918366"/>
    <n v="1.51502"/>
    <n v="0.23089599999999999"/>
    <n v="0.28157799999999999"/>
    <n v="18"/>
    <s v="Warner Crk/ Lelani Heights WQ Retrofit Ph I"/>
    <x v="2"/>
    <n v="0.14677999999999999"/>
  </r>
  <r>
    <n v="271"/>
    <s v="Polygon ZM"/>
    <n v="7782"/>
    <n v="170"/>
    <s v="Institutional"/>
    <s v="NorthMid_170"/>
    <n v="13.636200000000001"/>
    <s v="NorthMid"/>
    <n v="12.129410999999999"/>
    <n v="2.207271"/>
    <n v="2.0878709999999998"/>
    <n v="5.4248200000000004"/>
    <n v="0.98719100000000004"/>
    <n v="0.93379000000000001"/>
    <n v="18"/>
    <s v="Warner Crk/ Lelani Heights WQ Retrofit Ph I"/>
    <x v="2"/>
    <n v="0.447245"/>
  </r>
  <r>
    <n v="274"/>
    <s v="Polygon ZM"/>
    <n v="7786"/>
    <n v="171"/>
    <s v="Educational Facilities"/>
    <s v="NorthMid_171"/>
    <n v="20.954999999999998"/>
    <s v="NorthMid"/>
    <n v="9.1112819999999992"/>
    <n v="1.493085"/>
    <n v="2.0554540000000001"/>
    <n v="8.6382600000000007"/>
    <n v="1.41557"/>
    <n v="1.9487399999999999"/>
    <n v="18"/>
    <s v="Warner Crk/ Lelani Heights WQ Retrofit Ph I"/>
    <x v="2"/>
    <n v="0.94808400000000004"/>
  </r>
  <r>
    <n v="277"/>
    <s v="Polygon ZM"/>
    <n v="7795"/>
    <n v="190"/>
    <s v="Open Land"/>
    <s v="NorthMid_190"/>
    <n v="26.867000000000001"/>
    <s v="NorthMid"/>
    <n v="6.559558"/>
    <n v="0.81351899999999999"/>
    <n v="1.7544200000000001"/>
    <n v="2.0722800000000001"/>
    <n v="0.25700400000000001"/>
    <n v="0.55425100000000005"/>
    <n v="18"/>
    <s v="Warner Crk/ Lelani Heights WQ Retrofit Ph I"/>
    <x v="2"/>
    <n v="0.315917"/>
  </r>
  <r>
    <n v="294"/>
    <s v="Polygon ZM"/>
    <n v="7818"/>
    <n v="413"/>
    <s v="Sand Pine"/>
    <s v="NorthMid_413"/>
    <n v="27.6557"/>
    <s v="NorthMid"/>
    <n v="8.8209520000000001"/>
    <n v="1.380752"/>
    <n v="1.7768379999999999"/>
    <n v="23.595700000000001"/>
    <n v="3.6934499999999999"/>
    <n v="4.7529700000000004"/>
    <n v="18"/>
    <s v="Warner Crk/ Lelani Heights WQ Retrofit Ph I"/>
    <x v="2"/>
    <n v="2.67496"/>
  </r>
  <r>
    <n v="741"/>
    <s v="Polygon ZM"/>
    <n v="7734"/>
    <n v="121"/>
    <s v="Fixed Single Family Units"/>
    <s v="NorthMid_121"/>
    <n v="30.270600000000002"/>
    <s v="NorthMid"/>
    <n v="10.597968"/>
    <n v="1.7723370000000001"/>
    <n v="1.9982530000000001"/>
    <n v="7.5450000000000003E-2"/>
    <n v="1.2618000000000001E-2"/>
    <n v="1.4226000000000001E-2"/>
    <n v="18"/>
    <s v="Warner Crk/ Lelani Heights WQ Retrofit Ph I"/>
    <x v="2"/>
    <n v="7.1190000000000003E-3"/>
  </r>
  <r>
    <n v="744"/>
    <s v="Polygon ZM"/>
    <n v="7736"/>
    <n v="121"/>
    <s v="Fixed Single Family Units"/>
    <s v="NorthMid_121"/>
    <n v="74.492699999999999"/>
    <s v="NorthMid"/>
    <n v="10.597968"/>
    <n v="1.7723370000000001"/>
    <n v="1.9982530000000001"/>
    <n v="49.256300000000003"/>
    <n v="8.2373100000000008"/>
    <n v="9.2873000000000001"/>
    <n v="18"/>
    <s v="Warner Crk/ Lelani Heights WQ Retrofit Ph I"/>
    <x v="2"/>
    <n v="4.64771"/>
  </r>
  <r>
    <n v="747"/>
    <s v="Polygon ZM"/>
    <n v="7736"/>
    <n v="121"/>
    <s v="Fixed Single Family Units"/>
    <s v="NorthMid_121"/>
    <n v="74.492699999999999"/>
    <s v="NorthMid"/>
    <n v="10.597968"/>
    <n v="1.7723370000000001"/>
    <n v="1.9982530000000001"/>
    <n v="0.13128899999999999"/>
    <n v="2.1956E-2"/>
    <n v="2.4754999999999999E-2"/>
    <n v="18"/>
    <s v="Warner Crk/ Lelani Heights WQ Retrofit Ph I"/>
    <x v="2"/>
    <n v="1.2388E-2"/>
  </r>
  <r>
    <n v="755"/>
    <s v="Polygon ZM"/>
    <n v="7782"/>
    <n v="170"/>
    <s v="Institutional"/>
    <s v="NorthMid_170"/>
    <n v="13.636200000000001"/>
    <s v="NorthMid"/>
    <n v="12.129410999999999"/>
    <n v="2.207271"/>
    <n v="2.0878709999999998"/>
    <n v="9.810000000000001E-4"/>
    <n v="1.7899999999999999E-4"/>
    <n v="1.6899999999999999E-4"/>
    <n v="18"/>
    <s v="Warner Crk/ Lelani Heights WQ Retrofit Ph I"/>
    <x v="2"/>
    <n v="8.1000000000000004E-5"/>
  </r>
  <r>
    <n v="758"/>
    <s v="Polygon ZM"/>
    <n v="7795"/>
    <n v="190"/>
    <s v="Open Land"/>
    <s v="NorthMid_190"/>
    <n v="26.867000000000001"/>
    <s v="NorthMid"/>
    <n v="6.559558"/>
    <n v="0.81351899999999999"/>
    <n v="1.7544200000000001"/>
    <n v="3.1906699999999999"/>
    <n v="0.395708"/>
    <n v="0.85337799999999997"/>
    <n v="18"/>
    <s v="Warner Crk/ Lelani Heights WQ Retrofit Ph I"/>
    <x v="2"/>
    <n v="0.48641600000000002"/>
  </r>
  <r>
    <n v="761"/>
    <s v="Polygon ZM"/>
    <n v="7818"/>
    <n v="413"/>
    <s v="Sand Pine"/>
    <s v="NorthMid_413"/>
    <n v="27.6557"/>
    <s v="NorthMid"/>
    <n v="8.8209520000000001"/>
    <n v="1.380752"/>
    <n v="1.7768379999999999"/>
    <n v="2.8509999999999998E-3"/>
    <n v="4.46E-4"/>
    <n v="5.7399999999999997E-4"/>
    <n v="18"/>
    <s v="Warner Crk/ Lelani Heights WQ Retrofit Ph I"/>
    <x v="2"/>
    <n v="3.2299999999999999E-4"/>
  </r>
  <r>
    <n v="237"/>
    <s v="Polygon ZM"/>
    <n v="7733"/>
    <n v="121"/>
    <s v="Fixed Single Family Units"/>
    <s v="NorthMid_121"/>
    <n v="364.702"/>
    <s v="NorthMid"/>
    <n v="10.597968"/>
    <n v="1.7723370000000001"/>
    <n v="1.9982530000000001"/>
    <n v="159.31299999999999"/>
    <n v="26.642499999999998"/>
    <n v="30.038499999999999"/>
    <n v="20"/>
    <s v="Warner Crk/ Lelani Heights Trinity Dry Retention"/>
    <x v="3"/>
    <n v="15.032400000000001"/>
  </r>
  <r>
    <n v="250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1.1473100000000001"/>
    <n v="0.23621"/>
    <n v="0.198598"/>
    <n v="20"/>
    <s v="Warner Crk/ Lelani Heights Trinity Dry Retention"/>
    <x v="3"/>
    <n v="9.7419000000000006E-2"/>
  </r>
  <r>
    <n v="740"/>
    <s v="Polygon ZM"/>
    <n v="7733"/>
    <n v="121"/>
    <s v="Fixed Single Family Units"/>
    <s v="NorthMid_121"/>
    <n v="364.702"/>
    <s v="NorthMid"/>
    <n v="10.597968"/>
    <n v="1.7723370000000001"/>
    <n v="1.9982530000000001"/>
    <n v="3.5109000000000001E-2"/>
    <n v="5.8710000000000004E-3"/>
    <n v="6.62E-3"/>
    <n v="20"/>
    <s v="Warner Crk/ Lelani Heights Trinity Dry Retention"/>
    <x v="3"/>
    <n v="3.313E-3"/>
  </r>
  <r>
    <n v="752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6.705E-3"/>
    <n v="1.3799999999999999E-3"/>
    <n v="1.1609999999999999E-3"/>
    <n v="20"/>
    <s v="Warner Crk/ Lelani Heights Trinity Dry Retention"/>
    <x v="3"/>
    <n v="5.6899999999999995E-4"/>
  </r>
  <r>
    <n v="227"/>
    <s v="Polygon ZM"/>
    <n v="7721"/>
    <n v="111"/>
    <s v="Fixed Single Family Units"/>
    <s v="NorthMid_111"/>
    <n v="537.26400000000001"/>
    <s v="NorthMid"/>
    <n v="10.324559000000001"/>
    <n v="1.6882189999999999"/>
    <n v="1.9600960000000001"/>
    <n v="5416.19"/>
    <n v="885.62800000000004"/>
    <n v="1028.25"/>
    <n v="19"/>
    <s v="Warner Crk/ Lelani Heights Beacon 21 STA"/>
    <x v="4"/>
    <n v="524.59299999999996"/>
  </r>
  <r>
    <n v="230"/>
    <s v="Polygon ZM"/>
    <n v="7730"/>
    <n v="121"/>
    <s v="Fixed Single Family Units"/>
    <s v="NorthMid_121"/>
    <n v="46.708300000000001"/>
    <s v="NorthMid"/>
    <n v="10.597968"/>
    <n v="1.7723370000000001"/>
    <n v="1.9982530000000001"/>
    <n v="30.6096"/>
    <n v="5.1189499999999999"/>
    <n v="5.7714600000000003"/>
    <n v="19"/>
    <s v="Warner Crk/ Lelani Heights Beacon 21 STA"/>
    <x v="4"/>
    <n v="2.8882500000000002"/>
  </r>
  <r>
    <n v="231"/>
    <s v="Polygon ZM"/>
    <n v="7731"/>
    <n v="121"/>
    <s v="Fixed Single Family Units"/>
    <s v="NorthMid_121"/>
    <n v="108.46"/>
    <s v="NorthMid"/>
    <n v="10.597968"/>
    <n v="1.7723370000000001"/>
    <n v="1.9982530000000001"/>
    <n v="1148.48"/>
    <n v="192.065"/>
    <n v="216.547"/>
    <n v="19"/>
    <s v="Warner Crk/ Lelani Heights Beacon 21 STA"/>
    <x v="4"/>
    <n v="108.36799999999999"/>
  </r>
  <r>
    <n v="236"/>
    <s v="Polygon ZM"/>
    <n v="7733"/>
    <n v="121"/>
    <s v="Fixed Single Family Units"/>
    <s v="NorthMid_121"/>
    <n v="364.702"/>
    <s v="NorthMid"/>
    <n v="10.597968"/>
    <n v="1.7723370000000001"/>
    <n v="1.9982530000000001"/>
    <n v="901.91399999999999"/>
    <n v="150.83000000000001"/>
    <n v="170.05600000000001"/>
    <n v="19"/>
    <s v="Warner Crk/ Lelani Heights Beacon 21 STA"/>
    <x v="4"/>
    <n v="85.102500000000006"/>
  </r>
  <r>
    <n v="239"/>
    <s v="Polygon ZM"/>
    <n v="7734"/>
    <n v="121"/>
    <s v="Fixed Single Family Units"/>
    <s v="NorthMid_121"/>
    <n v="30.270600000000002"/>
    <s v="NorthMid"/>
    <n v="10.597968"/>
    <n v="1.7723370000000001"/>
    <n v="1.9982530000000001"/>
    <n v="82.647199999999998"/>
    <n v="13.821400000000001"/>
    <n v="15.5832"/>
    <n v="19"/>
    <s v="Warner Crk/ Lelani Heights Beacon 21 STA"/>
    <x v="4"/>
    <n v="7.7984"/>
  </r>
  <r>
    <n v="240"/>
    <s v="Polygon ZM"/>
    <n v="7735"/>
    <n v="121"/>
    <s v="Fixed Single Family Units"/>
    <s v="NorthMid_121"/>
    <n v="1.3865000000000001E-2"/>
    <s v="NorthMid"/>
    <n v="10.597968"/>
    <n v="1.7723370000000001"/>
    <n v="1.9982530000000001"/>
    <n v="0.13459699999999999"/>
    <n v="2.2509000000000001E-2"/>
    <n v="2.5378000000000001E-2"/>
    <n v="19"/>
    <s v="Warner Crk/ Lelani Heights Beacon 21 STA"/>
    <x v="4"/>
    <n v="1.2699999999999999E-2"/>
  </r>
  <r>
    <n v="243"/>
    <s v="Polygon ZM"/>
    <n v="7736"/>
    <n v="121"/>
    <s v="Fixed Single Family Units"/>
    <s v="NorthMid_121"/>
    <n v="74.492699999999999"/>
    <s v="NorthMid"/>
    <n v="10.597968"/>
    <n v="1.7723370000000001"/>
    <n v="1.9982530000000001"/>
    <n v="332.77499999999998"/>
    <n v="55.651200000000003"/>
    <n v="62.744999999999997"/>
    <n v="19"/>
    <s v="Warner Crk/ Lelani Heights Beacon 21 STA"/>
    <x v="4"/>
    <n v="31.399899999999999"/>
  </r>
  <r>
    <n v="244"/>
    <s v="Polygon ZM"/>
    <n v="7737"/>
    <n v="121"/>
    <s v="Fixed Single Family Units"/>
    <s v="NorthMid_121"/>
    <n v="95.011899999999997"/>
    <s v="NorthMid"/>
    <n v="10.597968"/>
    <n v="1.7723370000000001"/>
    <n v="1.9982530000000001"/>
    <n v="2.9454699999999998"/>
    <n v="0.49258200000000002"/>
    <n v="0.55537099999999995"/>
    <n v="19"/>
    <s v="Warner Crk/ Lelani Heights Beacon 21 STA"/>
    <x v="4"/>
    <n v="0.27792800000000001"/>
  </r>
  <r>
    <n v="245"/>
    <s v="Polygon ZM"/>
    <n v="7738"/>
    <n v="122"/>
    <s v="Mobile Home Units"/>
    <s v="NorthMid_122"/>
    <n v="37.048699999999997"/>
    <s v="NorthMid"/>
    <n v="3.824192"/>
    <n v="0.390073"/>
    <n v="1.2469509999999999"/>
    <n v="0.61435300000000004"/>
    <n v="6.2664999999999998E-2"/>
    <n v="0.200321"/>
    <n v="19"/>
    <s v="Warner Crk/ Lelani Heights Beacon 21 STA"/>
    <x v="4"/>
    <n v="0.16064899999999999"/>
  </r>
  <r>
    <n v="247"/>
    <s v="Polygon ZM"/>
    <n v="7741"/>
    <n v="132"/>
    <s v="Mobile Home Units Six or more dwelling units per acre"/>
    <s v="NorthMid_132"/>
    <n v="44.386400000000002"/>
    <s v="NorthMid"/>
    <n v="11.777051999999999"/>
    <n v="2.4246759999999998"/>
    <n v="2.0385930000000001"/>
    <n v="222.83500000000001"/>
    <n v="45.877499999999998"/>
    <n v="38.572400000000002"/>
    <n v="19"/>
    <s v="Warner Crk/ Lelani Heights Beacon 21 STA"/>
    <x v="4"/>
    <n v="18.921099999999999"/>
  </r>
  <r>
    <n v="249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1124.54"/>
    <n v="231.52099999999999"/>
    <n v="194.65600000000001"/>
    <n v="19"/>
    <s v="Warner Crk/ Lelani Heights Beacon 21 STA"/>
    <x v="4"/>
    <n v="95.485299999999995"/>
  </r>
  <r>
    <n v="251"/>
    <s v="Polygon ZM"/>
    <n v="7745"/>
    <n v="133"/>
    <s v="Multiple Dwelling Units, Low Rise Two stories or less"/>
    <s v="NorthMid_133"/>
    <n v="52.3611"/>
    <s v="NorthMid"/>
    <n v="9.8941820000000007"/>
    <n v="1.6482680000000001"/>
    <n v="1.9179250000000001"/>
    <n v="9.5376799999999999"/>
    <n v="1.5888800000000001"/>
    <n v="1.8488199999999999"/>
    <n v="19"/>
    <s v="Warner Crk/ Lelani Heights Beacon 21 STA"/>
    <x v="4"/>
    <n v="0.96396899999999996"/>
  </r>
  <r>
    <n v="254"/>
    <s v="Polygon ZM"/>
    <n v="7748"/>
    <n v="133"/>
    <s v="Multiple Dwelling Units, Low Rise Two stories or less"/>
    <s v="NorthMid_133"/>
    <n v="22.1386"/>
    <s v="NorthMid"/>
    <n v="9.8941820000000007"/>
    <n v="1.6482680000000001"/>
    <n v="1.9179250000000001"/>
    <n v="219.02699999999999"/>
    <n v="36.487699999999997"/>
    <n v="42.457099999999997"/>
    <n v="19"/>
    <s v="Warner Crk/ Lelani Heights Beacon 21 STA"/>
    <x v="4"/>
    <n v="22.137"/>
  </r>
  <r>
    <n v="257"/>
    <s v="Polygon ZM"/>
    <n v="7750"/>
    <n v="133"/>
    <s v="Multiple Dwelling Units, Low Rise Two stories or less"/>
    <s v="NorthMid_133"/>
    <n v="8.5964899999999993"/>
    <s v="NorthMid"/>
    <n v="9.8941820000000007"/>
    <n v="1.6482680000000001"/>
    <n v="1.9179250000000001"/>
    <n v="48.930799999999998"/>
    <n v="8.1513600000000004"/>
    <n v="9.4849300000000003"/>
    <n v="19"/>
    <s v="Warner Crk/ Lelani Heights Beacon 21 STA"/>
    <x v="4"/>
    <n v="4.9454099999999999"/>
  </r>
  <r>
    <n v="258"/>
    <s v="Polygon ZM"/>
    <n v="7752"/>
    <n v="133"/>
    <s v="Multiple Dwelling Units, Low Rise Two stories or less"/>
    <s v="NorthMid_133"/>
    <n v="21.824100000000001"/>
    <s v="NorthMid"/>
    <n v="9.8941820000000007"/>
    <n v="1.6482680000000001"/>
    <n v="1.9179250000000001"/>
    <n v="215.93199999999999"/>
    <n v="35.972000000000001"/>
    <n v="41.856999999999999"/>
    <n v="19"/>
    <s v="Warner Crk/ Lelani Heights Beacon 21 STA"/>
    <x v="4"/>
    <n v="21.824100000000001"/>
  </r>
  <r>
    <n v="259"/>
    <s v="Polygon ZM"/>
    <n v="7760"/>
    <n v="140"/>
    <s v="Commercial and Services"/>
    <s v="NorthMid_140"/>
    <n v="49.051400000000001"/>
    <s v="NorthMid"/>
    <n v="10.321685"/>
    <n v="1.573078"/>
    <n v="1.918366"/>
    <n v="30.667999999999999"/>
    <n v="4.6739600000000001"/>
    <n v="5.6998899999999999"/>
    <n v="19"/>
    <s v="Warner Crk/ Lelani Heights Beacon 21 STA"/>
    <x v="4"/>
    <n v="2.9712200000000002"/>
  </r>
  <r>
    <n v="260"/>
    <s v="Polygon ZM"/>
    <n v="7761"/>
    <n v="140"/>
    <s v="Commercial and Services"/>
    <s v="NorthMid_140"/>
    <n v="10.1243"/>
    <s v="NorthMid"/>
    <n v="10.321685"/>
    <n v="1.573078"/>
    <n v="1.918366"/>
    <n v="104.5"/>
    <n v="15.926299999999999"/>
    <n v="19.4221"/>
    <n v="19"/>
    <s v="Warner Crk/ Lelani Heights Beacon 21 STA"/>
    <x v="4"/>
    <n v="10.1243"/>
  </r>
  <r>
    <n v="262"/>
    <s v="Polygon ZM"/>
    <n v="7764"/>
    <n v="140"/>
    <s v="Commercial and Services"/>
    <s v="NorthMid_140"/>
    <n v="7.0293000000000001"/>
    <s v="NorthMid"/>
    <n v="10.321685"/>
    <n v="1.573078"/>
    <n v="1.918366"/>
    <n v="72.554199999999994"/>
    <n v="11.057600000000001"/>
    <n v="13.4848"/>
    <n v="19"/>
    <s v="Warner Crk/ Lelani Heights Beacon 21 STA"/>
    <x v="4"/>
    <n v="7.0293000000000001"/>
  </r>
  <r>
    <n v="265"/>
    <s v="Polygon ZM"/>
    <n v="7767"/>
    <n v="140"/>
    <s v="Commercial and Services"/>
    <s v="NorthMid_140"/>
    <n v="26.7591"/>
    <s v="NorthMid"/>
    <n v="10.321685"/>
    <n v="1.573078"/>
    <n v="1.918366"/>
    <n v="201.21199999999999"/>
    <n v="30.665700000000001"/>
    <n v="37.396799999999999"/>
    <n v="19"/>
    <s v="Warner Crk/ Lelani Heights Beacon 21 STA"/>
    <x v="4"/>
    <n v="19.4941"/>
  </r>
  <r>
    <n v="266"/>
    <s v="Polygon ZM"/>
    <n v="7768"/>
    <n v="140"/>
    <s v="Commercial and Services"/>
    <s v="NorthMid_140"/>
    <n v="9.1443600000000007"/>
    <s v="NorthMid"/>
    <n v="10.321685"/>
    <n v="1.573078"/>
    <n v="1.918366"/>
    <n v="94.005799999999994"/>
    <n v="14.327"/>
    <n v="17.471699999999998"/>
    <n v="19"/>
    <s v="Warner Crk/ Lelani Heights Beacon 21 STA"/>
    <x v="4"/>
    <n v="9.1075999999999997"/>
  </r>
  <r>
    <n v="267"/>
    <s v="Polygon ZM"/>
    <n v="7773"/>
    <n v="141"/>
    <s v="Retail Sales and Services"/>
    <s v="NorthMid_141"/>
    <n v="5.1297199999999998"/>
    <s v="NorthMid"/>
    <n v="10.495656"/>
    <n v="1.5049060000000001"/>
    <n v="2.0081720000000001"/>
    <n v="53.6629"/>
    <n v="7.6943900000000003"/>
    <n v="10.2675"/>
    <n v="19"/>
    <s v="Warner Crk/ Lelani Heights Beacon 21 STA"/>
    <x v="4"/>
    <n v="5.11287"/>
  </r>
  <r>
    <n v="268"/>
    <s v="Polygon ZM"/>
    <n v="7776"/>
    <n v="149"/>
    <s v="Commercial and Services Under Construction"/>
    <s v="NorthMid_149"/>
    <n v="7.7819399999999996"/>
    <s v="NorthMid"/>
    <n v="5.057391"/>
    <n v="0.91479500000000002"/>
    <n v="1.239824"/>
    <n v="39.356299999999997"/>
    <n v="7.1188799999999999"/>
    <n v="9.6482299999999999"/>
    <n v="19"/>
    <s v="Warner Crk/ Lelani Heights Beacon 21 STA"/>
    <x v="4"/>
    <n v="7.7819399999999996"/>
  </r>
  <r>
    <n v="269"/>
    <s v="Polygon ZM"/>
    <n v="7778"/>
    <n v="155"/>
    <s v="Other Light Industrial"/>
    <s v="NorthMid_155"/>
    <n v="12.1708"/>
    <s v="NorthMid"/>
    <n v="8.4505649999999992"/>
    <n v="1.176169"/>
    <n v="1.676164"/>
    <n v="4.1223900000000002"/>
    <n v="0.57376300000000002"/>
    <n v="0.81767299999999998"/>
    <n v="19"/>
    <s v="Warner Crk/ Lelani Heights Beacon 21 STA"/>
    <x v="4"/>
    <n v="0.48782399999999998"/>
  </r>
  <r>
    <n v="270"/>
    <s v="Polygon ZM"/>
    <n v="7781"/>
    <n v="170"/>
    <s v="Institutional"/>
    <s v="NorthMid_170"/>
    <n v="11.796200000000001"/>
    <s v="NorthMid"/>
    <n v="12.129410999999999"/>
    <n v="2.207271"/>
    <n v="2.0878709999999998"/>
    <n v="143.08099999999999"/>
    <n v="26.037400000000002"/>
    <n v="24.628900000000002"/>
    <n v="19"/>
    <s v="Warner Crk/ Lelani Heights Beacon 21 STA"/>
    <x v="4"/>
    <n v="11.796200000000001"/>
  </r>
  <r>
    <n v="272"/>
    <s v="Polygon ZM"/>
    <n v="7782"/>
    <n v="170"/>
    <s v="Institutional"/>
    <s v="NorthMid_170"/>
    <n v="13.636200000000001"/>
    <s v="NorthMid"/>
    <n v="12.129410999999999"/>
    <n v="2.207271"/>
    <n v="2.0878709999999998"/>
    <n v="159.97200000000001"/>
    <n v="29.1113"/>
    <n v="27.5365"/>
    <n v="19"/>
    <s v="Warner Crk/ Lelani Heights Beacon 21 STA"/>
    <x v="4"/>
    <n v="13.188800000000001"/>
  </r>
  <r>
    <n v="275"/>
    <s v="Polygon ZM"/>
    <n v="7786"/>
    <n v="171"/>
    <s v="Educational Facilities"/>
    <s v="NorthMid_171"/>
    <n v="20.954999999999998"/>
    <s v="NorthMid"/>
    <n v="9.1112819999999992"/>
    <n v="1.493085"/>
    <n v="2.0554540000000001"/>
    <n v="182.28899999999999"/>
    <n v="29.872"/>
    <n v="41.1233"/>
    <n v="19"/>
    <s v="Warner Crk/ Lelani Heights Beacon 21 STA"/>
    <x v="4"/>
    <n v="20.006900000000002"/>
  </r>
  <r>
    <n v="276"/>
    <s v="Polygon ZM"/>
    <n v="7793"/>
    <n v="190"/>
    <s v="Open Land"/>
    <s v="NorthMid_190"/>
    <n v="19.203900000000001"/>
    <s v="NorthMid"/>
    <n v="6.559558"/>
    <n v="0.81351899999999999"/>
    <n v="1.7544200000000001"/>
    <n v="125.96899999999999"/>
    <n v="15.6227"/>
    <n v="33.691699999999997"/>
    <n v="19"/>
    <s v="Warner Crk/ Lelani Heights Beacon 21 STA"/>
    <x v="4"/>
    <n v="19.203900000000001"/>
  </r>
  <r>
    <n v="278"/>
    <s v="Polygon ZM"/>
    <n v="7795"/>
    <n v="190"/>
    <s v="Open Land"/>
    <s v="NorthMid_190"/>
    <n v="26.867000000000001"/>
    <s v="NorthMid"/>
    <n v="6.559558"/>
    <n v="0.81351899999999999"/>
    <n v="1.7544200000000001"/>
    <n v="18.6525"/>
    <n v="2.3132899999999998"/>
    <n v="4.9888000000000003"/>
    <n v="19"/>
    <s v="Warner Crk/ Lelani Heights Beacon 21 STA"/>
    <x v="4"/>
    <n v="2.8435600000000001"/>
  </r>
  <r>
    <n v="279"/>
    <s v="Polygon ZM"/>
    <n v="7796"/>
    <n v="190"/>
    <s v="Open Land"/>
    <s v="NorthMid_190"/>
    <n v="7.1750600000000002"/>
    <s v="NorthMid"/>
    <n v="6.559558"/>
    <n v="0.81351899999999999"/>
    <n v="1.7544200000000001"/>
    <n v="47.065199999999997"/>
    <n v="5.83704"/>
    <n v="12.588100000000001"/>
    <n v="19"/>
    <s v="Warner Crk/ Lelani Heights Beacon 21 STA"/>
    <x v="4"/>
    <n v="7.1750600000000002"/>
  </r>
  <r>
    <n v="280"/>
    <s v="Polygon ZM"/>
    <n v="7797"/>
    <n v="192"/>
    <s v="Inactive Land with street pattern but without structures"/>
    <s v="NorthMid_192"/>
    <n v="17.583500000000001"/>
    <s v="NorthMid"/>
    <n v="4.7543709999999999"/>
    <n v="0.64084799999999997"/>
    <n v="1.302905"/>
    <n v="83.598500000000001"/>
    <n v="11.2683"/>
    <n v="22.909600000000001"/>
    <n v="19"/>
    <s v="Warner Crk/ Lelani Heights Beacon 21 STA"/>
    <x v="4"/>
    <n v="17.583500000000001"/>
  </r>
  <r>
    <n v="281"/>
    <s v="Polygon ZM"/>
    <n v="7800"/>
    <n v="320"/>
    <s v="Shrub and Brushland"/>
    <s v="NorthMid_320"/>
    <n v="5.3427499999999997"/>
    <s v="NorthMid"/>
    <n v="12.732532000000001"/>
    <n v="1.954753"/>
    <n v="2.0987459999999998"/>
    <n v="68.026700000000005"/>
    <n v="10.4438"/>
    <n v="11.213100000000001"/>
    <n v="19"/>
    <s v="Warner Crk/ Lelani Heights Beacon 21 STA"/>
    <x v="4"/>
    <n v="5.3427499999999997"/>
  </r>
  <r>
    <n v="282"/>
    <s v="Polygon ZM"/>
    <n v="7803"/>
    <n v="321"/>
    <s v="Palmetto Prairies"/>
    <s v="NorthMid_321"/>
    <n v="77.036199999999994"/>
    <s v="NorthMid"/>
    <n v="7.8049739999999996"/>
    <n v="1.435859"/>
    <n v="1.590185"/>
    <n v="66.138400000000004"/>
    <n v="12.167299999999999"/>
    <n v="13.475"/>
    <n v="19"/>
    <s v="Warner Crk/ Lelani Heights Beacon 21 STA"/>
    <x v="4"/>
    <n v="8.4738799999999994"/>
  </r>
  <r>
    <n v="284"/>
    <s v="Polygon ZM"/>
    <n v="7806"/>
    <n v="322"/>
    <s v="Coastal Scrub"/>
    <s v="NorthMid_322"/>
    <n v="54.552100000000003"/>
    <s v="NorthMid"/>
    <n v="9.5724470000000004"/>
    <n v="1.5314950000000001"/>
    <n v="1.9998469999999999"/>
    <n v="2.2322000000000002"/>
    <n v="0.35712899999999997"/>
    <n v="0.46634399999999998"/>
    <n v="19"/>
    <s v="Warner Crk/ Lelani Heights Beacon 21 STA"/>
    <x v="4"/>
    <n v="0.23319000000000001"/>
  </r>
  <r>
    <n v="285"/>
    <s v="Polygon ZM"/>
    <n v="7807"/>
    <n v="411"/>
    <s v="Pine Flatwoods"/>
    <s v="NorthMid_411"/>
    <n v="184.95699999999999"/>
    <s v="NorthMid"/>
    <n v="5.8322919999999998"/>
    <n v="0.78859100000000004"/>
    <n v="1.4608350000000001"/>
    <n v="1.18927"/>
    <n v="0.160802"/>
    <n v="0.29787999999999998"/>
    <n v="19"/>
    <s v="Warner Crk/ Lelani Heights Beacon 21 STA"/>
    <x v="4"/>
    <n v="0.20391100000000001"/>
  </r>
  <r>
    <n v="286"/>
    <s v="Polygon ZM"/>
    <n v="7809"/>
    <n v="411"/>
    <s v="Pine Flatwoods"/>
    <s v="NorthMid_411"/>
    <n v="4.0141299999999998"/>
    <s v="NorthMid"/>
    <n v="5.8322919999999998"/>
    <n v="0.78859100000000004"/>
    <n v="1.4608350000000001"/>
    <n v="23.4116"/>
    <n v="3.1655099999999998"/>
    <n v="5.8639799999999997"/>
    <n v="19"/>
    <s v="Warner Crk/ Lelani Heights Beacon 21 STA"/>
    <x v="4"/>
    <n v="4.0141299999999998"/>
  </r>
  <r>
    <n v="287"/>
    <s v="Polygon ZM"/>
    <n v="7810"/>
    <n v="411"/>
    <s v="Pine Flatwoods"/>
    <s v="NorthMid_411"/>
    <n v="5.3597900000000003"/>
    <s v="NorthMid"/>
    <n v="5.8322919999999998"/>
    <n v="0.78859100000000004"/>
    <n v="1.4608350000000001"/>
    <n v="31.259899999999998"/>
    <n v="4.22668"/>
    <n v="7.8297699999999999"/>
    <n v="19"/>
    <s v="Warner Crk/ Lelani Heights Beacon 21 STA"/>
    <x v="4"/>
    <n v="5.3597900000000003"/>
  </r>
  <r>
    <n v="288"/>
    <s v="Polygon ZM"/>
    <n v="7811"/>
    <n v="411"/>
    <s v="Pine Flatwoods"/>
    <s v="NorthMid_411"/>
    <n v="91.702799999999996"/>
    <s v="NorthMid"/>
    <n v="5.8322919999999998"/>
    <n v="0.78859100000000004"/>
    <n v="1.4608350000000001"/>
    <n v="339.63299999999998"/>
    <n v="45.922199999999997"/>
    <n v="85.069100000000006"/>
    <n v="19"/>
    <s v="Warner Crk/ Lelani Heights Beacon 21 STA"/>
    <x v="4"/>
    <n v="58.233199999999997"/>
  </r>
  <r>
    <n v="289"/>
    <s v="Polygon ZM"/>
    <n v="7812"/>
    <n v="413"/>
    <s v="Sand Pine"/>
    <s v="NorthMid_413"/>
    <n v="11.746700000000001"/>
    <s v="NorthMid"/>
    <n v="8.8209520000000001"/>
    <n v="1.380752"/>
    <n v="1.7768379999999999"/>
    <n v="0.73809000000000002"/>
    <n v="0.115534"/>
    <n v="0.148676"/>
    <n v="19"/>
    <s v="Warner Crk/ Lelani Heights Beacon 21 STA"/>
    <x v="4"/>
    <n v="8.3674999999999999E-2"/>
  </r>
  <r>
    <n v="290"/>
    <s v="Polygon ZM"/>
    <n v="7814"/>
    <n v="413"/>
    <s v="Sand Pine"/>
    <s v="NorthMid_413"/>
    <n v="24.069199999999999"/>
    <s v="NorthMid"/>
    <n v="8.8209520000000001"/>
    <n v="1.380752"/>
    <n v="1.7768379999999999"/>
    <n v="5.2412999999999998"/>
    <n v="0.82042599999999999"/>
    <n v="1.0557799999999999"/>
    <n v="19"/>
    <s v="Warner Crk/ Lelani Heights Beacon 21 STA"/>
    <x v="4"/>
    <n v="0.59418800000000005"/>
  </r>
  <r>
    <n v="291"/>
    <s v="Polygon ZM"/>
    <n v="7815"/>
    <n v="413"/>
    <s v="Sand Pine"/>
    <s v="NorthMid_413"/>
    <n v="10.085900000000001"/>
    <s v="NorthMid"/>
    <n v="8.8209520000000001"/>
    <n v="1.380752"/>
    <n v="1.7768379999999999"/>
    <n v="85.856099999999998"/>
    <n v="13.4391"/>
    <n v="17.2943"/>
    <n v="19"/>
    <s v="Warner Crk/ Lelani Heights Beacon 21 STA"/>
    <x v="4"/>
    <n v="9.7332000000000001"/>
  </r>
  <r>
    <n v="292"/>
    <s v="Polygon ZM"/>
    <n v="7816"/>
    <n v="413"/>
    <s v="Sand Pine"/>
    <s v="NorthMid_413"/>
    <n v="28.878699999999998"/>
    <s v="NorthMid"/>
    <n v="8.8209520000000001"/>
    <n v="1.380752"/>
    <n v="1.7768379999999999"/>
    <n v="254.637"/>
    <n v="39.858600000000003"/>
    <n v="51.292499999999997"/>
    <n v="19"/>
    <s v="Warner Crk/ Lelani Heights Beacon 21 STA"/>
    <x v="4"/>
    <n v="28.8673"/>
  </r>
  <r>
    <n v="293"/>
    <s v="Polygon ZM"/>
    <n v="7817"/>
    <n v="413"/>
    <s v="Sand Pine"/>
    <s v="NorthMid_413"/>
    <n v="5.9369800000000001"/>
    <s v="NorthMid"/>
    <n v="8.8209520000000001"/>
    <n v="1.380752"/>
    <n v="1.7768379999999999"/>
    <n v="52.369799999999998"/>
    <n v="8.1974900000000002"/>
    <n v="10.549099999999999"/>
    <n v="19"/>
    <s v="Warner Crk/ Lelani Heights Beacon 21 STA"/>
    <x v="4"/>
    <n v="5.9369800000000001"/>
  </r>
  <r>
    <n v="295"/>
    <s v="Polygon ZM"/>
    <n v="7818"/>
    <n v="413"/>
    <s v="Sand Pine"/>
    <s v="NorthMid_413"/>
    <n v="27.6557"/>
    <s v="NorthMid"/>
    <n v="8.8209520000000001"/>
    <n v="1.380752"/>
    <n v="1.7768379999999999"/>
    <n v="187.483"/>
    <n v="29.346900000000002"/>
    <n v="37.765500000000003"/>
    <n v="19"/>
    <s v="Warner Crk/ Lelani Heights Beacon 21 STA"/>
    <x v="4"/>
    <n v="21.254300000000001"/>
  </r>
  <r>
    <n v="296"/>
    <s v="Polygon ZM"/>
    <n v="7828"/>
    <n v="530"/>
    <s v="Reservoirs"/>
    <s v="NorthMid_530"/>
    <n v="3.7595100000000001"/>
    <s v="NorthMid"/>
    <n v="9.9734239999999996"/>
    <n v="1.640547"/>
    <n v="1.863278"/>
    <n v="37.495199999999997"/>
    <n v="6.1676500000000001"/>
    <n v="7.0050100000000004"/>
    <n v="19"/>
    <s v="Warner Crk/ Lelani Heights Beacon 21 STA"/>
    <x v="4"/>
    <n v="3.7595100000000001"/>
  </r>
  <r>
    <n v="297"/>
    <s v="Polygon ZM"/>
    <n v="7832"/>
    <n v="530"/>
    <s v="Reservoirs"/>
    <s v="NorthMid_530"/>
    <n v="6.1250400000000003"/>
    <s v="NorthMid"/>
    <n v="9.9734239999999996"/>
    <n v="1.640547"/>
    <n v="1.863278"/>
    <n v="61.087600000000002"/>
    <n v="10.048400000000001"/>
    <n v="11.412599999999999"/>
    <n v="19"/>
    <s v="Warner Crk/ Lelani Heights Beacon 21 STA"/>
    <x v="4"/>
    <n v="6.1250400000000003"/>
  </r>
  <r>
    <n v="299"/>
    <s v="Polygon ZM"/>
    <n v="7835"/>
    <n v="530"/>
    <s v="Reservoirs"/>
    <s v="NorthMid_530"/>
    <n v="1.6607099999999999"/>
    <s v="NorthMid"/>
    <n v="9.9734239999999996"/>
    <n v="1.640547"/>
    <n v="1.863278"/>
    <n v="16.562999999999999"/>
    <n v="2.7244700000000002"/>
    <n v="3.09436"/>
    <n v="19"/>
    <s v="Warner Crk/ Lelani Heights Beacon 21 STA"/>
    <x v="4"/>
    <n v="1.6607099999999999"/>
  </r>
  <r>
    <n v="300"/>
    <s v="Polygon ZM"/>
    <n v="7836"/>
    <n v="530"/>
    <s v="Reservoirs"/>
    <s v="NorthMid_530"/>
    <n v="1.87276"/>
    <s v="NorthMid"/>
    <n v="9.9734239999999996"/>
    <n v="1.640547"/>
    <n v="1.863278"/>
    <n v="18.677800000000001"/>
    <n v="3.0723500000000001"/>
    <n v="3.4894699999999998"/>
    <n v="19"/>
    <s v="Warner Crk/ Lelani Heights Beacon 21 STA"/>
    <x v="4"/>
    <n v="1.87276"/>
  </r>
  <r>
    <n v="301"/>
    <s v="Polygon ZM"/>
    <n v="7837"/>
    <n v="530"/>
    <s v="Reservoirs"/>
    <s v="NorthMid_530"/>
    <n v="1.25909"/>
    <s v="NorthMid"/>
    <n v="9.9734239999999996"/>
    <n v="1.640547"/>
    <n v="1.863278"/>
    <n v="12.557399999999999"/>
    <n v="2.0655999999999999"/>
    <n v="2.3460299999999998"/>
    <n v="19"/>
    <s v="Warner Crk/ Lelani Heights Beacon 21 STA"/>
    <x v="4"/>
    <n v="1.25909"/>
  </r>
  <r>
    <n v="302"/>
    <s v="Polygon ZM"/>
    <n v="7838"/>
    <n v="530"/>
    <s v="Reservoirs"/>
    <s v="NorthMid_530"/>
    <n v="3.2942999999999998"/>
    <s v="NorthMid"/>
    <n v="9.9734239999999996"/>
    <n v="1.640547"/>
    <n v="1.863278"/>
    <n v="32.855499999999999"/>
    <n v="5.4044499999999998"/>
    <n v="6.1382000000000003"/>
    <n v="19"/>
    <s v="Warner Crk/ Lelani Heights Beacon 21 STA"/>
    <x v="4"/>
    <n v="3.2942999999999998"/>
  </r>
  <r>
    <n v="303"/>
    <s v="Polygon ZM"/>
    <n v="7839"/>
    <n v="530"/>
    <s v="Reservoirs"/>
    <s v="NorthMid_530"/>
    <n v="1.55298"/>
    <s v="NorthMid"/>
    <n v="9.9734239999999996"/>
    <n v="1.640547"/>
    <n v="1.863278"/>
    <n v="15.4885"/>
    <n v="2.5477400000000001"/>
    <n v="2.8936299999999999"/>
    <n v="19"/>
    <s v="Warner Crk/ Lelani Heights Beacon 21 STA"/>
    <x v="4"/>
    <n v="1.55298"/>
  </r>
  <r>
    <n v="304"/>
    <s v="Polygon ZM"/>
    <n v="7840"/>
    <n v="530"/>
    <s v="Reservoirs"/>
    <s v="NorthMid_530"/>
    <n v="1.7843199999999999"/>
    <s v="NorthMid"/>
    <n v="9.9734239999999996"/>
    <n v="1.640547"/>
    <n v="1.863278"/>
    <n v="17.7958"/>
    <n v="2.92726"/>
    <n v="3.3246799999999999"/>
    <n v="19"/>
    <s v="Warner Crk/ Lelani Heights Beacon 21 STA"/>
    <x v="4"/>
    <n v="1.7843199999999999"/>
  </r>
  <r>
    <n v="305"/>
    <s v="Polygon ZM"/>
    <n v="7842"/>
    <n v="530"/>
    <s v="Reservoirs"/>
    <s v="NorthMid_530"/>
    <n v="2.6703399999999999"/>
    <s v="NorthMid"/>
    <n v="9.9734239999999996"/>
    <n v="1.640547"/>
    <n v="1.863278"/>
    <n v="26.632400000000001"/>
    <n v="4.3808199999999999"/>
    <n v="4.9755799999999999"/>
    <n v="19"/>
    <s v="Warner Crk/ Lelani Heights Beacon 21 STA"/>
    <x v="4"/>
    <n v="2.6703399999999999"/>
  </r>
  <r>
    <n v="306"/>
    <s v="Polygon ZM"/>
    <n v="7843"/>
    <n v="530"/>
    <s v="Reservoirs"/>
    <s v="NorthMid_530"/>
    <n v="2.5305"/>
    <s v="NorthMid"/>
    <n v="9.9734239999999996"/>
    <n v="1.640547"/>
    <n v="1.863278"/>
    <n v="25.2377"/>
    <n v="4.1513999999999998"/>
    <n v="4.71502"/>
    <n v="19"/>
    <s v="Warner Crk/ Lelani Heights Beacon 21 STA"/>
    <x v="4"/>
    <n v="2.5305"/>
  </r>
  <r>
    <n v="307"/>
    <s v="Polygon ZM"/>
    <n v="7846"/>
    <n v="530"/>
    <s v="Reservoirs"/>
    <s v="NorthMid_530"/>
    <n v="4.5925599999999998"/>
    <s v="NorthMid"/>
    <n v="9.9734239999999996"/>
    <n v="1.640547"/>
    <n v="1.863278"/>
    <n v="45.8035"/>
    <n v="7.5343099999999996"/>
    <n v="8.5572099999999995"/>
    <n v="19"/>
    <s v="Warner Crk/ Lelani Heights Beacon 21 STA"/>
    <x v="4"/>
    <n v="4.5925599999999998"/>
  </r>
  <r>
    <n v="308"/>
    <s v="Polygon ZM"/>
    <n v="7848"/>
    <n v="530"/>
    <s v="Reservoirs"/>
    <s v="NorthMid_530"/>
    <n v="1.23044"/>
    <s v="NorthMid"/>
    <n v="9.9734239999999996"/>
    <n v="1.640547"/>
    <n v="1.863278"/>
    <n v="12.271699999999999"/>
    <n v="2.0185900000000001"/>
    <n v="2.2926500000000001"/>
    <n v="19"/>
    <s v="Warner Crk/ Lelani Heights Beacon 21 STA"/>
    <x v="4"/>
    <n v="1.23044"/>
  </r>
  <r>
    <n v="309"/>
    <s v="Polygon ZM"/>
    <n v="7849"/>
    <n v="530"/>
    <s v="Reservoirs"/>
    <s v="NorthMid_530"/>
    <n v="3.51288"/>
    <s v="NorthMid"/>
    <n v="9.9734239999999996"/>
    <n v="1.640547"/>
    <n v="1.863278"/>
    <n v="35.035400000000003"/>
    <n v="5.7630400000000002"/>
    <n v="6.5454699999999999"/>
    <n v="19"/>
    <s v="Warner Crk/ Lelani Heights Beacon 21 STA"/>
    <x v="4"/>
    <n v="3.51288"/>
  </r>
  <r>
    <n v="310"/>
    <s v="Polygon ZM"/>
    <n v="7850"/>
    <n v="530"/>
    <s v="Reservoirs"/>
    <s v="NorthMid_530"/>
    <n v="2.2657600000000002"/>
    <s v="NorthMid"/>
    <n v="9.9734239999999996"/>
    <n v="1.640547"/>
    <n v="1.863278"/>
    <n v="22.5974"/>
    <n v="3.7170800000000002"/>
    <n v="4.2217399999999996"/>
    <n v="19"/>
    <s v="Warner Crk/ Lelani Heights Beacon 21 STA"/>
    <x v="4"/>
    <n v="2.2657600000000002"/>
  </r>
  <r>
    <n v="311"/>
    <s v="Polygon ZM"/>
    <n v="7852"/>
    <n v="530"/>
    <s v="Reservoirs"/>
    <s v="NorthMid_530"/>
    <n v="1.8034399999999999"/>
    <s v="NorthMid"/>
    <n v="9.9734239999999996"/>
    <n v="1.640547"/>
    <n v="1.863278"/>
    <n v="17.986499999999999"/>
    <n v="2.9586299999999999"/>
    <n v="3.3603100000000001"/>
    <n v="19"/>
    <s v="Warner Crk/ Lelani Heights Beacon 21 STA"/>
    <x v="4"/>
    <n v="1.8034399999999999"/>
  </r>
  <r>
    <n v="312"/>
    <s v="Polygon ZM"/>
    <n v="7855"/>
    <n v="530"/>
    <s v="Reservoirs"/>
    <s v="NorthMid_530"/>
    <n v="3.7729599999999999"/>
    <s v="NorthMid"/>
    <n v="9.9734239999999996"/>
    <n v="1.640547"/>
    <n v="1.863278"/>
    <n v="37.629300000000001"/>
    <n v="6.1897200000000003"/>
    <n v="7.0300700000000003"/>
    <n v="19"/>
    <s v="Warner Crk/ Lelani Heights Beacon 21 STA"/>
    <x v="4"/>
    <n v="3.7729599999999999"/>
  </r>
  <r>
    <n v="313"/>
    <s v="Polygon ZM"/>
    <n v="7856"/>
    <n v="530"/>
    <s v="Reservoirs"/>
    <s v="NorthMid_530"/>
    <n v="8.8250899999999994"/>
    <s v="NorthMid"/>
    <n v="9.9734239999999996"/>
    <n v="1.640547"/>
    <n v="1.863278"/>
    <n v="88.016400000000004"/>
    <n v="14.478"/>
    <n v="16.4436"/>
    <n v="19"/>
    <s v="Warner Crk/ Lelani Heights Beacon 21 STA"/>
    <x v="4"/>
    <n v="8.8250899999999994"/>
  </r>
  <r>
    <n v="314"/>
    <s v="Polygon ZM"/>
    <n v="7857"/>
    <n v="530"/>
    <s v="Reservoirs"/>
    <s v="NorthMid_530"/>
    <n v="1.0129699999999999"/>
    <s v="NorthMid"/>
    <n v="9.9734239999999996"/>
    <n v="1.640547"/>
    <n v="1.863278"/>
    <n v="10.1028"/>
    <n v="1.6618200000000001"/>
    <n v="1.88744"/>
    <n v="19"/>
    <s v="Warner Crk/ Lelani Heights Beacon 21 STA"/>
    <x v="4"/>
    <n v="1.0129699999999999"/>
  </r>
  <r>
    <n v="315"/>
    <s v="Polygon ZM"/>
    <n v="7858"/>
    <n v="530"/>
    <s v="Reservoirs"/>
    <s v="NorthMid_530"/>
    <n v="1.4580200000000001"/>
    <s v="NorthMid"/>
    <n v="9.9734239999999996"/>
    <n v="1.640547"/>
    <n v="1.863278"/>
    <n v="14.541499999999999"/>
    <n v="2.39195"/>
    <n v="2.7166999999999999"/>
    <n v="19"/>
    <s v="Warner Crk/ Lelani Heights Beacon 21 STA"/>
    <x v="4"/>
    <n v="1.4580200000000001"/>
  </r>
  <r>
    <n v="316"/>
    <s v="Polygon ZM"/>
    <n v="7859"/>
    <n v="530"/>
    <s v="Reservoirs"/>
    <s v="NorthMid_530"/>
    <n v="1.90249"/>
    <s v="NorthMid"/>
    <n v="9.9734239999999996"/>
    <n v="1.640547"/>
    <n v="1.863278"/>
    <n v="18.974299999999999"/>
    <n v="3.1211199999999999"/>
    <n v="3.54487"/>
    <n v="19"/>
    <s v="Warner Crk/ Lelani Heights Beacon 21 STA"/>
    <x v="4"/>
    <n v="1.90249"/>
  </r>
  <r>
    <n v="317"/>
    <s v="Polygon ZM"/>
    <n v="7984"/>
    <n v="617"/>
    <s v="Mixed Wetland Hardwoods"/>
    <s v="NorthMid_617"/>
    <n v="5.3839499999999996"/>
    <s v="NorthMid"/>
    <n v="5.8074000000000003"/>
    <n v="0.83567000000000002"/>
    <n v="1.4587699999999999"/>
    <n v="9.6760000000000002"/>
    <n v="1.39235"/>
    <n v="2.4305300000000001"/>
    <n v="19"/>
    <s v="Warner Crk/ Lelani Heights Beacon 21 STA"/>
    <x v="4"/>
    <n v="1.66615"/>
  </r>
  <r>
    <n v="318"/>
    <s v="Polygon ZM"/>
    <n v="7985"/>
    <n v="617"/>
    <s v="Mixed Wetland Hardwoods"/>
    <s v="NorthMid_617"/>
    <n v="1.9625300000000001"/>
    <s v="NorthMid"/>
    <n v="5.8074000000000003"/>
    <n v="0.83567000000000002"/>
    <n v="1.4587699999999999"/>
    <n v="11.3972"/>
    <n v="1.6400300000000001"/>
    <n v="2.8628800000000001"/>
    <n v="19"/>
    <s v="Warner Crk/ Lelani Heights Beacon 21 STA"/>
    <x v="4"/>
    <n v="1.9625300000000001"/>
  </r>
  <r>
    <n v="319"/>
    <s v="Polygon ZM"/>
    <n v="7986"/>
    <n v="617"/>
    <s v="Mixed Wetland Hardwoods"/>
    <s v="NorthMid_617"/>
    <n v="1.9908699999999999"/>
    <s v="NorthMid"/>
    <n v="5.8074000000000003"/>
    <n v="0.83567000000000002"/>
    <n v="1.4587699999999999"/>
    <n v="11.5618"/>
    <n v="1.66371"/>
    <n v="2.90422"/>
    <n v="19"/>
    <s v="Warner Crk/ Lelani Heights Beacon 21 STA"/>
    <x v="4"/>
    <n v="1.9908699999999999"/>
  </r>
  <r>
    <n v="320"/>
    <s v="Polygon ZM"/>
    <n v="7988"/>
    <n v="617"/>
    <s v="Mixed Wetland Hardwoods"/>
    <s v="NorthMid_617"/>
    <n v="2.3204899999999999"/>
    <s v="NorthMid"/>
    <n v="5.8074000000000003"/>
    <n v="0.83567000000000002"/>
    <n v="1.4587699999999999"/>
    <n v="5.7054299999999998"/>
    <n v="0.82099599999999995"/>
    <n v="1.43316"/>
    <n v="19"/>
    <s v="Warner Crk/ Lelani Heights Beacon 21 STA"/>
    <x v="4"/>
    <n v="0.98244100000000001"/>
  </r>
  <r>
    <n v="321"/>
    <s v="Polygon ZM"/>
    <n v="7989"/>
    <n v="617"/>
    <s v="Mixed Wetland Hardwoods"/>
    <s v="NorthMid_617"/>
    <n v="15.1404"/>
    <s v="NorthMid"/>
    <n v="5.8074000000000003"/>
    <n v="0.83567000000000002"/>
    <n v="1.4587699999999999"/>
    <n v="87.911299999999997"/>
    <n v="12.6502"/>
    <n v="22.082599999999999"/>
    <n v="19"/>
    <s v="Warner Crk/ Lelani Heights Beacon 21 STA"/>
    <x v="4"/>
    <n v="15.1378"/>
  </r>
  <r>
    <n v="322"/>
    <s v="Polygon ZM"/>
    <n v="8005"/>
    <n v="641"/>
    <s v="Freshwater Marshes"/>
    <s v="NorthMid_641"/>
    <n v="2.19373"/>
    <s v="NorthMid"/>
    <n v="8.4458009999999994"/>
    <n v="1.3673070000000001"/>
    <n v="1.7414449999999999"/>
    <n v="18.527799999999999"/>
    <n v="2.9994999999999998"/>
    <n v="3.8202600000000002"/>
    <n v="19"/>
    <s v="Warner Crk/ Lelani Heights Beacon 21 STA"/>
    <x v="4"/>
    <n v="2.19373"/>
  </r>
  <r>
    <n v="323"/>
    <s v="Polygon ZM"/>
    <n v="8010"/>
    <n v="641"/>
    <s v="Freshwater Marshes"/>
    <s v="NorthMid_641"/>
    <n v="3.6839300000000001"/>
    <s v="NorthMid"/>
    <n v="8.4458009999999994"/>
    <n v="1.3673070000000001"/>
    <n v="1.7414449999999999"/>
    <n v="31.113700000000001"/>
    <n v="5.0370600000000003"/>
    <n v="6.4153599999999997"/>
    <n v="19"/>
    <s v="Warner Crk/ Lelani Heights Beacon 21 STA"/>
    <x v="4"/>
    <n v="3.6839300000000001"/>
  </r>
  <r>
    <n v="324"/>
    <s v="Polygon ZM"/>
    <n v="8012"/>
    <n v="641"/>
    <s v="Freshwater Marshes"/>
    <s v="NorthMid_641"/>
    <n v="1.20269"/>
    <s v="NorthMid"/>
    <n v="8.4458009999999994"/>
    <n v="1.3673070000000001"/>
    <n v="1.7414449999999999"/>
    <n v="10.1577"/>
    <n v="1.64445"/>
    <n v="2.0944199999999999"/>
    <n v="19"/>
    <s v="Warner Crk/ Lelani Heights Beacon 21 STA"/>
    <x v="4"/>
    <n v="1.20269"/>
  </r>
  <r>
    <n v="325"/>
    <s v="Polygon ZM"/>
    <n v="8014"/>
    <n v="641"/>
    <s v="Freshwater Marshes"/>
    <s v="NorthMid_641"/>
    <n v="4.9471600000000002"/>
    <s v="NorthMid"/>
    <n v="8.4458009999999994"/>
    <n v="1.3673070000000001"/>
    <n v="1.7414449999999999"/>
    <n v="40.816200000000002"/>
    <n v="6.6078099999999997"/>
    <n v="8.4159100000000002"/>
    <n v="19"/>
    <s v="Warner Crk/ Lelani Heights Beacon 21 STA"/>
    <x v="4"/>
    <n v="4.8327200000000001"/>
  </r>
  <r>
    <n v="326"/>
    <s v="Polygon ZM"/>
    <n v="8018"/>
    <n v="641"/>
    <s v="Freshwater Marshes"/>
    <s v="NorthMid_641"/>
    <n v="11.992100000000001"/>
    <s v="NorthMid"/>
    <n v="8.4458009999999994"/>
    <n v="1.3673070000000001"/>
    <n v="1.7414449999999999"/>
    <n v="61.280999999999999"/>
    <n v="9.92089"/>
    <n v="12.6356"/>
    <n v="19"/>
    <s v="Warner Crk/ Lelani Heights Beacon 21 STA"/>
    <x v="4"/>
    <n v="7.2557900000000002"/>
  </r>
  <r>
    <n v="327"/>
    <s v="Polygon ZM"/>
    <n v="8020"/>
    <n v="641"/>
    <s v="Freshwater Marshes"/>
    <s v="NorthMid_641"/>
    <n v="2.6973199999999999"/>
    <s v="NorthMid"/>
    <n v="8.4458009999999994"/>
    <n v="1.3673070000000001"/>
    <n v="1.7414449999999999"/>
    <n v="22.780999999999999"/>
    <n v="3.6880700000000002"/>
    <n v="4.6972300000000002"/>
    <n v="19"/>
    <s v="Warner Crk/ Lelani Heights Beacon 21 STA"/>
    <x v="4"/>
    <n v="2.6973199999999999"/>
  </r>
  <r>
    <n v="328"/>
    <s v="Polygon ZM"/>
    <n v="8021"/>
    <n v="641"/>
    <s v="Freshwater Marshes"/>
    <s v="NorthMid_641"/>
    <n v="5.8579600000000003"/>
    <s v="NorthMid"/>
    <n v="8.4458009999999994"/>
    <n v="1.3673070000000001"/>
    <n v="1.7414449999999999"/>
    <n v="48.829000000000001"/>
    <n v="7.9050200000000004"/>
    <n v="10.068099999999999"/>
    <n v="19"/>
    <s v="Warner Crk/ Lelani Heights Beacon 21 STA"/>
    <x v="4"/>
    <n v="5.7814500000000004"/>
  </r>
  <r>
    <n v="329"/>
    <s v="Polygon ZM"/>
    <n v="8023"/>
    <n v="641"/>
    <s v="Freshwater Marshes"/>
    <s v="NorthMid_641"/>
    <n v="5.7027299999999999"/>
    <s v="NorthMid"/>
    <n v="8.4458009999999994"/>
    <n v="1.3673070000000001"/>
    <n v="1.7414449999999999"/>
    <n v="0.74261699999999997"/>
    <n v="0.120224"/>
    <n v="0.15312100000000001"/>
    <n v="19"/>
    <s v="Warner Crk/ Lelani Heights Beacon 21 STA"/>
    <x v="4"/>
    <n v="8.7927000000000005E-2"/>
  </r>
  <r>
    <n v="330"/>
    <s v="Polygon ZM"/>
    <n v="8026"/>
    <n v="643"/>
    <s v="Wet Prairies"/>
    <s v="NorthMid_643"/>
    <n v="1.51658"/>
    <s v="NorthMid"/>
    <n v="9.3579369999999997"/>
    <n v="1.53837"/>
    <n v="1.768081"/>
    <n v="14.1921"/>
    <n v="2.3330600000000001"/>
    <n v="2.6814399999999998"/>
    <n v="19"/>
    <s v="Warner Crk/ Lelani Heights Beacon 21 STA"/>
    <x v="4"/>
    <n v="1.51658"/>
  </r>
  <r>
    <n v="331"/>
    <s v="Polygon ZM"/>
    <n v="8030"/>
    <n v="643"/>
    <s v="Wet Prairies"/>
    <s v="NorthMid_643"/>
    <n v="3.2865799999999998"/>
    <s v="NorthMid"/>
    <n v="9.3579369999999997"/>
    <n v="1.53837"/>
    <n v="1.768081"/>
    <n v="30.755600000000001"/>
    <n v="5.0559799999999999"/>
    <n v="5.8109400000000004"/>
    <n v="19"/>
    <s v="Warner Crk/ Lelani Heights Beacon 21 STA"/>
    <x v="4"/>
    <n v="3.2865799999999998"/>
  </r>
  <r>
    <n v="332"/>
    <s v="Polygon ZM"/>
    <n v="8035"/>
    <n v="814"/>
    <s v="Roads and Highways"/>
    <s v="NorthMid_814"/>
    <n v="40.389800000000001"/>
    <s v="NorthMid"/>
    <n v="9.9609939999999995"/>
    <n v="1.5271699999999999"/>
    <n v="1.902773"/>
    <n v="54.067900000000002"/>
    <n v="8.2894199999999998"/>
    <n v="10.328200000000001"/>
    <n v="19"/>
    <s v="Warner Crk/ Lelani Heights Beacon 21 STA"/>
    <x v="4"/>
    <n v="5.4279599999999997"/>
  </r>
  <r>
    <n v="336"/>
    <s v="Polygon ZM"/>
    <n v="8214"/>
    <n v="121"/>
    <s v="Fixed Single Family Units"/>
    <s v="NorthFork_121"/>
    <n v="110.229"/>
    <s v="NorthFork"/>
    <n v="11.819156"/>
    <n v="1.999854"/>
    <n v="2.097445"/>
    <n v="5.0969E-2"/>
    <n v="8.6239999999999997E-3"/>
    <n v="9.0449999999999992E-3"/>
    <n v="19"/>
    <s v="Warner Crk/ Lelani Heights Beacon 21 STA"/>
    <x v="4"/>
    <n v="4.3119999999999999E-3"/>
  </r>
  <r>
    <n v="341"/>
    <s v="Polygon ZM"/>
    <n v="8455"/>
    <n v="140"/>
    <s v="Commercial and Services"/>
    <s v="NorthFork_140"/>
    <n v="10.160500000000001"/>
    <s v="NorthFork"/>
    <n v="11.781447"/>
    <n v="1.875837"/>
    <n v="2.004032"/>
    <n v="0.155639"/>
    <n v="2.4781000000000001E-2"/>
    <n v="2.6474000000000001E-2"/>
    <n v="19"/>
    <s v="Warner Crk/ Lelani Heights Beacon 21 STA"/>
    <x v="4"/>
    <n v="1.3211000000000001E-2"/>
  </r>
  <r>
    <n v="342"/>
    <s v="Polygon ZM"/>
    <n v="8459"/>
    <n v="140"/>
    <s v="Commercial and Services"/>
    <s v="NorthFork_140"/>
    <n v="21.737300000000001"/>
    <s v="NorthFork"/>
    <n v="11.781447"/>
    <n v="1.875837"/>
    <n v="2.004032"/>
    <n v="0.12310599999999999"/>
    <n v="1.9601E-2"/>
    <n v="2.094E-2"/>
    <n v="19"/>
    <s v="Warner Crk/ Lelani Heights Beacon 21 STA"/>
    <x v="4"/>
    <n v="1.0449E-2"/>
  </r>
  <r>
    <n v="344"/>
    <s v="Polygon ZM"/>
    <n v="8583"/>
    <n v="141"/>
    <s v="Retail Sales and Services"/>
    <s v="NorthFork_141"/>
    <n v="9.7820699999999992"/>
    <s v="NorthFork"/>
    <n v="12.123322"/>
    <n v="1.826476"/>
    <n v="2.0360770000000001"/>
    <n v="5.3520999999999999E-2"/>
    <n v="8.0630000000000007E-3"/>
    <n v="8.9890000000000005E-3"/>
    <n v="19"/>
    <s v="Warner Crk/ Lelani Heights Beacon 21 STA"/>
    <x v="4"/>
    <n v="4.4149999999999997E-3"/>
  </r>
  <r>
    <n v="352"/>
    <s v="Polygon ZM"/>
    <n v="11651"/>
    <n v="814"/>
    <s v="Roads and Highways"/>
    <s v="NorthFork_814"/>
    <n v="1490.08"/>
    <s v="NorthFork"/>
    <n v="9.5935609999999993"/>
    <n v="1.571528"/>
    <n v="1.857308"/>
    <n v="5.1728000000000003E-2"/>
    <n v="8.4740000000000006E-3"/>
    <n v="1.0014E-2"/>
    <n v="19"/>
    <s v="Warner Crk/ Lelani Heights Beacon 21 STA"/>
    <x v="4"/>
    <n v="5.3920000000000001E-3"/>
  </r>
  <r>
    <n v="736"/>
    <s v="Polygon ZM"/>
    <n v="7733"/>
    <n v="121"/>
    <s v="Fixed Single Family Units"/>
    <s v="NorthMid_121"/>
    <n v="364.702"/>
    <s v="NorthMid"/>
    <n v="10.597968"/>
    <n v="1.7723370000000001"/>
    <n v="1.9982530000000001"/>
    <n v="1.0682000000000001E-2"/>
    <n v="1.786E-3"/>
    <n v="2.0140000000000002E-3"/>
    <n v="19"/>
    <s v="Warner Crk/ Lelani Heights Beacon 21 STA"/>
    <x v="4"/>
    <n v="1.008E-3"/>
  </r>
  <r>
    <n v="738"/>
    <s v="Polygon ZM"/>
    <n v="7733"/>
    <n v="121"/>
    <s v="Fixed Single Family Units"/>
    <s v="NorthMid_121"/>
    <n v="364.702"/>
    <s v="NorthMid"/>
    <n v="10.597968"/>
    <n v="1.7723370000000001"/>
    <n v="1.9982530000000001"/>
    <n v="3.4668999999999998E-2"/>
    <n v="5.7980000000000002E-3"/>
    <n v="6.5370000000000003E-3"/>
    <n v="19"/>
    <s v="Warner Crk/ Lelani Heights Beacon 21 STA"/>
    <x v="4"/>
    <n v="3.271E-3"/>
  </r>
  <r>
    <n v="739"/>
    <s v="Polygon ZM"/>
    <n v="7733"/>
    <n v="121"/>
    <s v="Fixed Single Family Units"/>
    <s v="NorthMid_121"/>
    <n v="364.702"/>
    <s v="NorthMid"/>
    <n v="10.597968"/>
    <n v="1.7723370000000001"/>
    <n v="1.9982530000000001"/>
    <n v="3.5109000000000001E-2"/>
    <n v="5.8710000000000004E-3"/>
    <n v="6.62E-3"/>
    <n v="19"/>
    <s v="Warner Crk/ Lelani Heights Beacon 21 STA"/>
    <x v="4"/>
    <n v="3.313E-3"/>
  </r>
  <r>
    <n v="742"/>
    <s v="Polygon ZM"/>
    <n v="7734"/>
    <n v="121"/>
    <s v="Fixed Single Family Units"/>
    <s v="NorthMid_121"/>
    <n v="30.270600000000002"/>
    <s v="NorthMid"/>
    <n v="10.597968"/>
    <n v="1.7723370000000001"/>
    <n v="1.9982530000000001"/>
    <n v="7.5450000000000003E-2"/>
    <n v="1.2618000000000001E-2"/>
    <n v="1.4226000000000001E-2"/>
    <n v="19"/>
    <s v="Warner Crk/ Lelani Heights Beacon 21 STA"/>
    <x v="4"/>
    <n v="7.1190000000000003E-3"/>
  </r>
  <r>
    <n v="746"/>
    <s v="Polygon ZM"/>
    <n v="7736"/>
    <n v="121"/>
    <s v="Fixed Single Family Units"/>
    <s v="NorthMid_121"/>
    <n v="74.492699999999999"/>
    <s v="NorthMid"/>
    <n v="10.597968"/>
    <n v="1.7723370000000001"/>
    <n v="1.9982530000000001"/>
    <n v="106.48"/>
    <n v="17.806999999999999"/>
    <n v="20.076899999999998"/>
    <n v="19"/>
    <s v="Warner Crk/ Lelani Heights Beacon 21 STA"/>
    <x v="4"/>
    <n v="10.0472"/>
  </r>
  <r>
    <n v="748"/>
    <s v="Polygon ZM"/>
    <n v="7736"/>
    <n v="121"/>
    <s v="Fixed Single Family Units"/>
    <s v="NorthMid_121"/>
    <n v="74.492699999999999"/>
    <s v="NorthMid"/>
    <n v="10.597968"/>
    <n v="1.7723370000000001"/>
    <n v="1.9982530000000001"/>
    <n v="0.13128899999999999"/>
    <n v="2.1956E-2"/>
    <n v="2.4754999999999999E-2"/>
    <n v="19"/>
    <s v="Warner Crk/ Lelani Heights Beacon 21 STA"/>
    <x v="4"/>
    <n v="1.2388E-2"/>
  </r>
  <r>
    <n v="750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1.1999999999999999E-3"/>
    <n v="2.4699999999999999E-4"/>
    <n v="2.0799999999999999E-4"/>
    <n v="19"/>
    <s v="Warner Crk/ Lelani Heights Beacon 21 STA"/>
    <x v="4"/>
    <n v="1.02E-4"/>
  </r>
  <r>
    <n v="751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6.705E-3"/>
    <n v="1.3799999999999999E-3"/>
    <n v="1.1609999999999999E-3"/>
    <n v="19"/>
    <s v="Warner Crk/ Lelani Heights Beacon 21 STA"/>
    <x v="4"/>
    <n v="5.6899999999999995E-4"/>
  </r>
  <r>
    <n v="754"/>
    <s v="Polygon ZM"/>
    <n v="7767"/>
    <n v="140"/>
    <s v="Commercial and Services"/>
    <s v="NorthMid_140"/>
    <n v="26.7591"/>
    <s v="NorthMid"/>
    <n v="10.321685"/>
    <n v="1.573078"/>
    <n v="1.918366"/>
    <n v="3.5343599999999999"/>
    <n v="0.53865499999999999"/>
    <n v="0.65688899999999995"/>
    <n v="19"/>
    <s v="Warner Crk/ Lelani Heights Beacon 21 STA"/>
    <x v="4"/>
    <n v="0.34242099999999998"/>
  </r>
  <r>
    <n v="756"/>
    <s v="Polygon ZM"/>
    <n v="7782"/>
    <n v="170"/>
    <s v="Institutional"/>
    <s v="NorthMid_170"/>
    <n v="13.636200000000001"/>
    <s v="NorthMid"/>
    <n v="12.129410999999999"/>
    <n v="2.207271"/>
    <n v="2.0878709999999998"/>
    <n v="9.810000000000001E-4"/>
    <n v="1.7899999999999999E-4"/>
    <n v="1.6899999999999999E-4"/>
    <n v="19"/>
    <s v="Warner Crk/ Lelani Heights Beacon 21 STA"/>
    <x v="4"/>
    <n v="8.1000000000000004E-5"/>
  </r>
  <r>
    <n v="760"/>
    <s v="Polygon ZM"/>
    <n v="7795"/>
    <n v="190"/>
    <s v="Open Land"/>
    <s v="NorthMid_190"/>
    <n v="26.867000000000001"/>
    <s v="NorthMid"/>
    <n v="6.559558"/>
    <n v="0.81351899999999999"/>
    <n v="1.7544200000000001"/>
    <n v="0.50144699999999998"/>
    <n v="6.2190000000000002E-2"/>
    <n v="0.13411699999999999"/>
    <n v="19"/>
    <s v="Warner Crk/ Lelani Heights Beacon 21 STA"/>
    <x v="4"/>
    <n v="7.6444999999999999E-2"/>
  </r>
  <r>
    <n v="762"/>
    <s v="Polygon ZM"/>
    <n v="7818"/>
    <n v="413"/>
    <s v="Sand Pine"/>
    <s v="NorthMid_413"/>
    <n v="27.6557"/>
    <s v="NorthMid"/>
    <n v="8.8209520000000001"/>
    <n v="1.380752"/>
    <n v="1.7768379999999999"/>
    <n v="2.8509999999999998E-3"/>
    <n v="4.46E-4"/>
    <n v="5.7399999999999997E-4"/>
    <n v="19"/>
    <s v="Warner Crk/ Lelani Heights Beacon 21 STA"/>
    <x v="4"/>
    <n v="3.2299999999999999E-4"/>
  </r>
  <r>
    <n v="363"/>
    <s v="Polygon ZM"/>
    <n v="12114"/>
    <n v="121"/>
    <s v="Fixed Single Family Units"/>
    <s v="SC_121"/>
    <n v="203.22900000000001"/>
    <s v="SC"/>
    <n v="12.684558000000001"/>
    <n v="2.1317659999999998"/>
    <n v="2.2571349999999999"/>
    <n v="1.9109999999999999E-3"/>
    <n v="3.21E-4"/>
    <n v="3.4000000000000002E-4"/>
    <n v="10"/>
    <s v="Manatee Creek Phase 3 STA"/>
    <x v="5"/>
    <n v="1.5100000000000001E-4"/>
  </r>
  <r>
    <n v="465"/>
    <s v="Polygon ZM"/>
    <n v="13038"/>
    <n v="121"/>
    <s v="Fixed Single Family Units"/>
    <s v="SouthFork_121"/>
    <n v="2.9430000000000001E-2"/>
    <s v="SouthFork"/>
    <n v="11.733371"/>
    <n v="1.9754510000000001"/>
    <n v="2.1412239999999998"/>
    <n v="6.7655000000000007E-2"/>
    <n v="1.1390000000000001E-2"/>
    <n v="1.2345999999999999E-2"/>
    <n v="10"/>
    <s v="Manatee Creek Phase 3 STA"/>
    <x v="5"/>
    <n v="5.7660000000000003E-3"/>
  </r>
  <r>
    <n v="466"/>
    <s v="Polygon ZM"/>
    <n v="13041"/>
    <n v="121"/>
    <s v="Fixed Single Family Units"/>
    <s v="SouthFork_121"/>
    <n v="0.93712200000000001"/>
    <s v="SouthFork"/>
    <n v="11.733371"/>
    <n v="1.9754510000000001"/>
    <n v="2.1412239999999998"/>
    <n v="10.7797"/>
    <n v="1.81488"/>
    <n v="1.9671799999999999"/>
    <n v="10"/>
    <s v="Manatee Creek Phase 3 STA"/>
    <x v="5"/>
    <n v="0.91871800000000003"/>
  </r>
  <r>
    <n v="467"/>
    <s v="Polygon ZM"/>
    <n v="13043"/>
    <n v="121"/>
    <s v="Fixed Single Family Units"/>
    <s v="SouthFork_121"/>
    <n v="9.4768000000000005E-2"/>
    <s v="SouthFork"/>
    <n v="11.733371"/>
    <n v="1.9754510000000001"/>
    <n v="2.1412239999999998"/>
    <n v="1.11195"/>
    <n v="0.18720899999999999"/>
    <n v="0.20291899999999999"/>
    <n v="10"/>
    <s v="Manatee Creek Phase 3 STA"/>
    <x v="5"/>
    <n v="9.4768000000000005E-2"/>
  </r>
  <r>
    <n v="468"/>
    <s v="Polygon ZM"/>
    <n v="13044"/>
    <n v="121"/>
    <s v="Fixed Single Family Units"/>
    <s v="SouthFork_121"/>
    <n v="5.9225E-2"/>
    <s v="SouthFork"/>
    <n v="11.733371"/>
    <n v="1.9754510000000001"/>
    <n v="2.1412239999999998"/>
    <n v="0.69491000000000003"/>
    <n v="0.116996"/>
    <n v="0.12681400000000001"/>
    <n v="10"/>
    <s v="Manatee Creek Phase 3 STA"/>
    <x v="5"/>
    <n v="5.9225E-2"/>
  </r>
  <r>
    <n v="469"/>
    <s v="Polygon ZM"/>
    <n v="13045"/>
    <n v="121"/>
    <s v="Fixed Single Family Units"/>
    <s v="SouthFork_121"/>
    <n v="2.163E-3"/>
    <s v="SouthFork"/>
    <n v="11.733371"/>
    <n v="1.9754510000000001"/>
    <n v="2.1412239999999998"/>
    <n v="2.5375000000000002E-2"/>
    <n v="4.2719999999999998E-3"/>
    <n v="4.6309999999999997E-3"/>
    <n v="10"/>
    <s v="Manatee Creek Phase 3 STA"/>
    <x v="5"/>
    <n v="2.163E-3"/>
  </r>
  <r>
    <n v="470"/>
    <s v="Polygon ZM"/>
    <n v="13046"/>
    <n v="121"/>
    <s v="Fixed Single Family Units"/>
    <s v="SouthFork_121"/>
    <n v="0.71841299999999997"/>
    <s v="SouthFork"/>
    <n v="11.733371"/>
    <n v="1.9754510000000001"/>
    <n v="2.1412239999999998"/>
    <n v="7.5913000000000004"/>
    <n v="1.2780899999999999"/>
    <n v="1.38534"/>
    <n v="10"/>
    <s v="Manatee Creek Phase 3 STA"/>
    <x v="5"/>
    <n v="0.646984"/>
  </r>
  <r>
    <n v="498"/>
    <s v="Polygon ZM"/>
    <n v="13111"/>
    <n v="132"/>
    <s v="Mobile Home Units Six or more dwelling units per acre"/>
    <s v="SouthFork_132"/>
    <n v="9.4089000000000006E-2"/>
    <s v="SouthFork"/>
    <n v="11.617590999999999"/>
    <n v="2.0858639999999999"/>
    <n v="2.0555859999999999"/>
    <n v="1.09304"/>
    <n v="0.19624800000000001"/>
    <n v="0.19339899999999999"/>
    <n v="10"/>
    <s v="Manatee Creek Phase 3 STA"/>
    <x v="5"/>
    <n v="9.4085000000000002E-2"/>
  </r>
  <r>
    <n v="539"/>
    <s v="Polygon ZM"/>
    <n v="13238"/>
    <n v="182"/>
    <s v="Golf Courses"/>
    <s v="SouthFork_182"/>
    <n v="7.7102899999999996"/>
    <s v="SouthFork"/>
    <n v="11.610144999999999"/>
    <n v="2.0070380000000001"/>
    <n v="2.0894119999999998"/>
    <n v="0.60718399999999995"/>
    <n v="0.104963"/>
    <n v="0.10927099999999999"/>
    <n v="10"/>
    <s v="Manatee Creek Phase 3 STA"/>
    <x v="5"/>
    <n v="5.2297999999999997E-2"/>
  </r>
  <r>
    <n v="582"/>
    <s v="Polygon ZM"/>
    <n v="13585"/>
    <n v="411"/>
    <s v="Pine Flatwoods"/>
    <s v="SouthFork_411"/>
    <n v="2.13903"/>
    <s v="SouthFork"/>
    <n v="5.9979040000000001"/>
    <n v="0.90687899999999999"/>
    <n v="1.5020009999999999"/>
    <n v="1.4851399999999999"/>
    <n v="0.224551"/>
    <n v="0.37190899999999999"/>
    <n v="10"/>
    <s v="Manatee Creek Phase 3 STA"/>
    <x v="5"/>
    <n v="0.247609"/>
  </r>
  <r>
    <n v="584"/>
    <s v="Polygon ZM"/>
    <n v="13589"/>
    <n v="411"/>
    <s v="Pine Flatwoods"/>
    <s v="SouthFork_411"/>
    <n v="896.71699999999998"/>
    <s v="SouthFork"/>
    <n v="5.9979040000000001"/>
    <n v="0.90687899999999999"/>
    <n v="1.5020009999999999"/>
    <n v="6.3997599999999997"/>
    <n v="0.96763999999999994"/>
    <n v="1.6026400000000001"/>
    <n v="10"/>
    <s v="Manatee Creek Phase 3 STA"/>
    <x v="5"/>
    <n v="1.0669999999999999"/>
  </r>
  <r>
    <n v="696"/>
    <s v="Polygon ZM"/>
    <n v="15265"/>
    <n v="641"/>
    <s v="Freshwater Marshes"/>
    <s v="SouthFork_641"/>
    <n v="1.29409"/>
    <s v="SouthFork"/>
    <n v="7.2364240000000004"/>
    <n v="1.3226290000000001"/>
    <n v="1.468153"/>
    <n v="0.38857399999999997"/>
    <n v="7.1021000000000001E-2"/>
    <n v="7.8835000000000002E-2"/>
    <n v="10"/>
    <s v="Manatee Creek Phase 3 STA"/>
    <x v="5"/>
    <n v="5.3697000000000002E-2"/>
  </r>
  <r>
    <n v="698"/>
    <s v="Polygon ZM"/>
    <n v="15294"/>
    <n v="641"/>
    <s v="Freshwater Marshes"/>
    <s v="SouthFork_641"/>
    <n v="70.528599999999997"/>
    <s v="SouthFork"/>
    <n v="7.2364240000000004"/>
    <n v="1.3226290000000001"/>
    <n v="1.468153"/>
    <n v="93.735600000000005"/>
    <n v="17.132400000000001"/>
    <n v="19.017399999999999"/>
    <n v="10"/>
    <s v="Manatee Creek Phase 3 STA"/>
    <x v="5"/>
    <n v="12.9533"/>
  </r>
  <r>
    <n v="233"/>
    <s v="Polygon ZM"/>
    <n v="7733"/>
    <n v="121"/>
    <s v="Fixed Single Family Units"/>
    <s v="NorthMid_121"/>
    <n v="364.702"/>
    <s v="NorthMid"/>
    <n v="10.597968"/>
    <n v="1.7723370000000001"/>
    <n v="1.9982530000000001"/>
    <n v="18.6981"/>
    <n v="3.1269499999999999"/>
    <n v="3.5255399999999999"/>
    <n v="14"/>
    <s v="Rio/St. Lucie WQ Retrofit Ph I"/>
    <x v="6"/>
    <n v="1.76431"/>
  </r>
  <r>
    <n v="252"/>
    <s v="Polygon ZM"/>
    <n v="7747"/>
    <n v="133"/>
    <s v="Multiple Dwelling Units, Low Rise Two stories or less"/>
    <s v="NorthMid_133"/>
    <n v="21.7056"/>
    <s v="NorthMid"/>
    <n v="9.8941820000000007"/>
    <n v="1.6482680000000001"/>
    <n v="1.9179250000000001"/>
    <n v="62.803100000000001"/>
    <n v="10.462300000000001"/>
    <n v="12.173999999999999"/>
    <n v="14"/>
    <s v="Rio/St. Lucie WQ Retrofit Ph I"/>
    <x v="6"/>
    <n v="6.34748"/>
  </r>
  <r>
    <n v="735"/>
    <s v="Polygon ZM"/>
    <n v="7733"/>
    <n v="121"/>
    <s v="Fixed Single Family Units"/>
    <s v="NorthMid_121"/>
    <n v="364.702"/>
    <s v="NorthMid"/>
    <n v="10.597968"/>
    <n v="1.7723370000000001"/>
    <n v="1.9982530000000001"/>
    <n v="1.0682000000000001E-2"/>
    <n v="1.786E-3"/>
    <n v="2.0140000000000002E-3"/>
    <n v="14"/>
    <s v="Rio/St. Lucie WQ Retrofit Ph I"/>
    <x v="6"/>
    <n v="1.008E-3"/>
  </r>
  <r>
    <n v="234"/>
    <s v="Polygon ZM"/>
    <n v="7733"/>
    <n v="121"/>
    <s v="Fixed Single Family Units"/>
    <s v="NorthMid_121"/>
    <n v="364.702"/>
    <s v="NorthMid"/>
    <n v="10.597968"/>
    <n v="1.7723370000000001"/>
    <n v="1.9982530000000001"/>
    <n v="785.94500000000005"/>
    <n v="131.43700000000001"/>
    <n v="148.19"/>
    <n v="15"/>
    <s v="Rio/St. Lucie WQ Retrofit Ph II"/>
    <x v="7"/>
    <n v="74.16"/>
  </r>
  <r>
    <n v="248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1.1021E-2"/>
    <n v="2.2690000000000002E-3"/>
    <n v="1.908E-3"/>
    <n v="15"/>
    <s v="Rio/St. Lucie WQ Retrofit Ph II"/>
    <x v="7"/>
    <n v="9.3599999999999998E-4"/>
  </r>
  <r>
    <n v="253"/>
    <s v="Polygon ZM"/>
    <n v="7747"/>
    <n v="133"/>
    <s v="Multiple Dwelling Units, Low Rise Two stories or less"/>
    <s v="NorthMid_133"/>
    <n v="21.7056"/>
    <s v="NorthMid"/>
    <n v="9.8941820000000007"/>
    <n v="1.6482680000000001"/>
    <n v="1.9179250000000001"/>
    <n v="9.4322900000000001"/>
    <n v="1.5713200000000001"/>
    <n v="1.82839"/>
    <n v="15"/>
    <s v="Rio/St. Lucie WQ Retrofit Ph II"/>
    <x v="7"/>
    <n v="0.95331699999999997"/>
  </r>
  <r>
    <n v="261"/>
    <s v="Polygon ZM"/>
    <n v="7763"/>
    <n v="140"/>
    <s v="Commercial and Services"/>
    <s v="NorthMid_140"/>
    <n v="23.427900000000001"/>
    <s v="NorthMid"/>
    <n v="10.321685"/>
    <n v="1.573078"/>
    <n v="1.918366"/>
    <n v="127.991"/>
    <n v="19.506499999999999"/>
    <n v="23.7881"/>
    <n v="15"/>
    <s v="Rio/St. Lucie WQ Retrofit Ph II"/>
    <x v="7"/>
    <n v="12.4002"/>
  </r>
  <r>
    <n v="273"/>
    <s v="Polygon ZM"/>
    <n v="7784"/>
    <n v="171"/>
    <s v="Educational Facilities"/>
    <s v="NorthMid_171"/>
    <n v="19.258800000000001"/>
    <s v="NorthMid"/>
    <n v="9.1112819999999992"/>
    <n v="1.493085"/>
    <n v="2.0554540000000001"/>
    <n v="173.34100000000001"/>
    <n v="28.405799999999999"/>
    <n v="39.104799999999997"/>
    <n v="15"/>
    <s v="Rio/St. Lucie WQ Retrofit Ph II"/>
    <x v="7"/>
    <n v="19.024899999999999"/>
  </r>
  <r>
    <n v="283"/>
    <s v="Polygon ZM"/>
    <n v="7805"/>
    <n v="322"/>
    <s v="Coastal Scrub"/>
    <s v="NorthMid_322"/>
    <n v="12.586600000000001"/>
    <s v="NorthMid"/>
    <n v="9.5724470000000004"/>
    <n v="1.5314950000000001"/>
    <n v="1.9998469999999999"/>
    <n v="0.69108700000000001"/>
    <n v="0.110567"/>
    <n v="0.14438000000000001"/>
    <n v="15"/>
    <s v="Rio/St. Lucie WQ Retrofit Ph II"/>
    <x v="7"/>
    <n v="7.2194999999999995E-2"/>
  </r>
  <r>
    <n v="298"/>
    <s v="Polygon ZM"/>
    <n v="7834"/>
    <n v="530"/>
    <s v="Reservoirs"/>
    <s v="NorthMid_530"/>
    <n v="1.3938900000000001"/>
    <s v="NorthMid"/>
    <n v="9.9734239999999996"/>
    <n v="1.640547"/>
    <n v="1.863278"/>
    <n v="13.901899999999999"/>
    <n v="2.28674"/>
    <n v="2.5972"/>
    <n v="15"/>
    <s v="Rio/St. Lucie WQ Retrofit Ph II"/>
    <x v="7"/>
    <n v="1.3938900000000001"/>
  </r>
  <r>
    <n v="737"/>
    <s v="Polygon ZM"/>
    <n v="7733"/>
    <n v="121"/>
    <s v="Fixed Single Family Units"/>
    <s v="NorthMid_121"/>
    <n v="364.702"/>
    <s v="NorthMid"/>
    <n v="10.597968"/>
    <n v="1.7723370000000001"/>
    <n v="1.9982530000000001"/>
    <n v="3.4668999999999998E-2"/>
    <n v="5.7980000000000002E-3"/>
    <n v="6.5370000000000003E-3"/>
    <n v="15"/>
    <s v="Rio/St. Lucie WQ Retrofit Ph II"/>
    <x v="7"/>
    <n v="3.271E-3"/>
  </r>
  <r>
    <n v="749"/>
    <s v="Polygon ZM"/>
    <n v="7742"/>
    <n v="132"/>
    <s v="Mobile Home Units Six or more dwelling units per acre"/>
    <s v="NorthMid_132"/>
    <n v="95.584999999999994"/>
    <s v="NorthMid"/>
    <n v="11.777051999999999"/>
    <n v="2.4246759999999998"/>
    <n v="2.0385930000000001"/>
    <n v="1.1999999999999999E-3"/>
    <n v="2.4699999999999999E-4"/>
    <n v="2.0799999999999999E-4"/>
    <n v="15"/>
    <s v="Rio/St. Lucie WQ Retrofit Ph II"/>
    <x v="7"/>
    <n v="1.02E-4"/>
  </r>
  <r>
    <n v="354"/>
    <s v="Polygon ZM"/>
    <n v="12088"/>
    <n v="111"/>
    <s v="Fixed Single Family Units"/>
    <s v="SC_111"/>
    <n v="1.1400399999999999"/>
    <s v="SC"/>
    <n v="10.585588"/>
    <n v="1.76698"/>
    <n v="2.0891790000000001"/>
    <n v="7.3719099999999997"/>
    <n v="1.23054"/>
    <n v="1.4549300000000001"/>
    <n v="16"/>
    <s v="Salerno Creek WQ Retrofit Treatment Area"/>
    <x v="8"/>
    <n v="0.69640999999999997"/>
  </r>
  <r>
    <n v="356"/>
    <s v="Polygon ZM"/>
    <n v="12089"/>
    <n v="111"/>
    <s v="Fixed Single Family Units"/>
    <s v="SC_111"/>
    <n v="40.752200000000002"/>
    <s v="SC"/>
    <n v="10.585588"/>
    <n v="1.76698"/>
    <n v="2.0891790000000001"/>
    <n v="113.56"/>
    <n v="18.9558"/>
    <n v="22.412299999999998"/>
    <n v="16"/>
    <s v="Salerno Creek WQ Retrofit Treatment Area"/>
    <x v="8"/>
    <n v="10.7278"/>
  </r>
  <r>
    <n v="360"/>
    <s v="Polygon ZM"/>
    <n v="12093"/>
    <n v="118"/>
    <s v="Rural Residential"/>
    <s v="SC_118"/>
    <n v="10.8447"/>
    <s v="SC"/>
    <n v="13.445479000000001"/>
    <n v="2.2573150000000002"/>
    <n v="2.3428840000000002"/>
    <n v="144.93600000000001"/>
    <n v="24.332699999999999"/>
    <n v="25.255099999999999"/>
    <n v="16"/>
    <s v="Salerno Creek WQ Retrofit Treatment Area"/>
    <x v="8"/>
    <n v="10.779500000000001"/>
  </r>
  <r>
    <n v="366"/>
    <s v="Polygon ZM"/>
    <n v="12119"/>
    <n v="121"/>
    <s v="Fixed Single Family Units"/>
    <s v="SC_121"/>
    <n v="144.48699999999999"/>
    <s v="SC"/>
    <n v="12.684558000000001"/>
    <n v="2.1317659999999998"/>
    <n v="2.2571349999999999"/>
    <n v="54.965600000000002"/>
    <n v="9.23752"/>
    <n v="9.78078"/>
    <n v="16"/>
    <s v="Salerno Creek WQ Retrofit Treatment Area"/>
    <x v="8"/>
    <n v="4.3332699999999997"/>
  </r>
  <r>
    <n v="373"/>
    <s v="Polygon ZM"/>
    <n v="12133"/>
    <n v="122"/>
    <s v="Mobile Home Units"/>
    <s v="SC_122"/>
    <n v="87.123800000000003"/>
    <s v="SC"/>
    <n v="13.408372"/>
    <n v="2.2485040000000001"/>
    <n v="2.3354650000000001"/>
    <n v="1015.28"/>
    <n v="170.256"/>
    <n v="176.84100000000001"/>
    <n v="16"/>
    <s v="Salerno Creek WQ Retrofit Treatment Area"/>
    <x v="8"/>
    <n v="75.719800000000006"/>
  </r>
  <r>
    <n v="375"/>
    <s v="Polygon ZM"/>
    <n v="12155"/>
    <n v="133"/>
    <s v="Multiple Dwelling Units, Low Rise Two stories or less"/>
    <s v="SC_133"/>
    <n v="38.535499999999999"/>
    <s v="SC"/>
    <n v="12.930546"/>
    <n v="2.5062009999999999"/>
    <n v="2.2097129999999998"/>
    <n v="1.3393999999999999"/>
    <n v="0.259602"/>
    <n v="0.22889100000000001"/>
    <n v="16"/>
    <s v="Salerno Creek WQ Retrofit Treatment Area"/>
    <x v="8"/>
    <n v="0.103584"/>
  </r>
  <r>
    <n v="384"/>
    <s v="Polygon ZM"/>
    <n v="12186"/>
    <n v="140"/>
    <s v="Commercial and Services"/>
    <s v="SC_140"/>
    <n v="16.6495"/>
    <s v="SC"/>
    <n v="12.066105"/>
    <n v="1.846098"/>
    <n v="2.076317"/>
    <n v="200.24799999999999"/>
    <n v="30.637699999999999"/>
    <n v="34.458300000000001"/>
    <n v="16"/>
    <s v="Salerno Creek WQ Retrofit Treatment Area"/>
    <x v="8"/>
    <n v="16.5959"/>
  </r>
  <r>
    <n v="391"/>
    <s v="Polygon ZM"/>
    <n v="12211"/>
    <n v="170"/>
    <s v="Institutional"/>
    <s v="SC_170"/>
    <n v="0.383934"/>
    <s v="SC"/>
    <n v="9.4951679999999996"/>
    <n v="1.371032"/>
    <n v="1.892269"/>
    <n v="1.60972"/>
    <n v="0.232431"/>
    <n v="0.32079600000000003"/>
    <n v="16"/>
    <s v="Salerno Creek WQ Retrofit Treatment Area"/>
    <x v="8"/>
    <n v="0.16952999999999999"/>
  </r>
  <r>
    <n v="394"/>
    <s v="Polygon ZM"/>
    <n v="12218"/>
    <n v="171"/>
    <s v="Educational Facilities"/>
    <s v="SC_171"/>
    <n v="36.778700000000001"/>
    <s v="SC"/>
    <n v="13.284879999999999"/>
    <n v="2.2104170000000001"/>
    <n v="2.272335"/>
    <n v="486.81400000000002"/>
    <n v="80.998900000000006"/>
    <n v="83.267899999999997"/>
    <n v="16"/>
    <s v="Salerno Creek WQ Retrofit Treatment Area"/>
    <x v="8"/>
    <n v="36.644199999999998"/>
  </r>
  <r>
    <n v="397"/>
    <s v="Polygon ZM"/>
    <n v="12272"/>
    <n v="211"/>
    <s v="Improved Pastures"/>
    <s v="SC_211"/>
    <n v="10.7601"/>
    <s v="SC"/>
    <n v="13.445477"/>
    <n v="2.2573150000000002"/>
    <n v="2.3428840000000002"/>
    <n v="140.363"/>
    <n v="23.565000000000001"/>
    <n v="24.458300000000001"/>
    <n v="16"/>
    <s v="Salerno Creek WQ Retrofit Treatment Area"/>
    <x v="8"/>
    <n v="10.439399999999999"/>
  </r>
  <r>
    <n v="398"/>
    <s v="Polygon ZM"/>
    <n v="12274"/>
    <n v="310"/>
    <s v="Herbaceous (Dry Prairie)"/>
    <s v="SC_310"/>
    <n v="0.53513299999999997"/>
    <s v="SC"/>
    <n v="6.4513559999999996"/>
    <n v="1.2944640000000001"/>
    <n v="1.4614670000000001"/>
    <n v="3.20505"/>
    <n v="0.643092"/>
    <n v="0.72606000000000004"/>
    <n v="16"/>
    <s v="Salerno Creek WQ Retrofit Treatment Area"/>
    <x v="8"/>
    <n v="0.49680200000000002"/>
  </r>
  <r>
    <n v="399"/>
    <s v="Polygon ZM"/>
    <n v="12275"/>
    <n v="310"/>
    <s v="Herbaceous (Dry Prairie)"/>
    <s v="SC_310"/>
    <n v="2.2168899999999998"/>
    <s v="SC"/>
    <n v="6.4513559999999996"/>
    <n v="1.2944640000000001"/>
    <n v="1.4614670000000001"/>
    <n v="14.3019"/>
    <n v="2.8696799999999998"/>
    <n v="3.2399100000000001"/>
    <n v="16"/>
    <s v="Salerno Creek WQ Retrofit Treatment Area"/>
    <x v="8"/>
    <n v="2.2168899999999998"/>
  </r>
  <r>
    <n v="403"/>
    <s v="Polygon ZM"/>
    <n v="12291"/>
    <n v="330"/>
    <s v="Mixed Rangeland"/>
    <s v="SC_330"/>
    <n v="18.220500000000001"/>
    <s v="SC"/>
    <n v="13.241458"/>
    <n v="2.2262879999999998"/>
    <n v="2.3399920000000001"/>
    <n v="241.26499999999999"/>
    <n v="40.563899999999997"/>
    <n v="42.635599999999997"/>
    <n v="16"/>
    <s v="Salerno Creek WQ Retrofit Treatment Area"/>
    <x v="8"/>
    <n v="18.220400000000001"/>
  </r>
  <r>
    <n v="410"/>
    <s v="Polygon ZM"/>
    <n v="12334"/>
    <n v="411"/>
    <s v="Pine Flatwoods"/>
    <s v="SC_411"/>
    <n v="2.7296800000000001"/>
    <s v="SC"/>
    <n v="9.4429689999999997"/>
    <n v="1.566926"/>
    <n v="1.9134899999999999"/>
    <n v="4.4949899999999996"/>
    <n v="0.74587899999999996"/>
    <n v="0.91084799999999999"/>
    <n v="16"/>
    <s v="Salerno Creek WQ Retrofit Treatment Area"/>
    <x v="8"/>
    <n v="0.47601399999999999"/>
  </r>
  <r>
    <n v="415"/>
    <s v="Polygon ZM"/>
    <n v="12344"/>
    <n v="411"/>
    <s v="Pine Flatwoods"/>
    <s v="SC_411"/>
    <n v="7.7907799999999998"/>
    <s v="SC"/>
    <n v="9.4429689999999997"/>
    <n v="1.566926"/>
    <n v="1.9134899999999999"/>
    <n v="73.568100000000001"/>
    <n v="12.207599999999999"/>
    <n v="14.9076"/>
    <n v="16"/>
    <s v="Salerno Creek WQ Retrofit Treatment Area"/>
    <x v="8"/>
    <n v="7.7907799999999998"/>
  </r>
  <r>
    <n v="416"/>
    <s v="Polygon ZM"/>
    <n v="12346"/>
    <n v="411"/>
    <s v="Pine Flatwoods"/>
    <s v="SC_411"/>
    <n v="17.8825"/>
    <s v="SC"/>
    <n v="9.4429689999999997"/>
    <n v="1.566926"/>
    <n v="1.9134899999999999"/>
    <n v="2.0686900000000001"/>
    <n v="0.34327000000000002"/>
    <n v="0.41919200000000001"/>
    <n v="16"/>
    <s v="Salerno Creek WQ Retrofit Treatment Area"/>
    <x v="8"/>
    <n v="0.21907199999999999"/>
  </r>
  <r>
    <n v="421"/>
    <s v="Polygon ZM"/>
    <n v="12662"/>
    <n v="530"/>
    <s v="Reservoirs"/>
    <s v="SC_530"/>
    <n v="2.1587399999999999"/>
    <s v="SC"/>
    <n v="12.88212"/>
    <n v="2.2840129999999998"/>
    <n v="2.2468859999999999"/>
    <n v="27.809100000000001"/>
    <n v="4.9305899999999996"/>
    <n v="4.8504399999999999"/>
    <n v="16"/>
    <s v="Salerno Creek WQ Retrofit Treatment Area"/>
    <x v="8"/>
    <n v="2.1587399999999999"/>
  </r>
  <r>
    <n v="433"/>
    <s v="Polygon ZM"/>
    <n v="12823"/>
    <n v="814"/>
    <s v="Roads and Highways"/>
    <s v="SC_814"/>
    <n v="163.608"/>
    <s v="SC"/>
    <n v="11.698136999999999"/>
    <n v="2.0063559999999998"/>
    <n v="2.130468"/>
    <n v="44.1965"/>
    <n v="7.5801699999999999"/>
    <n v="8.04908"/>
    <n v="16"/>
    <s v="Salerno Creek WQ Retrofit Treatment Area"/>
    <x v="8"/>
    <n v="3.7780800000000001"/>
  </r>
  <r>
    <n v="460"/>
    <s v="Polygon ZM"/>
    <n v="12995"/>
    <n v="118"/>
    <s v="Rural Residential"/>
    <s v="SouthFork_118"/>
    <n v="0.108415"/>
    <s v="SouthFork"/>
    <n v="9.4961280000000006"/>
    <n v="1.6566989999999999"/>
    <n v="2.0488219999999999"/>
    <n v="1.0295300000000001"/>
    <n v="0.17961299999999999"/>
    <n v="0.22212499999999999"/>
    <n v="16"/>
    <s v="Salerno Creek WQ Retrofit Treatment Area"/>
    <x v="8"/>
    <n v="0.108416"/>
  </r>
  <r>
    <n v="471"/>
    <s v="Polygon ZM"/>
    <n v="13049"/>
    <n v="121"/>
    <s v="Fixed Single Family Units"/>
    <s v="SouthFork_121"/>
    <n v="122.53700000000001"/>
    <s v="SouthFork"/>
    <n v="11.733371"/>
    <n v="1.9754510000000001"/>
    <n v="2.1412239999999998"/>
    <n v="19.9573"/>
    <n v="3.3600400000000001"/>
    <n v="3.64201"/>
    <n v="16"/>
    <s v="Salerno Creek WQ Retrofit Treatment Area"/>
    <x v="8"/>
    <n v="1.7009000000000001"/>
  </r>
  <r>
    <n v="474"/>
    <s v="Polygon ZM"/>
    <n v="13054"/>
    <n v="121"/>
    <s v="Fixed Single Family Units"/>
    <s v="SouthFork_121"/>
    <n v="6.8893999999999997E-2"/>
    <s v="SouthFork"/>
    <n v="11.733371"/>
    <n v="1.9754510000000001"/>
    <n v="2.1412239999999998"/>
    <n v="0.808365"/>
    <n v="0.136098"/>
    <n v="0.14751900000000001"/>
    <n v="16"/>
    <s v="Salerno Creek WQ Retrofit Treatment Area"/>
    <x v="8"/>
    <n v="6.8893999999999997E-2"/>
  </r>
  <r>
    <n v="481"/>
    <s v="Polygon ZM"/>
    <n v="13065"/>
    <n v="121"/>
    <s v="Fixed Single Family Units"/>
    <s v="SouthFork_121"/>
    <n v="155.12899999999999"/>
    <s v="SouthFork"/>
    <n v="11.733371"/>
    <n v="1.9754510000000001"/>
    <n v="2.1412239999999998"/>
    <n v="0.55046200000000001"/>
    <n v="9.2676999999999995E-2"/>
    <n v="0.100454"/>
    <n v="16"/>
    <s v="Salerno Creek WQ Retrofit Treatment Area"/>
    <x v="8"/>
    <n v="4.6913999999999997E-2"/>
  </r>
  <r>
    <n v="496"/>
    <s v="Polygon ZM"/>
    <n v="13096"/>
    <n v="122"/>
    <s v="Mobile Home Units"/>
    <s v="SouthFork_122"/>
    <n v="26.0503"/>
    <s v="SouthFork"/>
    <n v="11.737068000000001"/>
    <n v="2.0913089999999999"/>
    <n v="2.1554890000000002"/>
    <n v="17.104199999999999"/>
    <n v="3.0476200000000002"/>
    <n v="3.1411500000000001"/>
    <n v="16"/>
    <s v="Salerno Creek WQ Retrofit Treatment Area"/>
    <x v="8"/>
    <n v="1.4572799999999999"/>
  </r>
  <r>
    <n v="536"/>
    <s v="Polygon ZM"/>
    <n v="13224"/>
    <n v="171"/>
    <s v="Educational Facilities"/>
    <s v="SouthFork_171"/>
    <n v="1.1422E-2"/>
    <s v="SouthFork"/>
    <n v="7.7817879999999997"/>
    <n v="1.27501"/>
    <n v="1.9111720000000001"/>
    <n v="1.6428000000000002E-2"/>
    <n v="2.6919999999999999E-3"/>
    <n v="4.0350000000000004E-3"/>
    <n v="16"/>
    <s v="Salerno Creek WQ Retrofit Treatment Area"/>
    <x v="8"/>
    <n v="2.111E-3"/>
  </r>
  <r>
    <n v="554"/>
    <s v="Polygon ZM"/>
    <n v="13322"/>
    <n v="211"/>
    <s v="Improved Pastures"/>
    <s v="SouthFork_211"/>
    <n v="8.9371000000000006E-2"/>
    <s v="SouthFork"/>
    <n v="10.230904000000001"/>
    <n v="2.1930649999999998"/>
    <n v="1.488048"/>
    <n v="0.29393799999999998"/>
    <n v="6.3007999999999995E-2"/>
    <n v="4.2751999999999998E-2"/>
    <n v="16"/>
    <s v="Salerno Creek WQ Retrofit Treatment Area"/>
    <x v="8"/>
    <n v="2.8729999999999999E-2"/>
  </r>
  <r>
    <n v="566"/>
    <s v="Polygon ZM"/>
    <n v="13440"/>
    <n v="310"/>
    <s v="Herbaceous (Dry Prairie)"/>
    <s v="SouthFork_310"/>
    <n v="31.345600000000001"/>
    <s v="SouthFork"/>
    <n v="8.1109430000000007"/>
    <n v="1.522931"/>
    <n v="1.708602"/>
    <n v="2.4677799999999999"/>
    <n v="0.46335599999999999"/>
    <n v="0.51984699999999995"/>
    <n v="16"/>
    <s v="Salerno Creek WQ Retrofit Treatment Area"/>
    <x v="8"/>
    <n v="0.304253"/>
  </r>
  <r>
    <n v="577"/>
    <s v="Polygon ZM"/>
    <n v="13511"/>
    <n v="330"/>
    <s v="Mixed Rangeland"/>
    <s v="SouthFork_330"/>
    <n v="0.23962900000000001"/>
    <s v="SouthFork"/>
    <n v="6.2122989999999998"/>
    <n v="1.1764460000000001"/>
    <n v="1.3821559999999999"/>
    <n v="1.054"/>
    <n v="0.199599"/>
    <n v="0.23450099999999999"/>
    <n v="16"/>
    <s v="Salerno Creek WQ Retrofit Treatment Area"/>
    <x v="8"/>
    <n v="0.16966300000000001"/>
  </r>
  <r>
    <n v="586"/>
    <s v="Polygon ZM"/>
    <n v="13597"/>
    <n v="411"/>
    <s v="Pine Flatwoods"/>
    <s v="SouthFork_411"/>
    <n v="0.15378500000000001"/>
    <s v="SouthFork"/>
    <n v="5.9979040000000001"/>
    <n v="0.90687899999999999"/>
    <n v="1.5020009999999999"/>
    <n v="0.92238799999999999"/>
    <n v="0.139464"/>
    <n v="0.230985"/>
    <n v="16"/>
    <s v="Salerno Creek WQ Retrofit Treatment Area"/>
    <x v="8"/>
    <n v="0.15378500000000001"/>
  </r>
  <r>
    <n v="587"/>
    <s v="Polygon ZM"/>
    <n v="13599"/>
    <n v="411"/>
    <s v="Pine Flatwoods"/>
    <s v="SouthFork_411"/>
    <n v="0.15190600000000001"/>
    <s v="SouthFork"/>
    <n v="5.9979040000000001"/>
    <n v="0.90687899999999999"/>
    <n v="1.5020009999999999"/>
    <n v="0.20972199999999999"/>
    <n v="3.1710000000000002E-2"/>
    <n v="5.2519000000000003E-2"/>
    <n v="16"/>
    <s v="Salerno Creek WQ Retrofit Treatment Area"/>
    <x v="8"/>
    <n v="3.4965999999999997E-2"/>
  </r>
  <r>
    <n v="588"/>
    <s v="Polygon ZM"/>
    <n v="13600"/>
    <n v="411"/>
    <s v="Pine Flatwoods"/>
    <s v="SouthFork_411"/>
    <n v="3.3370000000000001E-3"/>
    <s v="SouthFork"/>
    <n v="5.9979040000000001"/>
    <n v="0.90687899999999999"/>
    <n v="1.5020009999999999"/>
    <n v="2.0011999999999999E-2"/>
    <n v="3.026E-3"/>
    <n v="5.0109999999999998E-3"/>
    <n v="16"/>
    <s v="Salerno Creek WQ Retrofit Treatment Area"/>
    <x v="8"/>
    <n v="3.336E-3"/>
  </r>
  <r>
    <n v="591"/>
    <s v="Polygon ZM"/>
    <n v="13608"/>
    <n v="411"/>
    <s v="Pine Flatwoods"/>
    <s v="SouthFork_411"/>
    <n v="11.282299999999999"/>
    <s v="SouthFork"/>
    <n v="5.9979040000000001"/>
    <n v="0.90687899999999999"/>
    <n v="1.5020009999999999"/>
    <n v="14.280799999999999"/>
    <n v="2.15924"/>
    <n v="3.5762100000000001"/>
    <n v="16"/>
    <s v="Salerno Creek WQ Retrofit Treatment Area"/>
    <x v="8"/>
    <n v="2.38096"/>
  </r>
  <r>
    <n v="600"/>
    <s v="Polygon ZM"/>
    <n v="13630"/>
    <n v="411"/>
    <s v="Pine Flatwoods"/>
    <s v="SouthFork_411"/>
    <n v="3.4031199999999999"/>
    <s v="SouthFork"/>
    <n v="5.9979040000000001"/>
    <n v="0.90687899999999999"/>
    <n v="1.5020009999999999"/>
    <n v="0.48176799999999997"/>
    <n v="7.2843000000000005E-2"/>
    <n v="0.120645"/>
    <n v="16"/>
    <s v="Salerno Creek WQ Retrofit Treatment Area"/>
    <x v="8"/>
    <n v="8.0323000000000006E-2"/>
  </r>
  <r>
    <n v="353"/>
    <s v="Polygon ZM"/>
    <n v="12088"/>
    <n v="111"/>
    <s v="Fixed Single Family Units"/>
    <s v="SC_111"/>
    <n v="1.1400399999999999"/>
    <s v="SC"/>
    <n v="10.585588"/>
    <n v="1.76698"/>
    <n v="2.0891790000000001"/>
    <n v="4.6960899999999999"/>
    <n v="0.783887"/>
    <n v="0.92682500000000001"/>
    <n v="6"/>
    <s v="Coral Gardens WQ Retrofit Treatment Area"/>
    <x v="9"/>
    <n v="0.443631"/>
  </r>
  <r>
    <n v="355"/>
    <s v="Polygon ZM"/>
    <n v="12089"/>
    <n v="111"/>
    <s v="Fixed Single Family Units"/>
    <s v="SC_111"/>
    <n v="40.752200000000002"/>
    <s v="SC"/>
    <n v="10.585588"/>
    <n v="1.76698"/>
    <n v="2.0891790000000001"/>
    <n v="94.254599999999996"/>
    <n v="15.7333"/>
    <n v="18.6022"/>
    <n v="6"/>
    <s v="Coral Gardens WQ Retrofit Treatment Area"/>
    <x v="9"/>
    <n v="8.9040499999999998"/>
  </r>
  <r>
    <n v="365"/>
    <s v="Polygon ZM"/>
    <n v="12119"/>
    <n v="121"/>
    <s v="Fixed Single Family Units"/>
    <s v="SC_121"/>
    <n v="144.48699999999999"/>
    <s v="SC"/>
    <n v="12.684558000000001"/>
    <n v="2.1317659999999998"/>
    <n v="2.2571349999999999"/>
    <n v="0.69172599999999995"/>
    <n v="0.11625099999999999"/>
    <n v="0.123088"/>
    <n v="6"/>
    <s v="Coral Gardens WQ Retrofit Treatment Area"/>
    <x v="9"/>
    <n v="5.4532999999999998E-2"/>
  </r>
  <r>
    <n v="369"/>
    <s v="Polygon ZM"/>
    <n v="12125"/>
    <n v="121"/>
    <s v="Fixed Single Family Units"/>
    <s v="SC_121"/>
    <n v="19.871600000000001"/>
    <s v="SC"/>
    <n v="12.684558000000001"/>
    <n v="2.1317659999999998"/>
    <n v="2.2571349999999999"/>
    <n v="13.5063"/>
    <n v="2.26986"/>
    <n v="2.4033500000000001"/>
    <n v="6"/>
    <s v="Coral Gardens WQ Retrofit Treatment Area"/>
    <x v="9"/>
    <n v="1.0647800000000001"/>
  </r>
  <r>
    <n v="372"/>
    <s v="Polygon ZM"/>
    <n v="12133"/>
    <n v="122"/>
    <s v="Mobile Home Units"/>
    <s v="SC_122"/>
    <n v="87.123800000000003"/>
    <s v="SC"/>
    <n v="13.408372"/>
    <n v="2.2485040000000001"/>
    <n v="2.3354650000000001"/>
    <n v="150.71700000000001"/>
    <n v="25.2743"/>
    <n v="26.251799999999999"/>
    <n v="6"/>
    <s v="Coral Gardens WQ Retrofit Treatment Area"/>
    <x v="9"/>
    <n v="11.240500000000001"/>
  </r>
  <r>
    <n v="389"/>
    <s v="Polygon ZM"/>
    <n v="12210"/>
    <n v="170"/>
    <s v="Institutional"/>
    <s v="SC_170"/>
    <n v="0.12560299999999999"/>
    <s v="SC"/>
    <n v="9.4951679999999996"/>
    <n v="1.371032"/>
    <n v="1.892269"/>
    <n v="1.19262"/>
    <n v="0.172206"/>
    <n v="0.237675"/>
    <n v="6"/>
    <s v="Coral Gardens WQ Retrofit Treatment Area"/>
    <x v="9"/>
    <n v="0.12560299999999999"/>
  </r>
  <r>
    <n v="390"/>
    <s v="Polygon ZM"/>
    <n v="12211"/>
    <n v="170"/>
    <s v="Institutional"/>
    <s v="SC_170"/>
    <n v="0.383934"/>
    <s v="SC"/>
    <n v="9.4951679999999996"/>
    <n v="1.371032"/>
    <n v="1.892269"/>
    <n v="2.0357799999999999"/>
    <n v="0.29395199999999999"/>
    <n v="0.40570600000000001"/>
    <n v="6"/>
    <s v="Coral Gardens WQ Retrofit Treatment Area"/>
    <x v="9"/>
    <n v="0.21440200000000001"/>
  </r>
  <r>
    <n v="393"/>
    <s v="Polygon ZM"/>
    <n v="12218"/>
    <n v="171"/>
    <s v="Educational Facilities"/>
    <s v="SC_171"/>
    <n v="36.778700000000001"/>
    <s v="SC"/>
    <n v="13.284879999999999"/>
    <n v="2.2104170000000001"/>
    <n v="2.272335"/>
    <n v="1.7861499999999999"/>
    <n v="0.29719099999999998"/>
    <n v="0.30551499999999998"/>
    <n v="6"/>
    <s v="Coral Gardens WQ Retrofit Treatment Area"/>
    <x v="9"/>
    <n v="0.13444999999999999"/>
  </r>
  <r>
    <n v="452"/>
    <s v="Polygon ZM"/>
    <n v="12966"/>
    <n v="111"/>
    <s v="Fixed Single Family Units"/>
    <s v="SouthFork_111"/>
    <n v="214.21299999999999"/>
    <s v="SouthFork"/>
    <n v="12.112627"/>
    <n v="2.0299130000000001"/>
    <n v="2.1866620000000001"/>
    <n v="2594.6799999999998"/>
    <n v="434.834"/>
    <n v="468.411"/>
    <n v="6"/>
    <s v="Coral Gardens WQ Retrofit Treatment Area"/>
    <x v="9"/>
    <n v="214.21299999999999"/>
  </r>
  <r>
    <n v="457"/>
    <s v="Polygon ZM"/>
    <n v="12993"/>
    <n v="118"/>
    <s v="Rural Residential"/>
    <s v="SouthFork_118"/>
    <n v="42.154699999999998"/>
    <s v="SouthFork"/>
    <n v="9.4961280000000006"/>
    <n v="1.6566989999999999"/>
    <n v="2.0488219999999999"/>
    <n v="227.26900000000001"/>
    <n v="39.649500000000003"/>
    <n v="49.034100000000002"/>
    <n v="6"/>
    <s v="Coral Gardens WQ Retrofit Treatment Area"/>
    <x v="9"/>
    <n v="23.9328"/>
  </r>
  <r>
    <n v="459"/>
    <s v="Polygon ZM"/>
    <n v="12994"/>
    <n v="118"/>
    <s v="Rural Residential"/>
    <s v="SouthFork_118"/>
    <n v="18.540700000000001"/>
    <s v="SouthFork"/>
    <n v="9.4961280000000006"/>
    <n v="1.6566989999999999"/>
    <n v="2.0488219999999999"/>
    <n v="58.6526"/>
    <n v="10.2326"/>
    <n v="12.654500000000001"/>
    <n v="6"/>
    <s v="Coral Gardens WQ Retrofit Treatment Area"/>
    <x v="9"/>
    <n v="6.1764799999999997"/>
  </r>
  <r>
    <n v="462"/>
    <s v="Polygon ZM"/>
    <n v="12999"/>
    <n v="118"/>
    <s v="Rural Residential"/>
    <s v="SouthFork_118"/>
    <n v="221.03100000000001"/>
    <s v="SouthFork"/>
    <n v="9.4961280000000006"/>
    <n v="1.6566989999999999"/>
    <n v="2.0488219999999999"/>
    <n v="1008.17"/>
    <n v="175.88499999999999"/>
    <n v="217.51499999999999"/>
    <n v="6"/>
    <s v="Coral Gardens WQ Retrofit Treatment Area"/>
    <x v="9"/>
    <n v="106.166"/>
  </r>
  <r>
    <n v="472"/>
    <s v="Polygon ZM"/>
    <n v="13053"/>
    <n v="121"/>
    <s v="Fixed Single Family Units"/>
    <s v="SouthFork_121"/>
    <n v="79.651700000000005"/>
    <s v="SouthFork"/>
    <n v="11.733371"/>
    <n v="1.9754510000000001"/>
    <n v="2.1412239999999998"/>
    <n v="4.55741"/>
    <n v="0.767293"/>
    <n v="0.831681"/>
    <n v="6"/>
    <s v="Coral Gardens WQ Retrofit Treatment Area"/>
    <x v="9"/>
    <n v="0.38841399999999998"/>
  </r>
  <r>
    <n v="476"/>
    <s v="Polygon ZM"/>
    <n v="13056"/>
    <n v="121"/>
    <s v="Fixed Single Family Units"/>
    <s v="SouthFork_121"/>
    <n v="3.3310000000000002E-3"/>
    <s v="SouthFork"/>
    <n v="11.733371"/>
    <n v="1.9754510000000001"/>
    <n v="2.1412239999999998"/>
    <n v="3.9080999999999998E-2"/>
    <n v="6.5799999999999999E-3"/>
    <n v="7.1320000000000003E-3"/>
    <n v="6"/>
    <s v="Coral Gardens WQ Retrofit Treatment Area"/>
    <x v="9"/>
    <n v="3.3310000000000002E-3"/>
  </r>
  <r>
    <n v="477"/>
    <s v="Polygon ZM"/>
    <n v="13058"/>
    <n v="121"/>
    <s v="Fixed Single Family Units"/>
    <s v="SouthFork_121"/>
    <n v="9.9925999999999995"/>
    <s v="SouthFork"/>
    <n v="11.733371"/>
    <n v="1.9754510000000001"/>
    <n v="2.1412239999999998"/>
    <n v="1.13758"/>
    <n v="0.191525"/>
    <n v="0.207597"/>
    <n v="6"/>
    <s v="Coral Gardens WQ Retrofit Treatment Area"/>
    <x v="9"/>
    <n v="9.6952999999999998E-2"/>
  </r>
  <r>
    <n v="478"/>
    <s v="Polygon ZM"/>
    <n v="13061"/>
    <n v="121"/>
    <s v="Fixed Single Family Units"/>
    <s v="SouthFork_121"/>
    <n v="82.788600000000002"/>
    <s v="SouthFork"/>
    <n v="11.733371"/>
    <n v="1.9754510000000001"/>
    <n v="2.1412239999999998"/>
    <n v="60.292999999999999"/>
    <n v="10.151"/>
    <n v="11.0029"/>
    <n v="6"/>
    <s v="Coral Gardens WQ Retrofit Treatment Area"/>
    <x v="9"/>
    <n v="5.1385899999999998"/>
  </r>
  <r>
    <n v="479"/>
    <s v="Polygon ZM"/>
    <n v="13064"/>
    <n v="121"/>
    <s v="Fixed Single Family Units"/>
    <s v="SouthFork_121"/>
    <n v="37.447699999999998"/>
    <s v="SouthFork"/>
    <n v="11.733371"/>
    <n v="1.9754510000000001"/>
    <n v="2.1412239999999998"/>
    <n v="221.202"/>
    <n v="37.241999999999997"/>
    <n v="40.367199999999997"/>
    <n v="6"/>
    <s v="Coral Gardens WQ Retrofit Treatment Area"/>
    <x v="9"/>
    <n v="18.852399999999999"/>
  </r>
  <r>
    <n v="480"/>
    <s v="Polygon ZM"/>
    <n v="13065"/>
    <n v="121"/>
    <s v="Fixed Single Family Units"/>
    <s v="SouthFork_121"/>
    <n v="155.12899999999999"/>
    <s v="SouthFork"/>
    <n v="11.733371"/>
    <n v="1.9754510000000001"/>
    <n v="2.1412239999999998"/>
    <n v="1765.44"/>
    <n v="297.23200000000003"/>
    <n v="322.17500000000001"/>
    <n v="6"/>
    <s v="Coral Gardens WQ Retrofit Treatment Area"/>
    <x v="9"/>
    <n v="150.46299999999999"/>
  </r>
  <r>
    <n v="482"/>
    <s v="Polygon ZM"/>
    <n v="13066"/>
    <n v="121"/>
    <s v="Fixed Single Family Units"/>
    <s v="SouthFork_121"/>
    <n v="8.1718799999999998"/>
    <s v="SouthFork"/>
    <n v="11.733371"/>
    <n v="1.9754510000000001"/>
    <n v="2.1412239999999998"/>
    <n v="95.883700000000005"/>
    <n v="16.1432"/>
    <n v="17.497800000000002"/>
    <n v="6"/>
    <s v="Coral Gardens WQ Retrofit Treatment Area"/>
    <x v="9"/>
    <n v="8.1718799999999998"/>
  </r>
  <r>
    <n v="483"/>
    <s v="Polygon ZM"/>
    <n v="13068"/>
    <n v="121"/>
    <s v="Fixed Single Family Units"/>
    <s v="SouthFork_121"/>
    <n v="27.76"/>
    <s v="SouthFork"/>
    <n v="11.733371"/>
    <n v="1.9754510000000001"/>
    <n v="2.1412239999999998"/>
    <n v="325.71800000000002"/>
    <n v="54.838500000000003"/>
    <n v="59.440399999999997"/>
    <n v="6"/>
    <s v="Coral Gardens WQ Retrofit Treatment Area"/>
    <x v="9"/>
    <n v="27.76"/>
  </r>
  <r>
    <n v="485"/>
    <s v="Polygon ZM"/>
    <n v="13070"/>
    <n v="121"/>
    <s v="Fixed Single Family Units"/>
    <s v="SouthFork_121"/>
    <n v="113.587"/>
    <s v="SouthFork"/>
    <n v="11.733371"/>
    <n v="1.9754510000000001"/>
    <n v="2.1412239999999998"/>
    <n v="1332.76"/>
    <n v="224.386"/>
    <n v="243.215"/>
    <n v="6"/>
    <s v="Coral Gardens WQ Retrofit Treatment Area"/>
    <x v="9"/>
    <n v="113.587"/>
  </r>
  <r>
    <n v="486"/>
    <s v="Polygon ZM"/>
    <n v="13071"/>
    <n v="121"/>
    <s v="Fixed Single Family Units"/>
    <s v="SouthFork_121"/>
    <n v="13.4467"/>
    <s v="SouthFork"/>
    <n v="11.733371"/>
    <n v="1.9754510000000001"/>
    <n v="2.1412239999999998"/>
    <n v="157.77500000000001"/>
    <n v="26.563300000000002"/>
    <n v="28.792400000000001"/>
    <n v="6"/>
    <s v="Coral Gardens WQ Retrofit Treatment Area"/>
    <x v="9"/>
    <n v="13.4467"/>
  </r>
  <r>
    <n v="487"/>
    <s v="Polygon ZM"/>
    <n v="13072"/>
    <n v="121"/>
    <s v="Fixed Single Family Units"/>
    <s v="SouthFork_121"/>
    <n v="15.6244"/>
    <s v="SouthFork"/>
    <n v="11.733371"/>
    <n v="1.9754510000000001"/>
    <n v="2.1412239999999998"/>
    <n v="183.327"/>
    <n v="30.865200000000002"/>
    <n v="33.455300000000001"/>
    <n v="6"/>
    <s v="Coral Gardens WQ Retrofit Treatment Area"/>
    <x v="9"/>
    <n v="15.6244"/>
  </r>
  <r>
    <n v="488"/>
    <s v="Polygon ZM"/>
    <n v="13073"/>
    <n v="121"/>
    <s v="Fixed Single Family Units"/>
    <s v="SouthFork_121"/>
    <n v="34.127899999999997"/>
    <s v="SouthFork"/>
    <n v="11.733371"/>
    <n v="1.9754510000000001"/>
    <n v="2.1412239999999998"/>
    <n v="400.435"/>
    <n v="67.418000000000006"/>
    <n v="73.075500000000005"/>
    <n v="6"/>
    <s v="Coral Gardens WQ Retrofit Treatment Area"/>
    <x v="9"/>
    <n v="34.127899999999997"/>
  </r>
  <r>
    <n v="495"/>
    <s v="Polygon ZM"/>
    <n v="13096"/>
    <n v="122"/>
    <s v="Mobile Home Units"/>
    <s v="SouthFork_122"/>
    <n v="26.0503"/>
    <s v="SouthFork"/>
    <n v="11.737068000000001"/>
    <n v="2.0913089999999999"/>
    <n v="2.1554890000000002"/>
    <n v="288.64999999999998"/>
    <n v="51.431600000000003"/>
    <n v="53.009900000000002"/>
    <n v="6"/>
    <s v="Coral Gardens WQ Retrofit Treatment Area"/>
    <x v="9"/>
    <n v="24.593"/>
  </r>
  <r>
    <n v="500"/>
    <s v="Polygon ZM"/>
    <n v="13131"/>
    <n v="133"/>
    <s v="Multiple Dwelling Units, Low Rise Two stories or less"/>
    <s v="SouthFork_133"/>
    <n v="83.052599999999998"/>
    <s v="SouthFork"/>
    <n v="11.271977"/>
    <n v="2.2334000000000001"/>
    <n v="2.0293679999999998"/>
    <n v="0.45437300000000003"/>
    <n v="9.0027999999999997E-2"/>
    <n v="8.1804000000000002E-2"/>
    <n v="6"/>
    <s v="Coral Gardens WQ Retrofit Treatment Area"/>
    <x v="9"/>
    <n v="4.0309999999999999E-2"/>
  </r>
  <r>
    <n v="501"/>
    <s v="Polygon ZM"/>
    <n v="13132"/>
    <n v="133"/>
    <s v="Multiple Dwelling Units, Low Rise Two stories or less"/>
    <s v="SouthFork_133"/>
    <n v="149.23699999999999"/>
    <s v="SouthFork"/>
    <n v="11.271977"/>
    <n v="2.2334000000000001"/>
    <n v="2.0293679999999998"/>
    <n v="1681.79"/>
    <n v="333.226"/>
    <n v="302.78399999999999"/>
    <n v="6"/>
    <s v="Coral Gardens WQ Retrofit Treatment Area"/>
    <x v="9"/>
    <n v="149.20099999999999"/>
  </r>
  <r>
    <n v="508"/>
    <s v="Polygon ZM"/>
    <n v="13136"/>
    <n v="133"/>
    <s v="Multiple Dwelling Units, Low Rise Two stories or less"/>
    <s v="SouthFork_133"/>
    <n v="41.709899999999998"/>
    <s v="SouthFork"/>
    <n v="11.271977"/>
    <n v="2.2334000000000001"/>
    <n v="2.0293679999999998"/>
    <n v="403.55099999999999"/>
    <n v="79.958600000000004"/>
    <n v="72.653999999999996"/>
    <n v="6"/>
    <s v="Coral Gardens WQ Retrofit Treatment Area"/>
    <x v="9"/>
    <n v="35.801299999999998"/>
  </r>
  <r>
    <n v="509"/>
    <s v="Polygon ZM"/>
    <n v="13139"/>
    <n v="133"/>
    <s v="Multiple Dwelling Units, Low Rise Two stories or less"/>
    <s v="SouthFork_133"/>
    <n v="94.622600000000006"/>
    <s v="SouthFork"/>
    <n v="11.271977"/>
    <n v="2.2334000000000001"/>
    <n v="2.0293679999999998"/>
    <n v="441.75299999999999"/>
    <n v="87.527900000000002"/>
    <n v="79.531800000000004"/>
    <n v="6"/>
    <s v="Coral Gardens WQ Retrofit Treatment Area"/>
    <x v="9"/>
    <n v="39.190399999999997"/>
  </r>
  <r>
    <n v="513"/>
    <s v="Polygon ZM"/>
    <n v="13165"/>
    <n v="140"/>
    <s v="Commercial and Services"/>
    <s v="SouthFork_140"/>
    <n v="23.042999999999999"/>
    <s v="SouthFork"/>
    <n v="12.496560000000001"/>
    <n v="1.9466840000000001"/>
    <n v="2.126881"/>
    <n v="280.33"/>
    <n v="43.669199999999996"/>
    <n v="47.711500000000001"/>
    <n v="6"/>
    <s v="Coral Gardens WQ Retrofit Treatment Area"/>
    <x v="9"/>
    <n v="22.432600000000001"/>
  </r>
  <r>
    <n v="514"/>
    <s v="Polygon ZM"/>
    <n v="13166"/>
    <n v="140"/>
    <s v="Commercial and Services"/>
    <s v="SouthFork_140"/>
    <n v="1.37314"/>
    <s v="SouthFork"/>
    <n v="12.496560000000001"/>
    <n v="1.9466840000000001"/>
    <n v="2.126881"/>
    <n v="16.778500000000001"/>
    <n v="2.6137199999999998"/>
    <n v="2.8556599999999999"/>
    <n v="6"/>
    <s v="Coral Gardens WQ Retrofit Treatment Area"/>
    <x v="9"/>
    <n v="1.3426499999999999"/>
  </r>
  <r>
    <n v="516"/>
    <s v="Polygon ZM"/>
    <n v="13168"/>
    <n v="140"/>
    <s v="Commercial and Services"/>
    <s v="SouthFork_140"/>
    <n v="10.3736"/>
    <s v="SouthFork"/>
    <n v="12.496560000000001"/>
    <n v="1.9466840000000001"/>
    <n v="2.126881"/>
    <n v="116.102"/>
    <n v="18.086099999999998"/>
    <n v="19.760200000000001"/>
    <n v="6"/>
    <s v="Coral Gardens WQ Retrofit Treatment Area"/>
    <x v="9"/>
    <n v="9.2907100000000007"/>
  </r>
  <r>
    <n v="517"/>
    <s v="Polygon ZM"/>
    <n v="13169"/>
    <n v="140"/>
    <s v="Commercial and Services"/>
    <s v="SouthFork_140"/>
    <n v="4.9127000000000001"/>
    <s v="SouthFork"/>
    <n v="12.496560000000001"/>
    <n v="1.9466840000000001"/>
    <n v="2.126881"/>
    <n v="61.391800000000003"/>
    <n v="9.5634800000000002"/>
    <n v="10.448700000000001"/>
    <n v="6"/>
    <s v="Coral Gardens WQ Retrofit Treatment Area"/>
    <x v="9"/>
    <n v="4.9127000000000001"/>
  </r>
  <r>
    <n v="518"/>
    <s v="Polygon ZM"/>
    <n v="13170"/>
    <n v="140"/>
    <s v="Commercial and Services"/>
    <s v="SouthFork_140"/>
    <n v="12.9406"/>
    <s v="SouthFork"/>
    <n v="12.496560000000001"/>
    <n v="1.9466840000000001"/>
    <n v="2.126881"/>
    <n v="161.71299999999999"/>
    <n v="25.191299999999998"/>
    <n v="27.523099999999999"/>
    <n v="6"/>
    <s v="Coral Gardens WQ Retrofit Treatment Area"/>
    <x v="9"/>
    <n v="12.9406"/>
  </r>
  <r>
    <n v="519"/>
    <s v="Polygon ZM"/>
    <n v="13171"/>
    <n v="140"/>
    <s v="Commercial and Services"/>
    <s v="SouthFork_140"/>
    <n v="16.785"/>
    <s v="SouthFork"/>
    <n v="12.496560000000001"/>
    <n v="1.9466840000000001"/>
    <n v="2.126881"/>
    <n v="206.08099999999999"/>
    <n v="32.102800000000002"/>
    <n v="35.074399999999997"/>
    <n v="6"/>
    <s v="Coral Gardens WQ Retrofit Treatment Area"/>
    <x v="9"/>
    <n v="16.491"/>
  </r>
  <r>
    <n v="520"/>
    <s v="Polygon ZM"/>
    <n v="13172"/>
    <n v="140"/>
    <s v="Commercial and Services"/>
    <s v="SouthFork_140"/>
    <n v="1.3643400000000001"/>
    <s v="SouthFork"/>
    <n v="12.496560000000001"/>
    <n v="1.9466840000000001"/>
    <n v="2.126881"/>
    <n v="0.63553000000000004"/>
    <n v="9.9001000000000006E-2"/>
    <n v="0.108165"/>
    <n v="6"/>
    <s v="Coral Gardens WQ Retrofit Treatment Area"/>
    <x v="9"/>
    <n v="5.0855999999999998E-2"/>
  </r>
  <r>
    <n v="523"/>
    <s v="Polygon ZM"/>
    <n v="13187"/>
    <n v="141"/>
    <s v="Retail Sales and Services"/>
    <s v="SouthFork_141"/>
    <n v="82.061099999999996"/>
    <s v="SouthFork"/>
    <n v="11.929551"/>
    <n v="1.7938769999999999"/>
    <n v="2.0065"/>
    <n v="978.94299999999998"/>
    <n v="147.20599999999999"/>
    <n v="164.654"/>
    <n v="6"/>
    <s v="Coral Gardens WQ Retrofit Treatment Area"/>
    <x v="9"/>
    <n v="82.060299999999998"/>
  </r>
  <r>
    <n v="524"/>
    <s v="Polygon ZM"/>
    <n v="13195"/>
    <n v="142"/>
    <s v="Wholesale Sales and Services Excluding warehouses associated with industrial use"/>
    <s v="SouthFork_142"/>
    <n v="13.201700000000001"/>
    <s v="SouthFork"/>
    <n v="8.3701430000000006"/>
    <n v="1.4404060000000001"/>
    <n v="1.8169379999999999"/>
    <n v="110.5"/>
    <n v="19.015799999999999"/>
    <n v="23.986699999999999"/>
    <n v="6"/>
    <s v="Coral Gardens WQ Retrofit Treatment Area"/>
    <x v="9"/>
    <n v="13.201700000000001"/>
  </r>
  <r>
    <n v="525"/>
    <s v="Polygon ZM"/>
    <n v="13196"/>
    <n v="142"/>
    <s v="Wholesale Sales and Services Excluding warehouses associated with industrial use"/>
    <s v="SouthFork_142"/>
    <n v="20.853100000000001"/>
    <s v="SouthFork"/>
    <n v="8.3701430000000006"/>
    <n v="1.4404060000000001"/>
    <n v="1.8169379999999999"/>
    <n v="2.2354599999999998"/>
    <n v="0.38469700000000001"/>
    <n v="0.485259"/>
    <n v="6"/>
    <s v="Coral Gardens WQ Retrofit Treatment Area"/>
    <x v="9"/>
    <n v="0.26707500000000001"/>
  </r>
  <r>
    <n v="526"/>
    <s v="Polygon ZM"/>
    <n v="13201"/>
    <n v="170"/>
    <s v="Institutional"/>
    <s v="SouthFork_170"/>
    <n v="18.728100000000001"/>
    <s v="SouthFork"/>
    <n v="11.029944"/>
    <n v="2.0173890000000001"/>
    <n v="2.1626029999999998"/>
    <n v="3.421E-3"/>
    <n v="6.2600000000000004E-4"/>
    <n v="6.7100000000000005E-4"/>
    <n v="6"/>
    <s v="Coral Gardens WQ Retrofit Treatment Area"/>
    <x v="9"/>
    <n v="3.1E-4"/>
  </r>
  <r>
    <n v="529"/>
    <s v="Polygon ZM"/>
    <n v="13204"/>
    <n v="170"/>
    <s v="Institutional"/>
    <s v="SouthFork_170"/>
    <n v="13.2491"/>
    <s v="SouthFork"/>
    <n v="11.029944"/>
    <n v="2.0173890000000001"/>
    <n v="2.1626029999999998"/>
    <n v="146.137"/>
    <n v="26.7286"/>
    <n v="28.6525"/>
    <n v="6"/>
    <s v="Coral Gardens WQ Retrofit Treatment Area"/>
    <x v="9"/>
    <n v="13.2491"/>
  </r>
  <r>
    <n v="530"/>
    <s v="Polygon ZM"/>
    <n v="13205"/>
    <n v="170"/>
    <s v="Institutional"/>
    <s v="SouthFork_170"/>
    <n v="44.249099999999999"/>
    <s v="SouthFork"/>
    <n v="11.029944"/>
    <n v="2.0173890000000001"/>
    <n v="2.1626029999999998"/>
    <n v="488.065"/>
    <n v="89.267700000000005"/>
    <n v="95.693200000000004"/>
    <n v="6"/>
    <s v="Coral Gardens WQ Retrofit Treatment Area"/>
    <x v="9"/>
    <n v="44.249099999999999"/>
  </r>
  <r>
    <n v="531"/>
    <s v="Polygon ZM"/>
    <n v="13207"/>
    <n v="170"/>
    <s v="Institutional"/>
    <s v="SouthFork_170"/>
    <n v="4.26159"/>
    <s v="SouthFork"/>
    <n v="11.029944"/>
    <n v="2.0173890000000001"/>
    <n v="2.1626029999999998"/>
    <n v="46.548699999999997"/>
    <n v="8.5138099999999994"/>
    <n v="9.1266400000000001"/>
    <n v="6"/>
    <s v="Coral Gardens WQ Retrofit Treatment Area"/>
    <x v="9"/>
    <n v="4.2202099999999998"/>
  </r>
  <r>
    <n v="532"/>
    <s v="Polygon ZM"/>
    <n v="13208"/>
    <n v="170"/>
    <s v="Institutional"/>
    <s v="SouthFork_170"/>
    <n v="11.4617"/>
    <s v="SouthFork"/>
    <n v="11.029944"/>
    <n v="2.0173890000000001"/>
    <n v="2.1626029999999998"/>
    <n v="126.422"/>
    <n v="23.122699999999998"/>
    <n v="24.787099999999999"/>
    <n v="6"/>
    <s v="Coral Gardens WQ Retrofit Treatment Area"/>
    <x v="9"/>
    <n v="11.4617"/>
  </r>
  <r>
    <n v="533"/>
    <s v="Polygon ZM"/>
    <n v="13210"/>
    <n v="170"/>
    <s v="Institutional"/>
    <s v="SouthFork_170"/>
    <n v="25.547799999999999"/>
    <s v="SouthFork"/>
    <n v="11.029944"/>
    <n v="2.0173890000000001"/>
    <n v="2.1626029999999998"/>
    <n v="107.86499999999999"/>
    <n v="19.7286"/>
    <n v="21.148599999999998"/>
    <n v="6"/>
    <s v="Coral Gardens WQ Retrofit Treatment Area"/>
    <x v="9"/>
    <n v="9.7792499999999993"/>
  </r>
  <r>
    <n v="535"/>
    <s v="Polygon ZM"/>
    <n v="13224"/>
    <n v="171"/>
    <s v="Educational Facilities"/>
    <s v="SouthFork_171"/>
    <n v="1.1422E-2"/>
    <s v="SouthFork"/>
    <n v="7.7817879999999997"/>
    <n v="1.27501"/>
    <n v="1.9111720000000001"/>
    <n v="7.2456999999999994E-2"/>
    <n v="1.1872000000000001E-2"/>
    <n v="1.7794999999999998E-2"/>
    <n v="6"/>
    <s v="Coral Gardens WQ Retrofit Treatment Area"/>
    <x v="9"/>
    <n v="9.3109999999999998E-3"/>
  </r>
  <r>
    <n v="537"/>
    <s v="Polygon ZM"/>
    <n v="13225"/>
    <n v="171"/>
    <s v="Educational Facilities"/>
    <s v="SouthFork_171"/>
    <n v="2.5478000000000001E-2"/>
    <s v="SouthFork"/>
    <n v="7.7817879999999997"/>
    <n v="1.27501"/>
    <n v="1.9111720000000001"/>
    <n v="0.198268"/>
    <n v="3.2485E-2"/>
    <n v="4.8694000000000001E-2"/>
    <n v="6"/>
    <s v="Coral Gardens WQ Retrofit Treatment Area"/>
    <x v="9"/>
    <n v="2.5478000000000001E-2"/>
  </r>
  <r>
    <n v="538"/>
    <s v="Polygon ZM"/>
    <n v="13226"/>
    <n v="171"/>
    <s v="Educational Facilities"/>
    <s v="SouthFork_171"/>
    <n v="29.636099999999999"/>
    <s v="SouthFork"/>
    <n v="7.7817879999999997"/>
    <n v="1.27501"/>
    <n v="1.9111720000000001"/>
    <n v="226.489"/>
    <n v="37.109200000000001"/>
    <n v="55.624699999999997"/>
    <n v="6"/>
    <s v="Coral Gardens WQ Retrofit Treatment Area"/>
    <x v="9"/>
    <n v="29.105"/>
  </r>
  <r>
    <n v="541"/>
    <s v="Polygon ZM"/>
    <n v="13248"/>
    <n v="182"/>
    <s v="Golf Courses"/>
    <s v="SouthFork_182"/>
    <n v="2.5064500000000001"/>
    <s v="SouthFork"/>
    <n v="11.610144999999999"/>
    <n v="2.0070380000000001"/>
    <n v="2.0894119999999998"/>
    <n v="29.100200000000001"/>
    <n v="5.0305400000000002"/>
    <n v="5.2370099999999997"/>
    <n v="6"/>
    <s v="Coral Gardens WQ Retrofit Treatment Area"/>
    <x v="9"/>
    <n v="2.5064500000000001"/>
  </r>
  <r>
    <n v="543"/>
    <s v="Polygon ZM"/>
    <n v="13250"/>
    <n v="182"/>
    <s v="Golf Courses"/>
    <s v="SouthFork_182"/>
    <n v="142.16200000000001"/>
    <s v="SouthFork"/>
    <n v="11.610144999999999"/>
    <n v="2.0070380000000001"/>
    <n v="2.0894119999999998"/>
    <n v="1650.52"/>
    <n v="285.32499999999999"/>
    <n v="297.03500000000003"/>
    <n v="6"/>
    <s v="Coral Gardens WQ Retrofit Treatment Area"/>
    <x v="9"/>
    <n v="142.16200000000001"/>
  </r>
  <r>
    <n v="552"/>
    <s v="Polygon ZM"/>
    <n v="13283"/>
    <n v="190"/>
    <s v="Open Land"/>
    <s v="SouthFork_190"/>
    <n v="14.655200000000001"/>
    <s v="SouthFork"/>
    <n v="9.2308070000000004"/>
    <n v="1.651831"/>
    <n v="1.9300759999999999"/>
    <n v="4.8785499999999997"/>
    <n v="0.873004"/>
    <n v="1.02006"/>
    <n v="6"/>
    <s v="Coral Gardens WQ Retrofit Treatment Area"/>
    <x v="9"/>
    <n v="0.52850699999999995"/>
  </r>
  <r>
    <n v="553"/>
    <s v="Polygon ZM"/>
    <n v="13284"/>
    <n v="190"/>
    <s v="Open Land"/>
    <s v="SouthFork_190"/>
    <n v="8.7450399999999995"/>
    <s v="SouthFork"/>
    <n v="9.2308070000000004"/>
    <n v="1.651831"/>
    <n v="1.9300759999999999"/>
    <n v="18.165299999999998"/>
    <n v="3.2506400000000002"/>
    <n v="3.7982"/>
    <n v="6"/>
    <s v="Coral Gardens WQ Retrofit Treatment Area"/>
    <x v="9"/>
    <n v="1.9679"/>
  </r>
  <r>
    <n v="555"/>
    <s v="Polygon ZM"/>
    <n v="13323"/>
    <n v="211"/>
    <s v="Improved Pastures"/>
    <s v="SouthFork_211"/>
    <n v="33.230200000000004"/>
    <s v="SouthFork"/>
    <n v="10.230904000000001"/>
    <n v="2.1930649999999998"/>
    <n v="1.488048"/>
    <n v="339.33499999999998"/>
    <n v="72.738699999999994"/>
    <n v="49.354999999999997"/>
    <n v="6"/>
    <s v="Coral Gardens WQ Retrofit Treatment Area"/>
    <x v="9"/>
    <n v="33.1676"/>
  </r>
  <r>
    <n v="558"/>
    <s v="Polygon ZM"/>
    <n v="13403"/>
    <n v="243"/>
    <s v="Ornamentals"/>
    <s v="SouthFork_243"/>
    <n v="5.1267800000000001"/>
    <s v="SouthFork"/>
    <n v="9.6284969999999994"/>
    <n v="1.9695750000000001"/>
    <n v="1.7798769999999999"/>
    <n v="49.363199999999999"/>
    <n v="10.0976"/>
    <n v="9.1250400000000003"/>
    <n v="6"/>
    <s v="Coral Gardens WQ Retrofit Treatment Area"/>
    <x v="9"/>
    <n v="5.1267800000000001"/>
  </r>
  <r>
    <n v="559"/>
    <s v="Polygon ZM"/>
    <n v="13405"/>
    <n v="243"/>
    <s v="Ornamentals"/>
    <s v="SouthFork_243"/>
    <n v="44.408999999999999"/>
    <s v="SouthFork"/>
    <n v="9.6284969999999994"/>
    <n v="1.9695750000000001"/>
    <n v="1.7798769999999999"/>
    <n v="0.83098700000000003"/>
    <n v="0.169984"/>
    <n v="0.153612"/>
    <n v="6"/>
    <s v="Coral Gardens WQ Retrofit Treatment Area"/>
    <x v="9"/>
    <n v="8.6305000000000007E-2"/>
  </r>
  <r>
    <n v="561"/>
    <s v="Polygon ZM"/>
    <n v="13406"/>
    <n v="243"/>
    <s v="Ornamentals"/>
    <s v="SouthFork_243"/>
    <n v="39.231000000000002"/>
    <s v="SouthFork"/>
    <n v="9.6284969999999994"/>
    <n v="1.9695750000000001"/>
    <n v="1.7798769999999999"/>
    <n v="377.73599999999999"/>
    <n v="77.2684"/>
    <n v="69.826300000000003"/>
    <n v="6"/>
    <s v="Coral Gardens WQ Retrofit Treatment Area"/>
    <x v="9"/>
    <n v="39.231000000000002"/>
  </r>
  <r>
    <n v="562"/>
    <s v="Polygon ZM"/>
    <n v="13407"/>
    <n v="243"/>
    <s v="Ornamentals"/>
    <s v="SouthFork_243"/>
    <n v="6.6310700000000002"/>
    <s v="SouthFork"/>
    <n v="9.6284969999999994"/>
    <n v="1.9695750000000001"/>
    <n v="1.7798769999999999"/>
    <n v="62.987699999999997"/>
    <n v="12.884600000000001"/>
    <n v="11.643599999999999"/>
    <n v="6"/>
    <s v="Coral Gardens WQ Retrofit Treatment Area"/>
    <x v="9"/>
    <n v="6.5418000000000003"/>
  </r>
  <r>
    <n v="563"/>
    <s v="Polygon ZM"/>
    <n v="13411"/>
    <n v="250"/>
    <s v="Specialty Farms"/>
    <s v="SouthFork_250"/>
    <n v="3.0698400000000001"/>
    <s v="SouthFork"/>
    <n v="6.2503460000000004"/>
    <n v="1.4596990000000001"/>
    <n v="1.3190569999999999"/>
    <n v="19.145900000000001"/>
    <n v="4.4713200000000004"/>
    <n v="4.0405100000000003"/>
    <n v="6"/>
    <s v="Coral Gardens WQ Retrofit Treatment Area"/>
    <x v="9"/>
    <n v="3.06318"/>
  </r>
  <r>
    <n v="565"/>
    <s v="Polygon ZM"/>
    <n v="13440"/>
    <n v="310"/>
    <s v="Herbaceous (Dry Prairie)"/>
    <s v="SouthFork_310"/>
    <n v="31.345600000000001"/>
    <s v="SouthFork"/>
    <n v="8.1109430000000007"/>
    <n v="1.522931"/>
    <n v="1.708602"/>
    <n v="249.815"/>
    <n v="46.905999999999999"/>
    <n v="52.624600000000001"/>
    <n v="6"/>
    <s v="Coral Gardens WQ Retrofit Treatment Area"/>
    <x v="9"/>
    <n v="30.799800000000001"/>
  </r>
  <r>
    <n v="572"/>
    <s v="Polygon ZM"/>
    <n v="13469"/>
    <n v="320"/>
    <s v="Shrub and Brushland"/>
    <s v="SouthFork_320"/>
    <n v="9.0037199999999995"/>
    <s v="SouthFork"/>
    <n v="7.2268610000000004"/>
    <n v="1.369947"/>
    <n v="1.524516"/>
    <n v="65.068600000000004"/>
    <n v="12.3346"/>
    <n v="13.7263"/>
    <n v="6"/>
    <s v="Coral Gardens WQ Retrofit Treatment Area"/>
    <x v="9"/>
    <n v="9.0037199999999995"/>
  </r>
  <r>
    <n v="574"/>
    <s v="Polygon ZM"/>
    <n v="13497"/>
    <n v="321"/>
    <s v="Palmetto Prairies"/>
    <s v="SouthFork_321"/>
    <n v="15.3323"/>
    <s v="SouthFork"/>
    <n v="6.4200860000000004"/>
    <n v="1.260224"/>
    <n v="1.4251769999999999"/>
    <n v="98.434700000000007"/>
    <n v="19.322099999999999"/>
    <n v="21.851199999999999"/>
    <n v="6"/>
    <s v="Coral Gardens WQ Retrofit Treatment Area"/>
    <x v="9"/>
    <n v="15.3323"/>
  </r>
  <r>
    <n v="576"/>
    <s v="Polygon ZM"/>
    <n v="13511"/>
    <n v="330"/>
    <s v="Mixed Rangeland"/>
    <s v="SouthFork_330"/>
    <n v="0.23962900000000001"/>
    <s v="SouthFork"/>
    <n v="6.2122989999999998"/>
    <n v="1.1764460000000001"/>
    <n v="1.3821559999999999"/>
    <n v="0.43465500000000001"/>
    <n v="8.2311999999999996E-2"/>
    <n v="9.6704999999999999E-2"/>
    <n v="6"/>
    <s v="Coral Gardens WQ Retrofit Treatment Area"/>
    <x v="9"/>
    <n v="6.9967000000000001E-2"/>
  </r>
  <r>
    <n v="590"/>
    <s v="Polygon ZM"/>
    <n v="13608"/>
    <n v="411"/>
    <s v="Pine Flatwoods"/>
    <s v="SouthFork_411"/>
    <n v="11.282299999999999"/>
    <s v="SouthFork"/>
    <n v="5.9979040000000001"/>
    <n v="0.90687899999999999"/>
    <n v="1.5020009999999999"/>
    <n v="1.95E-4"/>
    <n v="2.9E-5"/>
    <n v="4.8999999999999998E-5"/>
    <n v="6"/>
    <s v="Coral Gardens WQ Retrofit Treatment Area"/>
    <x v="9"/>
    <n v="3.3000000000000003E-5"/>
  </r>
  <r>
    <n v="592"/>
    <s v="Polygon ZM"/>
    <n v="13609"/>
    <n v="411"/>
    <s v="Pine Flatwoods"/>
    <s v="SouthFork_411"/>
    <n v="4.2802800000000003"/>
    <s v="SouthFork"/>
    <n v="5.9979040000000001"/>
    <n v="0.90687899999999999"/>
    <n v="1.5020009999999999"/>
    <n v="25.672699999999999"/>
    <n v="3.8816999999999999"/>
    <n v="6.4289899999999998"/>
    <n v="6"/>
    <s v="Coral Gardens WQ Retrofit Treatment Area"/>
    <x v="9"/>
    <n v="4.2802800000000003"/>
  </r>
  <r>
    <n v="593"/>
    <s v="Polygon ZM"/>
    <n v="13613"/>
    <n v="411"/>
    <s v="Pine Flatwoods"/>
    <s v="SouthFork_411"/>
    <n v="4.9321000000000002"/>
    <s v="SouthFork"/>
    <n v="5.9979040000000001"/>
    <n v="0.90687899999999999"/>
    <n v="1.5020009999999999"/>
    <n v="29.5823"/>
    <n v="4.4728199999999996"/>
    <n v="7.4080199999999996"/>
    <n v="6"/>
    <s v="Coral Gardens WQ Retrofit Treatment Area"/>
    <x v="9"/>
    <n v="4.9321000000000002"/>
  </r>
  <r>
    <n v="596"/>
    <s v="Polygon ZM"/>
    <n v="13619"/>
    <n v="411"/>
    <s v="Pine Flatwoods"/>
    <s v="SouthFork_411"/>
    <n v="16.9803"/>
    <s v="SouthFork"/>
    <n v="5.9979040000000001"/>
    <n v="0.90687899999999999"/>
    <n v="1.5020009999999999"/>
    <n v="1.01227"/>
    <n v="0.153055"/>
    <n v="0.253494"/>
    <n v="6"/>
    <s v="Coral Gardens WQ Retrofit Treatment Area"/>
    <x v="9"/>
    <n v="0.168771"/>
  </r>
  <r>
    <n v="597"/>
    <s v="Polygon ZM"/>
    <n v="13621"/>
    <n v="411"/>
    <s v="Pine Flatwoods"/>
    <s v="SouthFork_411"/>
    <n v="43.54"/>
    <s v="SouthFork"/>
    <n v="5.9979040000000001"/>
    <n v="0.90687899999999999"/>
    <n v="1.5020009999999999"/>
    <n v="236.828"/>
    <n v="35.808300000000003"/>
    <n v="59.306800000000003"/>
    <n v="6"/>
    <s v="Coral Gardens WQ Retrofit Treatment Area"/>
    <x v="9"/>
    <n v="39.485199999999999"/>
  </r>
  <r>
    <n v="598"/>
    <s v="Polygon ZM"/>
    <n v="13628"/>
    <n v="411"/>
    <s v="Pine Flatwoods"/>
    <s v="SouthFork_411"/>
    <n v="21.032499999999999"/>
    <s v="SouthFork"/>
    <n v="5.9979040000000001"/>
    <n v="0.90687899999999999"/>
    <n v="1.5020009999999999"/>
    <n v="110.58499999999999"/>
    <n v="16.720300000000002"/>
    <n v="27.692699999999999"/>
    <n v="6"/>
    <s v="Coral Gardens WQ Retrofit Treatment Area"/>
    <x v="9"/>
    <n v="18.437200000000001"/>
  </r>
  <r>
    <n v="599"/>
    <s v="Polygon ZM"/>
    <n v="13630"/>
    <n v="411"/>
    <s v="Pine Flatwoods"/>
    <s v="SouthFork_411"/>
    <n v="3.4031199999999999"/>
    <s v="SouthFork"/>
    <n v="5.9979040000000001"/>
    <n v="0.90687899999999999"/>
    <n v="1.5020009999999999"/>
    <n v="5.9481400000000004"/>
    <n v="0.89935500000000002"/>
    <n v="1.4895400000000001"/>
    <n v="6"/>
    <s v="Coral Gardens WQ Retrofit Treatment Area"/>
    <x v="9"/>
    <n v="0.991703"/>
  </r>
  <r>
    <n v="601"/>
    <s v="Polygon ZM"/>
    <n v="13631"/>
    <n v="411"/>
    <s v="Pine Flatwoods"/>
    <s v="SouthFork_411"/>
    <n v="10.6495"/>
    <s v="SouthFork"/>
    <n v="5.9979040000000001"/>
    <n v="0.90687899999999999"/>
    <n v="1.5020009999999999"/>
    <n v="63.874699999999997"/>
    <n v="9.6578099999999996"/>
    <n v="15.9956"/>
    <n v="6"/>
    <s v="Coral Gardens WQ Retrofit Treatment Area"/>
    <x v="9"/>
    <n v="10.6495"/>
  </r>
  <r>
    <n v="602"/>
    <s v="Polygon ZM"/>
    <n v="13632"/>
    <n v="411"/>
    <s v="Pine Flatwoods"/>
    <s v="SouthFork_411"/>
    <n v="157.899"/>
    <s v="SouthFork"/>
    <n v="5.9979040000000001"/>
    <n v="0.90687899999999999"/>
    <n v="1.5020009999999999"/>
    <n v="1.42641"/>
    <n v="0.215672"/>
    <n v="0.35720299999999999"/>
    <n v="6"/>
    <s v="Coral Gardens WQ Retrofit Treatment Area"/>
    <x v="9"/>
    <n v="0.237818"/>
  </r>
  <r>
    <n v="603"/>
    <s v="Polygon ZM"/>
    <n v="13635"/>
    <n v="411"/>
    <s v="Pine Flatwoods"/>
    <s v="SouthFork_411"/>
    <n v="6.9041600000000001"/>
    <s v="SouthFork"/>
    <n v="5.9979040000000001"/>
    <n v="0.90687899999999999"/>
    <n v="1.5020009999999999"/>
    <n v="41.410499999999999"/>
    <n v="6.2612399999999999"/>
    <n v="10.370100000000001"/>
    <n v="6"/>
    <s v="Coral Gardens WQ Retrofit Treatment Area"/>
    <x v="9"/>
    <n v="6.9041600000000001"/>
  </r>
  <r>
    <n v="605"/>
    <s v="Polygon ZM"/>
    <n v="13639"/>
    <n v="411"/>
    <s v="Pine Flatwoods"/>
    <s v="SouthFork_411"/>
    <n v="17.378900000000002"/>
    <s v="SouthFork"/>
    <n v="5.9979040000000001"/>
    <n v="0.90687899999999999"/>
    <n v="1.5020009999999999"/>
    <n v="104.23699999999999"/>
    <n v="15.7606"/>
    <n v="26.103100000000001"/>
    <n v="6"/>
    <s v="Coral Gardens WQ Retrofit Treatment Area"/>
    <x v="9"/>
    <n v="17.378900000000002"/>
  </r>
  <r>
    <n v="610"/>
    <s v="Polygon ZM"/>
    <n v="13643"/>
    <n v="411"/>
    <s v="Pine Flatwoods"/>
    <s v="SouthFork_411"/>
    <n v="44.998600000000003"/>
    <s v="SouthFork"/>
    <n v="5.9979040000000001"/>
    <n v="0.90687899999999999"/>
    <n v="1.5020009999999999"/>
    <n v="164.5"/>
    <n v="24.872299999999999"/>
    <n v="41.194200000000002"/>
    <n v="6"/>
    <s v="Coral Gardens WQ Retrofit Treatment Area"/>
    <x v="9"/>
    <n v="27.426200000000001"/>
  </r>
  <r>
    <n v="612"/>
    <s v="Polygon ZM"/>
    <n v="13644"/>
    <n v="411"/>
    <s v="Pine Flatwoods"/>
    <s v="SouthFork_411"/>
    <n v="41.048900000000003"/>
    <s v="SouthFork"/>
    <n v="5.9979040000000001"/>
    <n v="0.90687899999999999"/>
    <n v="1.5020009999999999"/>
    <n v="246.20699999999999"/>
    <n v="37.226399999999998"/>
    <n v="61.655500000000004"/>
    <n v="6"/>
    <s v="Coral Gardens WQ Retrofit Treatment Area"/>
    <x v="9"/>
    <n v="41.048900000000003"/>
  </r>
  <r>
    <n v="614"/>
    <s v="Polygon ZM"/>
    <n v="13646"/>
    <n v="411"/>
    <s v="Pine Flatwoods"/>
    <s v="SouthFork_411"/>
    <n v="41.190600000000003"/>
    <s v="SouthFork"/>
    <n v="5.9979040000000001"/>
    <n v="0.90687899999999999"/>
    <n v="1.5020009999999999"/>
    <n v="66.497"/>
    <n v="10.0543"/>
    <n v="16.652200000000001"/>
    <n v="6"/>
    <s v="Coral Gardens WQ Retrofit Treatment Area"/>
    <x v="9"/>
    <n v="11.0867"/>
  </r>
  <r>
    <n v="615"/>
    <s v="Polygon ZM"/>
    <n v="13668"/>
    <n v="422"/>
    <s v="Brazilian Pepper"/>
    <s v="SouthFork_422"/>
    <n v="4.66073"/>
    <s v="SouthFork"/>
    <n v="8.1527360000000009"/>
    <n v="1.4365079999999999"/>
    <n v="1.691384"/>
    <n v="37.781399999999998"/>
    <n v="6.65707"/>
    <n v="7.8382100000000001"/>
    <n v="6"/>
    <s v="Coral Gardens WQ Retrofit Treatment Area"/>
    <x v="9"/>
    <n v="4.6341999999999999"/>
  </r>
  <r>
    <n v="621"/>
    <s v="Polygon ZM"/>
    <n v="14036"/>
    <n v="511"/>
    <s v="Natural River, Stream, Waterway"/>
    <s v="SouthFork_511"/>
    <n v="2.0470000000000002E-3"/>
    <s v="SouthFork"/>
    <n v="9.5753869999999992"/>
    <n v="1.6562060000000001"/>
    <n v="1.946625"/>
    <n v="1.9605000000000001E-2"/>
    <n v="3.3909999999999999E-3"/>
    <n v="3.986E-3"/>
    <n v="6"/>
    <s v="Coral Gardens WQ Retrofit Treatment Area"/>
    <x v="9"/>
    <n v="2.0470000000000002E-3"/>
  </r>
  <r>
    <n v="639"/>
    <s v="Polygon ZM"/>
    <n v="14370"/>
    <n v="530"/>
    <s v="Reservoirs"/>
    <s v="SouthFork_530"/>
    <n v="6.9736799999999999"/>
    <s v="SouthFork"/>
    <n v="9.4268710000000002"/>
    <n v="1.6340539999999999"/>
    <n v="1.899934"/>
    <n v="65.739999999999995"/>
    <n v="11.3954"/>
    <n v="13.249499999999999"/>
    <n v="6"/>
    <s v="Coral Gardens WQ Retrofit Treatment Area"/>
    <x v="9"/>
    <n v="6.9736799999999999"/>
  </r>
  <r>
    <n v="640"/>
    <s v="Polygon ZM"/>
    <n v="14372"/>
    <n v="530"/>
    <s v="Reservoirs"/>
    <s v="SouthFork_530"/>
    <n v="1.6851100000000001"/>
    <s v="SouthFork"/>
    <n v="9.4268710000000002"/>
    <n v="1.6340539999999999"/>
    <n v="1.899934"/>
    <n v="15.885300000000001"/>
    <n v="2.7535599999999998"/>
    <n v="3.2016"/>
    <n v="6"/>
    <s v="Coral Gardens WQ Retrofit Treatment Area"/>
    <x v="9"/>
    <n v="1.6851100000000001"/>
  </r>
  <r>
    <n v="641"/>
    <s v="Polygon ZM"/>
    <n v="14374"/>
    <n v="530"/>
    <s v="Reservoirs"/>
    <s v="SouthFork_530"/>
    <n v="1.7378"/>
    <s v="SouthFork"/>
    <n v="9.4268710000000002"/>
    <n v="1.6340539999999999"/>
    <n v="1.899934"/>
    <n v="16.382000000000001"/>
    <n v="2.8396599999999999"/>
    <n v="3.3017099999999999"/>
    <n v="6"/>
    <s v="Coral Gardens WQ Retrofit Treatment Area"/>
    <x v="9"/>
    <n v="1.7378"/>
  </r>
  <r>
    <n v="643"/>
    <s v="Polygon ZM"/>
    <n v="14382"/>
    <n v="530"/>
    <s v="Reservoirs"/>
    <s v="SouthFork_530"/>
    <n v="3.3826100000000001"/>
    <s v="SouthFork"/>
    <n v="9.4268710000000002"/>
    <n v="1.6340539999999999"/>
    <n v="1.899934"/>
    <n v="31.8874"/>
    <n v="5.5273700000000003"/>
    <n v="6.4267399999999997"/>
    <n v="6"/>
    <s v="Coral Gardens WQ Retrofit Treatment Area"/>
    <x v="9"/>
    <n v="3.3826100000000001"/>
  </r>
  <r>
    <n v="644"/>
    <s v="Polygon ZM"/>
    <n v="14383"/>
    <n v="530"/>
    <s v="Reservoirs"/>
    <s v="SouthFork_530"/>
    <n v="1.07158"/>
    <s v="SouthFork"/>
    <n v="9.4268710000000002"/>
    <n v="1.6340539999999999"/>
    <n v="1.899934"/>
    <n v="10.101599999999999"/>
    <n v="1.75102"/>
    <n v="2.03593"/>
    <n v="6"/>
    <s v="Coral Gardens WQ Retrofit Treatment Area"/>
    <x v="9"/>
    <n v="1.07158"/>
  </r>
  <r>
    <n v="645"/>
    <s v="Polygon ZM"/>
    <n v="14385"/>
    <n v="530"/>
    <s v="Reservoirs"/>
    <s v="SouthFork_530"/>
    <n v="4.1753200000000001"/>
    <s v="SouthFork"/>
    <n v="9.4268710000000002"/>
    <n v="1.6340539999999999"/>
    <n v="1.899934"/>
    <n v="39.360199999999999"/>
    <n v="6.8227000000000002"/>
    <n v="7.93283"/>
    <n v="6"/>
    <s v="Coral Gardens WQ Retrofit Treatment Area"/>
    <x v="9"/>
    <n v="4.1753200000000001"/>
  </r>
  <r>
    <n v="646"/>
    <s v="Polygon ZM"/>
    <n v="14389"/>
    <n v="530"/>
    <s v="Reservoirs"/>
    <s v="SouthFork_530"/>
    <n v="2.9076200000000001"/>
    <s v="SouthFork"/>
    <n v="9.4268710000000002"/>
    <n v="1.6340539999999999"/>
    <n v="1.899934"/>
    <n v="27.409800000000001"/>
    <n v="4.7512100000000004"/>
    <n v="5.5242899999999997"/>
    <n v="6"/>
    <s v="Coral Gardens WQ Retrofit Treatment Area"/>
    <x v="9"/>
    <n v="2.9076200000000001"/>
  </r>
  <r>
    <n v="647"/>
    <s v="Polygon ZM"/>
    <n v="14395"/>
    <n v="530"/>
    <s v="Reservoirs"/>
    <s v="SouthFork_530"/>
    <n v="1.3105599999999999"/>
    <s v="SouthFork"/>
    <n v="9.4268710000000002"/>
    <n v="1.6340539999999999"/>
    <n v="1.899934"/>
    <n v="12.3545"/>
    <n v="2.1415299999999999"/>
    <n v="2.4899800000000001"/>
    <n v="6"/>
    <s v="Coral Gardens WQ Retrofit Treatment Area"/>
    <x v="9"/>
    <n v="1.3105599999999999"/>
  </r>
  <r>
    <n v="648"/>
    <s v="Polygon ZM"/>
    <n v="14397"/>
    <n v="530"/>
    <s v="Reservoirs"/>
    <s v="SouthFork_530"/>
    <n v="1.3550899999999999"/>
    <s v="SouthFork"/>
    <n v="9.4268710000000002"/>
    <n v="1.6340539999999999"/>
    <n v="1.899934"/>
    <n v="12.7743"/>
    <n v="2.2142900000000001"/>
    <n v="2.5745800000000001"/>
    <n v="6"/>
    <s v="Coral Gardens WQ Retrofit Treatment Area"/>
    <x v="9"/>
    <n v="1.3550899999999999"/>
  </r>
  <r>
    <n v="649"/>
    <s v="Polygon ZM"/>
    <n v="14413"/>
    <n v="530"/>
    <s v="Reservoirs"/>
    <s v="SouthFork_530"/>
    <n v="1.80714"/>
    <s v="SouthFork"/>
    <n v="9.4268710000000002"/>
    <n v="1.6340539999999999"/>
    <n v="1.899934"/>
    <n v="17.035699999999999"/>
    <n v="2.95296"/>
    <n v="3.4334500000000001"/>
    <n v="6"/>
    <s v="Coral Gardens WQ Retrofit Treatment Area"/>
    <x v="9"/>
    <n v="1.80714"/>
  </r>
  <r>
    <n v="650"/>
    <s v="Polygon ZM"/>
    <n v="14418"/>
    <n v="530"/>
    <s v="Reservoirs"/>
    <s v="SouthFork_530"/>
    <n v="1.59975"/>
    <s v="SouthFork"/>
    <n v="9.4268710000000002"/>
    <n v="1.6340539999999999"/>
    <n v="1.899934"/>
    <n v="15.0806"/>
    <n v="2.61408"/>
    <n v="3.0394199999999998"/>
    <n v="6"/>
    <s v="Coral Gardens WQ Retrofit Treatment Area"/>
    <x v="9"/>
    <n v="1.59975"/>
  </r>
  <r>
    <n v="651"/>
    <s v="Polygon ZM"/>
    <n v="14421"/>
    <n v="530"/>
    <s v="Reservoirs"/>
    <s v="SouthFork_530"/>
    <n v="2.8746200000000002"/>
    <s v="SouthFork"/>
    <n v="9.4268710000000002"/>
    <n v="1.6340539999999999"/>
    <n v="1.899934"/>
    <n v="27.098700000000001"/>
    <n v="4.6972800000000001"/>
    <n v="5.4615900000000002"/>
    <n v="6"/>
    <s v="Coral Gardens WQ Retrofit Treatment Area"/>
    <x v="9"/>
    <n v="2.8746200000000002"/>
  </r>
  <r>
    <n v="652"/>
    <s v="Polygon ZM"/>
    <n v="14423"/>
    <n v="530"/>
    <s v="Reservoirs"/>
    <s v="SouthFork_530"/>
    <n v="2.9109799999999999"/>
    <s v="SouthFork"/>
    <n v="9.4268710000000002"/>
    <n v="1.6340539999999999"/>
    <n v="1.899934"/>
    <n v="27.441400000000002"/>
    <n v="4.7567000000000004"/>
    <n v="5.5306699999999998"/>
    <n v="6"/>
    <s v="Coral Gardens WQ Retrofit Treatment Area"/>
    <x v="9"/>
    <n v="2.9109799999999999"/>
  </r>
  <r>
    <n v="653"/>
    <s v="Polygon ZM"/>
    <n v="14425"/>
    <n v="530"/>
    <s v="Reservoirs"/>
    <s v="SouthFork_530"/>
    <n v="5.2122700000000002"/>
    <s v="SouthFork"/>
    <n v="9.4268710000000002"/>
    <n v="1.6340539999999999"/>
    <n v="1.899934"/>
    <n v="49.135399999999997"/>
    <n v="8.5171299999999999"/>
    <n v="9.9029699999999998"/>
    <n v="6"/>
    <s v="Coral Gardens WQ Retrofit Treatment Area"/>
    <x v="9"/>
    <n v="5.2122700000000002"/>
  </r>
  <r>
    <n v="654"/>
    <s v="Polygon ZM"/>
    <n v="14434"/>
    <n v="530"/>
    <s v="Reservoirs"/>
    <s v="SouthFork_530"/>
    <n v="2.5644399999999998"/>
    <s v="SouthFork"/>
    <n v="9.4268710000000002"/>
    <n v="1.6340539999999999"/>
    <n v="1.899934"/>
    <n v="24.174600000000002"/>
    <n v="4.1904300000000001"/>
    <n v="4.8722700000000003"/>
    <n v="6"/>
    <s v="Coral Gardens WQ Retrofit Treatment Area"/>
    <x v="9"/>
    <n v="2.5644399999999998"/>
  </r>
  <r>
    <n v="655"/>
    <s v="Polygon ZM"/>
    <n v="14436"/>
    <n v="530"/>
    <s v="Reservoirs"/>
    <s v="SouthFork_530"/>
    <n v="1.7305600000000001"/>
    <s v="SouthFork"/>
    <n v="9.4268710000000002"/>
    <n v="1.6340539999999999"/>
    <n v="1.899934"/>
    <n v="16.313800000000001"/>
    <n v="2.8278300000000001"/>
    <n v="3.2879499999999999"/>
    <n v="6"/>
    <s v="Coral Gardens WQ Retrofit Treatment Area"/>
    <x v="9"/>
    <n v="1.7305600000000001"/>
  </r>
  <r>
    <n v="656"/>
    <s v="Polygon ZM"/>
    <n v="14438"/>
    <n v="530"/>
    <s v="Reservoirs"/>
    <s v="SouthFork_530"/>
    <n v="5.5624799999999999"/>
    <s v="SouthFork"/>
    <n v="9.4268710000000002"/>
    <n v="1.6340539999999999"/>
    <n v="1.899934"/>
    <n v="52.436799999999998"/>
    <n v="9.0893899999999999"/>
    <n v="10.568300000000001"/>
    <n v="6"/>
    <s v="Coral Gardens WQ Retrofit Treatment Area"/>
    <x v="9"/>
    <n v="5.5624799999999999"/>
  </r>
  <r>
    <n v="657"/>
    <s v="Polygon ZM"/>
    <n v="14440"/>
    <n v="530"/>
    <s v="Reservoirs"/>
    <s v="SouthFork_530"/>
    <n v="2.5640999999999998"/>
    <s v="SouthFork"/>
    <n v="9.4268710000000002"/>
    <n v="1.6340539999999999"/>
    <n v="1.899934"/>
    <n v="24.171399999999998"/>
    <n v="4.1898799999999996"/>
    <n v="4.8716200000000001"/>
    <n v="6"/>
    <s v="Coral Gardens WQ Retrofit Treatment Area"/>
    <x v="9"/>
    <n v="2.5640999999999998"/>
  </r>
  <r>
    <n v="658"/>
    <s v="Polygon ZM"/>
    <n v="14441"/>
    <n v="530"/>
    <s v="Reservoirs"/>
    <s v="SouthFork_530"/>
    <n v="1.8001100000000001"/>
    <s v="SouthFork"/>
    <n v="9.4268710000000002"/>
    <n v="1.6340539999999999"/>
    <n v="1.899934"/>
    <n v="16.9694"/>
    <n v="2.9414799999999999"/>
    <n v="3.4200900000000001"/>
    <n v="6"/>
    <s v="Coral Gardens WQ Retrofit Treatment Area"/>
    <x v="9"/>
    <n v="1.8001100000000001"/>
  </r>
  <r>
    <n v="659"/>
    <s v="Polygon ZM"/>
    <n v="14443"/>
    <n v="530"/>
    <s v="Reservoirs"/>
    <s v="SouthFork_530"/>
    <n v="3.4336099999999998"/>
    <s v="SouthFork"/>
    <n v="9.4268710000000002"/>
    <n v="1.6340539999999999"/>
    <n v="1.899934"/>
    <n v="32.368200000000002"/>
    <n v="5.6106999999999996"/>
    <n v="6.5236299999999998"/>
    <n v="6"/>
    <s v="Coral Gardens WQ Retrofit Treatment Area"/>
    <x v="9"/>
    <n v="3.4336099999999998"/>
  </r>
  <r>
    <n v="660"/>
    <s v="Polygon ZM"/>
    <n v="14446"/>
    <n v="530"/>
    <s v="Reservoirs"/>
    <s v="SouthFork_530"/>
    <n v="3.76694"/>
    <s v="SouthFork"/>
    <n v="9.4268710000000002"/>
    <n v="1.6340539999999999"/>
    <n v="1.899934"/>
    <n v="35.5105"/>
    <n v="6.1553800000000001"/>
    <n v="7.1569399999999996"/>
    <n v="6"/>
    <s v="Coral Gardens WQ Retrofit Treatment Area"/>
    <x v="9"/>
    <n v="3.76694"/>
  </r>
  <r>
    <n v="661"/>
    <s v="Polygon ZM"/>
    <n v="14447"/>
    <n v="530"/>
    <s v="Reservoirs"/>
    <s v="SouthFork_530"/>
    <n v="2.4441299999999999"/>
    <s v="SouthFork"/>
    <n v="9.4268710000000002"/>
    <n v="1.6340539999999999"/>
    <n v="1.899934"/>
    <n v="23.040500000000002"/>
    <n v="3.9938400000000001"/>
    <n v="4.6436900000000003"/>
    <n v="6"/>
    <s v="Coral Gardens WQ Retrofit Treatment Area"/>
    <x v="9"/>
    <n v="2.4441299999999999"/>
  </r>
  <r>
    <n v="662"/>
    <s v="Polygon ZM"/>
    <n v="14448"/>
    <n v="530"/>
    <s v="Reservoirs"/>
    <s v="SouthFork_530"/>
    <n v="1.7231099999999999"/>
    <s v="SouthFork"/>
    <n v="9.4268710000000002"/>
    <n v="1.6340539999999999"/>
    <n v="1.899934"/>
    <n v="16.243500000000001"/>
    <n v="2.8156500000000002"/>
    <n v="3.2738"/>
    <n v="6"/>
    <s v="Coral Gardens WQ Retrofit Treatment Area"/>
    <x v="9"/>
    <n v="1.7231099999999999"/>
  </r>
  <r>
    <n v="663"/>
    <s v="Polygon ZM"/>
    <n v="14450"/>
    <n v="530"/>
    <s v="Reservoirs"/>
    <s v="SouthFork_530"/>
    <n v="2.3727800000000001"/>
    <s v="SouthFork"/>
    <n v="9.4268710000000002"/>
    <n v="1.6340539999999999"/>
    <n v="1.899934"/>
    <n v="21.7852"/>
    <n v="3.7762500000000001"/>
    <n v="4.3906900000000002"/>
    <n v="6"/>
    <s v="Coral Gardens WQ Retrofit Treatment Area"/>
    <x v="9"/>
    <n v="2.3109700000000002"/>
  </r>
  <r>
    <n v="664"/>
    <s v="Polygon ZM"/>
    <n v="14451"/>
    <n v="530"/>
    <s v="Reservoirs"/>
    <s v="SouthFork_530"/>
    <n v="1.61687"/>
    <s v="SouthFork"/>
    <n v="9.4268710000000002"/>
    <n v="1.6340539999999999"/>
    <n v="1.899934"/>
    <n v="15.242000000000001"/>
    <n v="2.6420499999999998"/>
    <n v="3.0719500000000002"/>
    <n v="6"/>
    <s v="Coral Gardens WQ Retrofit Treatment Area"/>
    <x v="9"/>
    <n v="1.61687"/>
  </r>
  <r>
    <n v="666"/>
    <s v="Polygon ZM"/>
    <n v="14454"/>
    <n v="530"/>
    <s v="Reservoirs"/>
    <s v="SouthFork_530"/>
    <n v="2.18032"/>
    <s v="SouthFork"/>
    <n v="9.4268710000000002"/>
    <n v="1.6340539999999999"/>
    <n v="1.899934"/>
    <n v="20.553599999999999"/>
    <n v="3.5627599999999999"/>
    <n v="4.1424599999999998"/>
    <n v="6"/>
    <s v="Coral Gardens WQ Retrofit Treatment Area"/>
    <x v="9"/>
    <n v="2.18032"/>
  </r>
  <r>
    <n v="668"/>
    <s v="Polygon ZM"/>
    <n v="14456"/>
    <n v="530"/>
    <s v="Reservoirs"/>
    <s v="SouthFork_530"/>
    <n v="1.6230800000000001"/>
    <s v="SouthFork"/>
    <n v="9.4268710000000002"/>
    <n v="1.6340539999999999"/>
    <n v="1.899934"/>
    <n v="15.300599999999999"/>
    <n v="2.6522000000000001"/>
    <n v="3.0837500000000002"/>
    <n v="6"/>
    <s v="Coral Gardens WQ Retrofit Treatment Area"/>
    <x v="9"/>
    <n v="1.6230800000000001"/>
  </r>
  <r>
    <n v="669"/>
    <s v="Polygon ZM"/>
    <n v="14457"/>
    <n v="530"/>
    <s v="Reservoirs"/>
    <s v="SouthFork_530"/>
    <n v="11.132899999999999"/>
    <s v="SouthFork"/>
    <n v="9.4268710000000002"/>
    <n v="1.6340539999999999"/>
    <n v="1.899934"/>
    <n v="104.94799999999999"/>
    <n v="18.191800000000001"/>
    <n v="21.151800000000001"/>
    <n v="6"/>
    <s v="Coral Gardens WQ Retrofit Treatment Area"/>
    <x v="9"/>
    <n v="11.132899999999999"/>
  </r>
  <r>
    <n v="673"/>
    <s v="Polygon ZM"/>
    <n v="14460"/>
    <n v="530"/>
    <s v="Reservoirs"/>
    <s v="SouthFork_530"/>
    <n v="2.2973400000000002"/>
    <s v="SouthFork"/>
    <n v="9.4268710000000002"/>
    <n v="1.6340539999999999"/>
    <n v="1.899934"/>
    <n v="21.656700000000001"/>
    <n v="3.7539799999999999"/>
    <n v="4.3647900000000002"/>
    <n v="6"/>
    <s v="Coral Gardens WQ Retrofit Treatment Area"/>
    <x v="9"/>
    <n v="2.2973400000000002"/>
  </r>
  <r>
    <n v="674"/>
    <s v="Polygon ZM"/>
    <n v="14462"/>
    <n v="530"/>
    <s v="Reservoirs"/>
    <s v="SouthFork_530"/>
    <n v="1.4762599999999999"/>
    <s v="SouthFork"/>
    <n v="9.4268710000000002"/>
    <n v="1.6340539999999999"/>
    <n v="1.899934"/>
    <n v="13.916499999999999"/>
    <n v="2.41229"/>
    <n v="2.8048000000000002"/>
    <n v="6"/>
    <s v="Coral Gardens WQ Retrofit Treatment Area"/>
    <x v="9"/>
    <n v="1.4762599999999999"/>
  </r>
  <r>
    <n v="675"/>
    <s v="Polygon ZM"/>
    <n v="14590"/>
    <n v="612"/>
    <s v="Mangrove Swamps"/>
    <s v="SouthFork_612"/>
    <n v="129.566"/>
    <s v="SouthFork"/>
    <n v="5.933516"/>
    <n v="0.96015600000000001"/>
    <n v="1.653667"/>
    <n v="13.5031"/>
    <n v="2.18506"/>
    <n v="3.7633000000000001"/>
    <n v="6"/>
    <s v="Coral Gardens WQ Retrofit Treatment Area"/>
    <x v="9"/>
    <n v="2.2757299999999998"/>
  </r>
  <r>
    <n v="679"/>
    <s v="Polygon ZM"/>
    <n v="14778"/>
    <n v="617"/>
    <s v="Mixed Wetland Hardwoods"/>
    <s v="SouthFork_617"/>
    <n v="4.0216599999999998"/>
    <s v="SouthFork"/>
    <n v="7.5608690000000003"/>
    <n v="1.390093"/>
    <n v="1.5510949999999999"/>
    <n v="30.4072"/>
    <n v="5.5904800000000003"/>
    <n v="6.2379800000000003"/>
    <n v="6"/>
    <s v="Coral Gardens WQ Retrofit Treatment Area"/>
    <x v="9"/>
    <n v="4.0216599999999998"/>
  </r>
  <r>
    <n v="680"/>
    <s v="Polygon ZM"/>
    <n v="14781"/>
    <n v="617"/>
    <s v="Mixed Wetland Hardwoods"/>
    <s v="SouthFork_617"/>
    <n v="1.85012"/>
    <s v="SouthFork"/>
    <n v="7.5608690000000003"/>
    <n v="1.390093"/>
    <n v="1.5510949999999999"/>
    <n v="13.9885"/>
    <n v="2.5718399999999999"/>
    <n v="2.86971"/>
    <n v="6"/>
    <s v="Coral Gardens WQ Retrofit Treatment Area"/>
    <x v="9"/>
    <n v="1.85012"/>
  </r>
  <r>
    <n v="682"/>
    <s v="Polygon ZM"/>
    <n v="14786"/>
    <n v="617"/>
    <s v="Mixed Wetland Hardwoods"/>
    <s v="SouthFork_617"/>
    <n v="2.3153000000000001"/>
    <s v="SouthFork"/>
    <n v="7.5608690000000003"/>
    <n v="1.390093"/>
    <n v="1.5510949999999999"/>
    <n v="17.505700000000001"/>
    <n v="3.21848"/>
    <n v="3.5912500000000001"/>
    <n v="6"/>
    <s v="Coral Gardens WQ Retrofit Treatment Area"/>
    <x v="9"/>
    <n v="2.3153000000000001"/>
  </r>
  <r>
    <n v="683"/>
    <s v="Polygon ZM"/>
    <n v="14789"/>
    <n v="617"/>
    <s v="Mixed Wetland Hardwoods"/>
    <s v="SouthFork_617"/>
    <n v="2.7364600000000001"/>
    <s v="SouthFork"/>
    <n v="7.5608690000000003"/>
    <n v="1.390093"/>
    <n v="1.5510949999999999"/>
    <n v="20.69"/>
    <n v="3.8039399999999999"/>
    <n v="4.24451"/>
    <n v="6"/>
    <s v="Coral Gardens WQ Retrofit Treatment Area"/>
    <x v="9"/>
    <n v="2.7364600000000001"/>
  </r>
  <r>
    <n v="684"/>
    <s v="Polygon ZM"/>
    <n v="14793"/>
    <n v="617"/>
    <s v="Mixed Wetland Hardwoods"/>
    <s v="SouthFork_617"/>
    <n v="1.43902"/>
    <s v="SouthFork"/>
    <n v="7.5608690000000003"/>
    <n v="1.390093"/>
    <n v="1.5510949999999999"/>
    <n v="10.8802"/>
    <n v="2.0003700000000002"/>
    <n v="2.2320600000000002"/>
    <n v="6"/>
    <s v="Coral Gardens WQ Retrofit Treatment Area"/>
    <x v="9"/>
    <n v="1.43902"/>
  </r>
  <r>
    <n v="685"/>
    <s v="Polygon ZM"/>
    <n v="14794"/>
    <n v="617"/>
    <s v="Mixed Wetland Hardwoods"/>
    <s v="SouthFork_617"/>
    <n v="23.1249"/>
    <s v="SouthFork"/>
    <n v="7.5608690000000003"/>
    <n v="1.390093"/>
    <n v="1.5510949999999999"/>
    <n v="0.87997199999999998"/>
    <n v="0.16178600000000001"/>
    <n v="0.18052399999999999"/>
    <n v="6"/>
    <s v="Coral Gardens WQ Retrofit Treatment Area"/>
    <x v="9"/>
    <n v="0.116385"/>
  </r>
  <r>
    <n v="686"/>
    <s v="Polygon ZM"/>
    <n v="14795"/>
    <n v="617"/>
    <s v="Mixed Wetland Hardwoods"/>
    <s v="SouthFork_617"/>
    <n v="3.0000399999999998"/>
    <s v="SouthFork"/>
    <n v="7.5608690000000003"/>
    <n v="1.390093"/>
    <n v="1.5510949999999999"/>
    <n v="0.113582"/>
    <n v="2.0882000000000001E-2"/>
    <n v="2.3300999999999999E-2"/>
    <n v="6"/>
    <s v="Coral Gardens WQ Retrofit Treatment Area"/>
    <x v="9"/>
    <n v="1.5022000000000001E-2"/>
  </r>
  <r>
    <n v="688"/>
    <s v="Polygon ZM"/>
    <n v="14802"/>
    <n v="617"/>
    <s v="Mixed Wetland Hardwoods"/>
    <s v="SouthFork_617"/>
    <n v="21.064299999999999"/>
    <s v="SouthFork"/>
    <n v="7.5608690000000003"/>
    <n v="1.390093"/>
    <n v="1.5510949999999999"/>
    <n v="33.291800000000002"/>
    <n v="6.1208200000000001"/>
    <n v="6.8297299999999996"/>
    <n v="6"/>
    <s v="Coral Gardens WQ Retrofit Treatment Area"/>
    <x v="9"/>
    <n v="4.4031700000000003"/>
  </r>
  <r>
    <n v="690"/>
    <s v="Polygon ZM"/>
    <n v="14803"/>
    <n v="617"/>
    <s v="Mixed Wetland Hardwoods"/>
    <s v="SouthFork_617"/>
    <n v="2.3182200000000002"/>
    <s v="SouthFork"/>
    <n v="7.5608690000000003"/>
    <n v="1.390093"/>
    <n v="1.5510949999999999"/>
    <n v="14.537100000000001"/>
    <n v="2.6726999999999999"/>
    <n v="2.9822600000000001"/>
    <n v="6"/>
    <s v="Coral Gardens WQ Retrofit Treatment Area"/>
    <x v="9"/>
    <n v="1.9226799999999999"/>
  </r>
  <r>
    <n v="691"/>
    <s v="Polygon ZM"/>
    <n v="14804"/>
    <n v="617"/>
    <s v="Mixed Wetland Hardwoods"/>
    <s v="SouthFork_617"/>
    <n v="3.60202"/>
    <s v="SouthFork"/>
    <n v="7.5608690000000003"/>
    <n v="1.390093"/>
    <n v="1.5510949999999999"/>
    <n v="26.727799999999998"/>
    <n v="4.9140100000000002"/>
    <n v="5.4831500000000002"/>
    <n v="6"/>
    <s v="Coral Gardens WQ Retrofit Treatment Area"/>
    <x v="9"/>
    <n v="3.5350199999999998"/>
  </r>
  <r>
    <n v="693"/>
    <s v="Polygon ZM"/>
    <n v="14934"/>
    <n v="625"/>
    <s v="Hydric Pine Flatwoods"/>
    <s v="SouthFork_625"/>
    <n v="3.2548699999999999"/>
    <s v="SouthFork"/>
    <n v="5.4799730000000002"/>
    <n v="0.94498800000000005"/>
    <n v="1.3510439999999999"/>
    <n v="17.836600000000001"/>
    <n v="3.0758100000000002"/>
    <n v="4.3974700000000002"/>
    <n v="6"/>
    <s v="Coral Gardens WQ Retrofit Treatment Area"/>
    <x v="9"/>
    <n v="3.2548699999999999"/>
  </r>
  <r>
    <n v="695"/>
    <s v="Polygon ZM"/>
    <n v="14953"/>
    <n v="630"/>
    <s v="Wetland Forested Mixed"/>
    <s v="SouthFork_630"/>
    <n v="4.3203399999999998"/>
    <s v="SouthFork"/>
    <n v="9.7717659999999995"/>
    <n v="1.9724349999999999"/>
    <n v="1.581366"/>
    <n v="42.217399999999998"/>
    <n v="8.5215899999999998"/>
    <n v="6.8320400000000001"/>
    <n v="6"/>
    <s v="Coral Gardens WQ Retrofit Treatment Area"/>
    <x v="9"/>
    <n v="4.3203399999999998"/>
  </r>
  <r>
    <n v="701"/>
    <s v="Polygon ZM"/>
    <n v="15315"/>
    <n v="641"/>
    <s v="Freshwater Marshes"/>
    <s v="SouthFork_641"/>
    <n v="1.5725"/>
    <s v="SouthFork"/>
    <n v="7.2364240000000004"/>
    <n v="1.3226290000000001"/>
    <n v="1.468153"/>
    <n v="11.379300000000001"/>
    <n v="2.0798299999999998"/>
    <n v="2.3086700000000002"/>
    <n v="6"/>
    <s v="Coral Gardens WQ Retrofit Treatment Area"/>
    <x v="9"/>
    <n v="1.5725"/>
  </r>
  <r>
    <n v="702"/>
    <s v="Polygon ZM"/>
    <n v="15323"/>
    <n v="641"/>
    <s v="Freshwater Marshes"/>
    <s v="SouthFork_641"/>
    <n v="3.9017900000000001"/>
    <s v="SouthFork"/>
    <n v="7.2364240000000004"/>
    <n v="1.3226290000000001"/>
    <n v="1.468153"/>
    <n v="1.1853499999999999"/>
    <n v="0.21665100000000001"/>
    <n v="0.24048800000000001"/>
    <n v="6"/>
    <s v="Coral Gardens WQ Retrofit Treatment Area"/>
    <x v="9"/>
    <n v="0.163803"/>
  </r>
  <r>
    <n v="704"/>
    <s v="Polygon ZM"/>
    <n v="15351"/>
    <n v="641"/>
    <s v="Freshwater Marshes"/>
    <s v="SouthFork_641"/>
    <n v="2.15103"/>
    <s v="SouthFork"/>
    <n v="7.2364240000000004"/>
    <n v="1.3226290000000001"/>
    <n v="1.468153"/>
    <n v="15.565799999999999"/>
    <n v="2.8450099999999998"/>
    <n v="3.1580400000000002"/>
    <n v="6"/>
    <s v="Coral Gardens WQ Retrofit Treatment Area"/>
    <x v="9"/>
    <n v="2.15103"/>
  </r>
  <r>
    <n v="705"/>
    <s v="Polygon ZM"/>
    <n v="15356"/>
    <n v="641"/>
    <s v="Freshwater Marshes"/>
    <s v="SouthFork_641"/>
    <n v="1.2162900000000001"/>
    <s v="SouthFork"/>
    <n v="7.2364240000000004"/>
    <n v="1.3226290000000001"/>
    <n v="1.468153"/>
    <n v="8.8015899999999991"/>
    <n v="1.6087"/>
    <n v="1.7857000000000001"/>
    <n v="6"/>
    <s v="Coral Gardens WQ Retrofit Treatment Area"/>
    <x v="9"/>
    <n v="1.2162900000000001"/>
  </r>
  <r>
    <n v="706"/>
    <s v="Polygon ZM"/>
    <n v="15357"/>
    <n v="641"/>
    <s v="Freshwater Marshes"/>
    <s v="SouthFork_641"/>
    <n v="2.2794400000000001"/>
    <s v="SouthFork"/>
    <n v="7.2364240000000004"/>
    <n v="1.3226290000000001"/>
    <n v="1.468153"/>
    <n v="16.495000000000001"/>
    <n v="3.01485"/>
    <n v="3.3465699999999998"/>
    <n v="6"/>
    <s v="Coral Gardens WQ Retrofit Treatment Area"/>
    <x v="9"/>
    <n v="2.2794400000000001"/>
  </r>
  <r>
    <n v="707"/>
    <s v="Polygon ZM"/>
    <n v="15359"/>
    <n v="641"/>
    <s v="Freshwater Marshes"/>
    <s v="SouthFork_641"/>
    <n v="5.5618800000000004"/>
    <s v="SouthFork"/>
    <n v="7.2364240000000004"/>
    <n v="1.3226290000000001"/>
    <n v="1.468153"/>
    <n v="40.248100000000001"/>
    <n v="7.3563000000000001"/>
    <n v="8.1656899999999997"/>
    <n v="6"/>
    <s v="Coral Gardens WQ Retrofit Treatment Area"/>
    <x v="9"/>
    <n v="5.5618800000000004"/>
  </r>
  <r>
    <n v="708"/>
    <s v="Polygon ZM"/>
    <n v="15361"/>
    <n v="641"/>
    <s v="Freshwater Marshes"/>
    <s v="SouthFork_641"/>
    <n v="4.2364699999999997"/>
    <s v="SouthFork"/>
    <n v="7.2364240000000004"/>
    <n v="1.3226290000000001"/>
    <n v="1.468153"/>
    <n v="30.6569"/>
    <n v="5.6032799999999998"/>
    <n v="6.2197899999999997"/>
    <n v="6"/>
    <s v="Coral Gardens WQ Retrofit Treatment Area"/>
    <x v="9"/>
    <n v="4.2364699999999997"/>
  </r>
  <r>
    <n v="709"/>
    <s v="Polygon ZM"/>
    <n v="15362"/>
    <n v="641"/>
    <s v="Freshwater Marshes"/>
    <s v="SouthFork_641"/>
    <n v="1.0617700000000001"/>
    <s v="SouthFork"/>
    <n v="7.2364240000000004"/>
    <n v="1.3226290000000001"/>
    <n v="1.468153"/>
    <n v="7.6834199999999999"/>
    <n v="1.4043300000000001"/>
    <n v="1.55884"/>
    <n v="6"/>
    <s v="Coral Gardens WQ Retrofit Treatment Area"/>
    <x v="9"/>
    <n v="1.0617700000000001"/>
  </r>
  <r>
    <n v="711"/>
    <s v="Polygon ZM"/>
    <n v="15364"/>
    <n v="641"/>
    <s v="Freshwater Marshes"/>
    <s v="SouthFork_641"/>
    <n v="2.4754399999999999"/>
    <s v="SouthFork"/>
    <n v="7.2364240000000004"/>
    <n v="1.3226290000000001"/>
    <n v="1.468153"/>
    <n v="17.9133"/>
    <n v="3.2740900000000002"/>
    <n v="3.6343200000000002"/>
    <n v="6"/>
    <s v="Coral Gardens WQ Retrofit Treatment Area"/>
    <x v="9"/>
    <n v="2.4754399999999999"/>
  </r>
  <r>
    <n v="712"/>
    <s v="Polygon ZM"/>
    <n v="15365"/>
    <n v="641"/>
    <s v="Freshwater Marshes"/>
    <s v="SouthFork_641"/>
    <n v="1.0795999999999999"/>
    <s v="SouthFork"/>
    <n v="7.2364240000000004"/>
    <n v="1.3226290000000001"/>
    <n v="1.468153"/>
    <n v="7.8124399999999996"/>
    <n v="1.42791"/>
    <n v="1.5850200000000001"/>
    <n v="6"/>
    <s v="Coral Gardens WQ Retrofit Treatment Area"/>
    <x v="9"/>
    <n v="1.0795999999999999"/>
  </r>
  <r>
    <n v="713"/>
    <s v="Polygon ZM"/>
    <n v="15366"/>
    <n v="641"/>
    <s v="Freshwater Marshes"/>
    <s v="SouthFork_641"/>
    <n v="1.3415900000000001"/>
    <s v="SouthFork"/>
    <n v="7.2364240000000004"/>
    <n v="1.3226290000000001"/>
    <n v="1.468153"/>
    <n v="9.7083100000000009"/>
    <n v="1.77443"/>
    <n v="1.96966"/>
    <n v="6"/>
    <s v="Coral Gardens WQ Retrofit Treatment Area"/>
    <x v="9"/>
    <n v="1.3415900000000001"/>
  </r>
  <r>
    <n v="714"/>
    <s v="Polygon ZM"/>
    <n v="15367"/>
    <n v="641"/>
    <s v="Freshwater Marshes"/>
    <s v="SouthFork_641"/>
    <n v="9.1697600000000001"/>
    <s v="SouthFork"/>
    <n v="7.2364240000000004"/>
    <n v="1.3226290000000001"/>
    <n v="1.468153"/>
    <n v="66.356300000000005"/>
    <n v="12.1282"/>
    <n v="13.4626"/>
    <n v="6"/>
    <s v="Coral Gardens WQ Retrofit Treatment Area"/>
    <x v="9"/>
    <n v="9.1697600000000001"/>
  </r>
  <r>
    <n v="715"/>
    <s v="Polygon ZM"/>
    <n v="15368"/>
    <n v="641"/>
    <s v="Freshwater Marshes"/>
    <s v="SouthFork_641"/>
    <n v="1.2783500000000001"/>
    <s v="SouthFork"/>
    <n v="7.2364240000000004"/>
    <n v="1.3226290000000001"/>
    <n v="1.468153"/>
    <n v="9.2506799999999991"/>
    <n v="1.6907799999999999"/>
    <n v="1.8768100000000001"/>
    <n v="6"/>
    <s v="Coral Gardens WQ Retrofit Treatment Area"/>
    <x v="9"/>
    <n v="1.2783500000000001"/>
  </r>
  <r>
    <n v="719"/>
    <s v="Polygon ZM"/>
    <n v="15372"/>
    <n v="641"/>
    <s v="Freshwater Marshes"/>
    <s v="SouthFork_641"/>
    <n v="6.5442900000000002"/>
    <s v="SouthFork"/>
    <n v="7.2364240000000004"/>
    <n v="1.3226290000000001"/>
    <n v="1.468153"/>
    <n v="47.357300000000002"/>
    <n v="8.6556599999999992"/>
    <n v="9.6080199999999998"/>
    <n v="6"/>
    <s v="Coral Gardens WQ Retrofit Treatment Area"/>
    <x v="9"/>
    <n v="6.5442900000000002"/>
  </r>
  <r>
    <n v="720"/>
    <s v="Polygon ZM"/>
    <n v="15373"/>
    <n v="641"/>
    <s v="Freshwater Marshes"/>
    <s v="SouthFork_641"/>
    <n v="4.0484999999999998"/>
    <s v="SouthFork"/>
    <n v="7.2364240000000004"/>
    <n v="1.3226290000000001"/>
    <n v="1.468153"/>
    <n v="29.296700000000001"/>
    <n v="5.35466"/>
    <n v="5.9438199999999997"/>
    <n v="6"/>
    <s v="Coral Gardens WQ Retrofit Treatment Area"/>
    <x v="9"/>
    <n v="4.0484999999999998"/>
  </r>
  <r>
    <n v="721"/>
    <s v="Polygon ZM"/>
    <n v="15456"/>
    <n v="643"/>
    <s v="Wet Prairies"/>
    <s v="SouthFork_643"/>
    <n v="8.9805799999999998"/>
    <s v="SouthFork"/>
    <n v="8.1530550000000002"/>
    <n v="1.648901"/>
    <n v="1.461908"/>
    <n v="73.219200000000001"/>
    <n v="14.8081"/>
    <n v="13.1288"/>
    <n v="6"/>
    <s v="Coral Gardens WQ Retrofit Treatment Area"/>
    <x v="9"/>
    <n v="8.9805799999999998"/>
  </r>
  <r>
    <n v="723"/>
    <s v="Polygon ZM"/>
    <n v="15464"/>
    <n v="644"/>
    <s v="Emergent Aquatic Vegetation"/>
    <s v="SouthFork_644"/>
    <n v="2.6140400000000001"/>
    <s v="SouthFork"/>
    <n v="6.9418930000000003"/>
    <n v="1.4136500000000001"/>
    <n v="1.224229"/>
    <n v="18.1464"/>
    <n v="3.6953399999999998"/>
    <n v="3.20018"/>
    <n v="6"/>
    <s v="Coral Gardens WQ Retrofit Treatment Area"/>
    <x v="9"/>
    <n v="2.6140400000000001"/>
  </r>
  <r>
    <n v="724"/>
    <s v="Polygon ZM"/>
    <n v="15471"/>
    <n v="814"/>
    <s v="Roads and Highways"/>
    <s v="SouthFork_814"/>
    <n v="13.032400000000001"/>
    <s v="SouthFork"/>
    <n v="8.2014490000000002"/>
    <n v="1.307456"/>
    <n v="1.750286"/>
    <n v="8.3721200000000007"/>
    <n v="1.33466"/>
    <n v="1.78671"/>
    <n v="6"/>
    <s v="Coral Gardens WQ Retrofit Treatment Area"/>
    <x v="9"/>
    <n v="1.02081"/>
  </r>
  <r>
    <n v="726"/>
    <s v="Polygon ZM"/>
    <n v="15474"/>
    <n v="814"/>
    <s v="Roads and Highways"/>
    <s v="SouthFork_814"/>
    <n v="192.971"/>
    <s v="SouthFork"/>
    <n v="8.2014490000000002"/>
    <n v="1.307456"/>
    <n v="1.750286"/>
    <n v="411.7"/>
    <n v="65.632199999999997"/>
    <n v="87.861599999999996"/>
    <n v="6"/>
    <s v="Coral Gardens WQ Retrofit Treatment Area"/>
    <x v="9"/>
    <n v="50.198399999999999"/>
  </r>
  <r>
    <n v="728"/>
    <s v="Polygon ZM"/>
    <n v="15478"/>
    <n v="831"/>
    <s v="Electric Power Facilities"/>
    <s v="SouthFork_831"/>
    <n v="2.91845"/>
    <s v="SouthFork"/>
    <n v="10.906238999999999"/>
    <n v="2.301615"/>
    <n v="1.775026"/>
    <n v="31.8293"/>
    <n v="6.7171500000000002"/>
    <n v="5.1803299999999997"/>
    <n v="6"/>
    <s v="Coral Gardens WQ Retrofit Treatment Area"/>
    <x v="9"/>
    <n v="2.91845"/>
  </r>
  <r>
    <n v="777"/>
    <s v="Polygon ZM"/>
    <n v="13136"/>
    <n v="133"/>
    <s v="Multiple Dwelling Units, Low Rise Two stories or less"/>
    <s v="SouthFork_133"/>
    <n v="41.709899999999998"/>
    <s v="SouthFork"/>
    <n v="11.271977"/>
    <n v="2.2334000000000001"/>
    <n v="2.0293679999999998"/>
    <n v="35.3765"/>
    <n v="7.0094200000000004"/>
    <n v="6.3690699999999998"/>
    <n v="6"/>
    <s v="Coral Gardens WQ Retrofit Treatment Area"/>
    <x v="9"/>
    <n v="3.1384500000000002"/>
  </r>
  <r>
    <n v="779"/>
    <s v="Polygon ZM"/>
    <n v="13166"/>
    <n v="140"/>
    <s v="Commercial and Services"/>
    <s v="SouthFork_140"/>
    <n v="1.37314"/>
    <s v="SouthFork"/>
    <n v="12.496560000000001"/>
    <n v="1.9466840000000001"/>
    <n v="2.126881"/>
    <n v="0.381075"/>
    <n v="5.9362999999999999E-2"/>
    <n v="6.4857999999999999E-2"/>
    <n v="6"/>
    <s v="Coral Gardens WQ Retrofit Treatment Area"/>
    <x v="9"/>
    <n v="3.0494E-2"/>
  </r>
  <r>
    <n v="785"/>
    <s v="Polygon ZM"/>
    <n v="13207"/>
    <n v="170"/>
    <s v="Institutional"/>
    <s v="SouthFork_170"/>
    <n v="4.26159"/>
    <s v="SouthFork"/>
    <n v="11.029944"/>
    <n v="2.0173890000000001"/>
    <n v="2.1626029999999998"/>
    <n v="0.45650400000000002"/>
    <n v="8.3495E-2"/>
    <n v="8.9505000000000001E-2"/>
    <n v="6"/>
    <s v="Coral Gardens WQ Retrofit Treatment Area"/>
    <x v="9"/>
    <n v="4.1388000000000001E-2"/>
  </r>
  <r>
    <n v="793"/>
    <s v="Polygon ZM"/>
    <n v="13643"/>
    <n v="411"/>
    <s v="Pine Flatwoods"/>
    <s v="SouthFork_411"/>
    <n v="44.998600000000003"/>
    <s v="SouthFork"/>
    <n v="5.9979040000000001"/>
    <n v="0.90687899999999999"/>
    <n v="1.5020009999999999"/>
    <n v="44.0642"/>
    <n v="6.6624800000000004"/>
    <n v="11.034599999999999"/>
    <n v="6"/>
    <s v="Coral Gardens WQ Retrofit Treatment Area"/>
    <x v="9"/>
    <n v="7.3465999999999996"/>
  </r>
  <r>
    <n v="795"/>
    <s v="Polygon ZM"/>
    <n v="14450"/>
    <n v="530"/>
    <s v="Reservoirs"/>
    <s v="SouthFork_530"/>
    <n v="2.3727800000000001"/>
    <s v="SouthFork"/>
    <n v="9.4268710000000002"/>
    <n v="1.6340539999999999"/>
    <n v="1.899934"/>
    <n v="0.582704"/>
    <n v="0.101006"/>
    <n v="0.117441"/>
    <n v="6"/>
    <s v="Coral Gardens WQ Retrofit Treatment Area"/>
    <x v="9"/>
    <n v="6.1813E-2"/>
  </r>
  <r>
    <n v="801"/>
    <s v="Polygon ZM"/>
    <n v="14590"/>
    <n v="612"/>
    <s v="Mangrove Swamps"/>
    <s v="SouthFork_612"/>
    <n v="129.566"/>
    <s v="SouthFork"/>
    <n v="5.933516"/>
    <n v="0.96015600000000001"/>
    <n v="1.653667"/>
    <n v="9.2501099999999994"/>
    <n v="1.49685"/>
    <n v="2.5779999999999998"/>
    <n v="6"/>
    <s v="Coral Gardens WQ Retrofit Treatment Area"/>
    <x v="9"/>
    <n v="1.5589599999999999"/>
  </r>
  <r>
    <n v="803"/>
    <s v="Polygon ZM"/>
    <n v="14802"/>
    <n v="617"/>
    <s v="Mixed Wetland Hardwoods"/>
    <s v="SouthFork_617"/>
    <n v="21.064299999999999"/>
    <s v="SouthFork"/>
    <n v="7.5608690000000003"/>
    <n v="1.390093"/>
    <n v="1.5510949999999999"/>
    <n v="25.229800000000001"/>
    <n v="4.6385899999999998"/>
    <n v="5.1758300000000004"/>
    <n v="6"/>
    <s v="Coral Gardens WQ Retrofit Treatment Area"/>
    <x v="9"/>
    <n v="3.3368899999999999"/>
  </r>
  <r>
    <n v="805"/>
    <s v="Polygon ZM"/>
    <n v="15474"/>
    <n v="814"/>
    <s v="Roads and Highways"/>
    <s v="SouthFork_814"/>
    <n v="192.971"/>
    <s v="SouthFork"/>
    <n v="8.2014490000000002"/>
    <n v="1.307456"/>
    <n v="1.750286"/>
    <n v="13.9466"/>
    <n v="2.2233399999999999"/>
    <n v="2.9763799999999998"/>
    <n v="6"/>
    <s v="Coral Gardens WQ Retrofit Treatment Area"/>
    <x v="9"/>
    <n v="1.70051"/>
  </r>
  <r>
    <n v="449"/>
    <s v="Polygon ZM"/>
    <n v="12961"/>
    <n v="111"/>
    <s v="Fixed Single Family Units"/>
    <s v="SouthFork_111"/>
    <n v="6.1117800000000004"/>
    <s v="SouthFork"/>
    <n v="12.112627"/>
    <n v="2.0299130000000001"/>
    <n v="2.1866620000000001"/>
    <n v="5.2419799999999999"/>
    <n v="0.87848599999999999"/>
    <n v="0.946322"/>
    <n v="8"/>
    <s v="Fern Creek WQ Retrofit Treatment Area"/>
    <x v="10"/>
    <n v="0.43276999999999999"/>
  </r>
  <r>
    <n v="450"/>
    <s v="Polygon ZM"/>
    <n v="12962"/>
    <n v="111"/>
    <s v="Fixed Single Family Units"/>
    <s v="SouthFork_111"/>
    <n v="6.7615400000000001"/>
    <s v="SouthFork"/>
    <n v="12.112627"/>
    <n v="2.0299130000000001"/>
    <n v="2.1866620000000001"/>
    <n v="5.1449999999999996"/>
    <n v="0.862232"/>
    <n v="0.928813"/>
    <n v="8"/>
    <s v="Fern Creek WQ Retrofit Treatment Area"/>
    <x v="10"/>
    <n v="0.424763"/>
  </r>
  <r>
    <n v="451"/>
    <s v="Polygon ZM"/>
    <n v="12964"/>
    <n v="111"/>
    <s v="Fixed Single Family Units"/>
    <s v="SouthFork_111"/>
    <n v="26.568300000000001"/>
    <s v="SouthFork"/>
    <n v="12.112627"/>
    <n v="2.0299130000000001"/>
    <n v="2.1866620000000001"/>
    <n v="321.81200000000001"/>
    <n v="53.9313"/>
    <n v="58.0959"/>
    <n v="8"/>
    <s v="Fern Creek WQ Retrofit Treatment Area"/>
    <x v="10"/>
    <n v="26.568300000000001"/>
  </r>
  <r>
    <n v="454"/>
    <s v="Polygon ZM"/>
    <n v="12988"/>
    <n v="118"/>
    <s v="Rural Residential"/>
    <s v="SouthFork_118"/>
    <n v="24.2959"/>
    <s v="SouthFork"/>
    <n v="9.4961280000000006"/>
    <n v="1.6566989999999999"/>
    <n v="2.0488219999999999"/>
    <n v="15.4032"/>
    <n v="2.6872500000000001"/>
    <n v="3.3232900000000001"/>
    <n v="8"/>
    <s v="Fern Creek WQ Retrofit Treatment Area"/>
    <x v="10"/>
    <n v="1.62205"/>
  </r>
  <r>
    <n v="455"/>
    <s v="Polygon ZM"/>
    <n v="12989"/>
    <n v="118"/>
    <s v="Rural Residential"/>
    <s v="SouthFork_118"/>
    <n v="26.422000000000001"/>
    <s v="SouthFork"/>
    <n v="9.4961280000000006"/>
    <n v="1.6566989999999999"/>
    <n v="2.0488219999999999"/>
    <n v="248.941"/>
    <n v="43.430399999999999"/>
    <n v="53.709899999999998"/>
    <n v="8"/>
    <s v="Fern Creek WQ Retrofit Treatment Area"/>
    <x v="10"/>
    <n v="26.215"/>
  </r>
  <r>
    <n v="456"/>
    <s v="Polygon ZM"/>
    <n v="12992"/>
    <n v="118"/>
    <s v="Rural Residential"/>
    <s v="SouthFork_118"/>
    <n v="20.6188"/>
    <s v="SouthFork"/>
    <n v="9.4961280000000006"/>
    <n v="1.6566989999999999"/>
    <n v="2.0488219999999999"/>
    <n v="194.31899999999999"/>
    <n v="33.901000000000003"/>
    <n v="41.924999999999997"/>
    <n v="8"/>
    <s v="Fern Creek WQ Retrofit Treatment Area"/>
    <x v="10"/>
    <n v="20.463000000000001"/>
  </r>
  <r>
    <n v="458"/>
    <s v="Polygon ZM"/>
    <n v="12993"/>
    <n v="118"/>
    <s v="Rural Residential"/>
    <s v="SouthFork_118"/>
    <n v="42.154699999999998"/>
    <s v="SouthFork"/>
    <n v="9.4961280000000006"/>
    <n v="1.6566989999999999"/>
    <n v="2.0488219999999999"/>
    <n v="0.682778"/>
    <n v="0.119118"/>
    <n v="0.147312"/>
    <n v="8"/>
    <s v="Fern Creek WQ Retrofit Treatment Area"/>
    <x v="10"/>
    <n v="7.1901000000000007E-2"/>
  </r>
  <r>
    <n v="463"/>
    <s v="Polygon ZM"/>
    <n v="12999"/>
    <n v="118"/>
    <s v="Rural Residential"/>
    <s v="SouthFork_118"/>
    <n v="221.03100000000001"/>
    <s v="SouthFork"/>
    <n v="9.4961280000000006"/>
    <n v="1.6566989999999999"/>
    <n v="2.0488219999999999"/>
    <n v="974.99599999999998"/>
    <n v="170.09800000000001"/>
    <n v="210.35900000000001"/>
    <n v="8"/>
    <s v="Fern Creek WQ Retrofit Treatment Area"/>
    <x v="10"/>
    <n v="102.673"/>
  </r>
  <r>
    <n v="473"/>
    <s v="Polygon ZM"/>
    <n v="13053"/>
    <n v="121"/>
    <s v="Fixed Single Family Units"/>
    <s v="SouthFork_121"/>
    <n v="79.651700000000005"/>
    <s v="SouthFork"/>
    <n v="11.733371"/>
    <n v="1.9754510000000001"/>
    <n v="2.1412239999999998"/>
    <n v="929.30899999999997"/>
    <n v="156.46"/>
    <n v="169.59"/>
    <n v="8"/>
    <s v="Fern Creek WQ Retrofit Treatment Area"/>
    <x v="10"/>
    <n v="79.202200000000005"/>
  </r>
  <r>
    <n v="475"/>
    <s v="Polygon ZM"/>
    <n v="13055"/>
    <n v="121"/>
    <s v="Fixed Single Family Units"/>
    <s v="SouthFork_121"/>
    <n v="72.124499999999998"/>
    <s v="SouthFork"/>
    <n v="11.733371"/>
    <n v="1.9754510000000001"/>
    <n v="2.1412239999999998"/>
    <n v="283.69200000000001"/>
    <n v="47.762900000000002"/>
    <n v="51.770899999999997"/>
    <n v="8"/>
    <s v="Fern Creek WQ Retrofit Treatment Area"/>
    <x v="10"/>
    <n v="24.1782"/>
  </r>
  <r>
    <n v="497"/>
    <s v="Polygon ZM"/>
    <n v="13103"/>
    <n v="129"/>
    <s v="Medium Density Under Construction"/>
    <s v="SouthFork_129"/>
    <n v="22.838100000000001"/>
    <s v="SouthFork"/>
    <n v="9.5836389999999998"/>
    <n v="1.556376"/>
    <n v="1.965023"/>
    <n v="218.87200000000001"/>
    <n v="35.544699999999999"/>
    <n v="44.877400000000002"/>
    <n v="8"/>
    <s v="Fern Creek WQ Retrofit Treatment Area"/>
    <x v="10"/>
    <n v="22.838100000000001"/>
  </r>
  <r>
    <n v="499"/>
    <s v="Polygon ZM"/>
    <n v="13126"/>
    <n v="133"/>
    <s v="Multiple Dwelling Units, Low Rise Two stories or less"/>
    <s v="SouthFork_133"/>
    <n v="9.8638600000000007"/>
    <s v="SouthFork"/>
    <n v="11.271977"/>
    <n v="2.2334000000000001"/>
    <n v="2.0293679999999998"/>
    <n v="4.4482400000000002"/>
    <n v="0.88136199999999998"/>
    <n v="0.80084599999999995"/>
    <n v="8"/>
    <s v="Fern Creek WQ Retrofit Treatment Area"/>
    <x v="10"/>
    <n v="0.39462799999999998"/>
  </r>
  <r>
    <n v="511"/>
    <s v="Polygon ZM"/>
    <n v="13161"/>
    <n v="140"/>
    <s v="Commercial and Services"/>
    <s v="SouthFork_140"/>
    <n v="8.27041"/>
    <s v="SouthFork"/>
    <n v="12.496560000000001"/>
    <n v="1.9466840000000001"/>
    <n v="2.126881"/>
    <n v="97.038499999999999"/>
    <n v="15.116400000000001"/>
    <n v="16.515699999999999"/>
    <n v="8"/>
    <s v="Fern Creek WQ Retrofit Treatment Area"/>
    <x v="10"/>
    <n v="7.7652200000000002"/>
  </r>
  <r>
    <n v="512"/>
    <s v="Polygon ZM"/>
    <n v="13162"/>
    <n v="140"/>
    <s v="Commercial and Services"/>
    <s v="SouthFork_140"/>
    <n v="12.943300000000001"/>
    <s v="SouthFork"/>
    <n v="12.496560000000001"/>
    <n v="1.9466840000000001"/>
    <n v="2.126881"/>
    <n v="10.791399999999999"/>
    <n v="1.68106"/>
    <n v="1.83667"/>
    <n v="8"/>
    <s v="Fern Creek WQ Retrofit Treatment Area"/>
    <x v="10"/>
    <n v="0.86354900000000001"/>
  </r>
  <r>
    <n v="527"/>
    <s v="Polygon ZM"/>
    <n v="13202"/>
    <n v="170"/>
    <s v="Institutional"/>
    <s v="SouthFork_170"/>
    <n v="9.8945299999999996"/>
    <s v="SouthFork"/>
    <n v="11.029944"/>
    <n v="2.0173890000000001"/>
    <n v="2.1626029999999998"/>
    <n v="109.136"/>
    <n v="19.961099999999998"/>
    <n v="21.3979"/>
    <n v="8"/>
    <s v="Fern Creek WQ Retrofit Treatment Area"/>
    <x v="10"/>
    <n v="9.8945299999999996"/>
  </r>
  <r>
    <n v="528"/>
    <s v="Polygon ZM"/>
    <n v="13203"/>
    <n v="170"/>
    <s v="Institutional"/>
    <s v="SouthFork_170"/>
    <n v="9.9676899999999993"/>
    <s v="SouthFork"/>
    <n v="11.029944"/>
    <n v="2.0173890000000001"/>
    <n v="2.1626029999999998"/>
    <n v="109.943"/>
    <n v="20.108699999999999"/>
    <n v="21.5562"/>
    <n v="8"/>
    <s v="Fern Creek WQ Retrofit Treatment Area"/>
    <x v="10"/>
    <n v="9.9676899999999993"/>
  </r>
  <r>
    <n v="534"/>
    <s v="Polygon ZM"/>
    <n v="13223"/>
    <n v="171"/>
    <s v="Educational Facilities"/>
    <s v="SouthFork_171"/>
    <n v="34.133299999999998"/>
    <s v="SouthFork"/>
    <n v="7.7817879999999997"/>
    <n v="1.27501"/>
    <n v="1.9111720000000001"/>
    <n v="14.504"/>
    <n v="2.37642"/>
    <n v="3.5621200000000002"/>
    <n v="8"/>
    <s v="Fern Creek WQ Retrofit Treatment Area"/>
    <x v="10"/>
    <n v="1.8638399999999999"/>
  </r>
  <r>
    <n v="540"/>
    <s v="Polygon ZM"/>
    <n v="13240"/>
    <n v="182"/>
    <s v="Golf Courses"/>
    <s v="SouthFork_182"/>
    <n v="26.292200000000001"/>
    <s v="SouthFork"/>
    <n v="11.610144999999999"/>
    <n v="2.0070380000000001"/>
    <n v="2.0894119999999998"/>
    <n v="13.7776"/>
    <n v="2.3817300000000001"/>
    <n v="2.4794800000000001"/>
    <n v="8"/>
    <s v="Fern Creek WQ Retrofit Treatment Area"/>
    <x v="10"/>
    <n v="1.18669"/>
  </r>
  <r>
    <n v="549"/>
    <s v="Polygon ZM"/>
    <n v="13281"/>
    <n v="190"/>
    <s v="Open Land"/>
    <s v="SouthFork_190"/>
    <n v="5.6198100000000002"/>
    <s v="SouthFork"/>
    <n v="9.2308070000000004"/>
    <n v="1.651831"/>
    <n v="1.9300759999999999"/>
    <n v="51.875399999999999"/>
    <n v="9.2829800000000002"/>
    <n v="10.8467"/>
    <n v="8"/>
    <s v="Fern Creek WQ Retrofit Treatment Area"/>
    <x v="10"/>
    <n v="5.6198100000000002"/>
  </r>
  <r>
    <n v="556"/>
    <s v="Polygon ZM"/>
    <n v="13400"/>
    <n v="243"/>
    <s v="Ornamentals"/>
    <s v="SouthFork_243"/>
    <n v="4.9871499999999997"/>
    <s v="SouthFork"/>
    <n v="9.6284969999999994"/>
    <n v="1.9695750000000001"/>
    <n v="1.7798769999999999"/>
    <n v="48.018799999999999"/>
    <n v="9.8225700000000007"/>
    <n v="8.8765099999999997"/>
    <n v="8"/>
    <s v="Fern Creek WQ Retrofit Treatment Area"/>
    <x v="10"/>
    <n v="4.9871499999999997"/>
  </r>
  <r>
    <n v="557"/>
    <s v="Polygon ZM"/>
    <n v="13402"/>
    <n v="243"/>
    <s v="Ornamentals"/>
    <s v="SouthFork_243"/>
    <n v="5.0601700000000003"/>
    <s v="SouthFork"/>
    <n v="9.6284969999999994"/>
    <n v="1.9695750000000001"/>
    <n v="1.7798769999999999"/>
    <n v="48.4544"/>
    <n v="9.9116900000000001"/>
    <n v="8.9570500000000006"/>
    <n v="8"/>
    <s v="Fern Creek WQ Retrofit Treatment Area"/>
    <x v="10"/>
    <n v="5.0324"/>
  </r>
  <r>
    <n v="560"/>
    <s v="Polygon ZM"/>
    <n v="13405"/>
    <n v="243"/>
    <s v="Ornamentals"/>
    <s v="SouthFork_243"/>
    <n v="44.408999999999999"/>
    <s v="SouthFork"/>
    <n v="9.6284969999999994"/>
    <n v="1.9695750000000001"/>
    <n v="1.7798769999999999"/>
    <n v="35.352400000000003"/>
    <n v="7.2315699999999996"/>
    <n v="6.5350700000000002"/>
    <n v="8"/>
    <s v="Fern Creek WQ Retrofit Treatment Area"/>
    <x v="10"/>
    <n v="3.67164"/>
  </r>
  <r>
    <n v="564"/>
    <s v="Polygon ZM"/>
    <n v="13436"/>
    <n v="310"/>
    <s v="Herbaceous (Dry Prairie)"/>
    <s v="SouthFork_310"/>
    <n v="38.9131"/>
    <s v="SouthFork"/>
    <n v="8.1109430000000007"/>
    <n v="1.522931"/>
    <n v="1.708602"/>
    <n v="301.12799999999999"/>
    <n v="56.540500000000002"/>
    <n v="63.433700000000002"/>
    <n v="8"/>
    <s v="Fern Creek WQ Retrofit Treatment Area"/>
    <x v="10"/>
    <n v="37.126100000000001"/>
  </r>
  <r>
    <n v="569"/>
    <s v="Polygon ZM"/>
    <n v="13461"/>
    <n v="320"/>
    <s v="Shrub and Brushland"/>
    <s v="SouthFork_320"/>
    <n v="19.119199999999999"/>
    <s v="SouthFork"/>
    <n v="7.2268610000000004"/>
    <n v="1.369947"/>
    <n v="1.524516"/>
    <n v="138.172"/>
    <n v="26.192299999999999"/>
    <n v="29.147500000000001"/>
    <n v="8"/>
    <s v="Fern Creek WQ Retrofit Treatment Area"/>
    <x v="10"/>
    <n v="19.119199999999999"/>
  </r>
  <r>
    <n v="570"/>
    <s v="Polygon ZM"/>
    <n v="13463"/>
    <n v="320"/>
    <s v="Shrub and Brushland"/>
    <s v="SouthFork_320"/>
    <n v="7.7404500000000001"/>
    <s v="SouthFork"/>
    <n v="7.2268610000000004"/>
    <n v="1.369947"/>
    <n v="1.524516"/>
    <n v="55.9392"/>
    <n v="10.603999999999999"/>
    <n v="11.8004"/>
    <n v="8"/>
    <s v="Fern Creek WQ Retrofit Treatment Area"/>
    <x v="10"/>
    <n v="7.7404500000000001"/>
  </r>
  <r>
    <n v="571"/>
    <s v="Polygon ZM"/>
    <n v="13466"/>
    <n v="320"/>
    <s v="Shrub and Brushland"/>
    <s v="SouthFork_320"/>
    <n v="3.7492100000000002"/>
    <s v="SouthFork"/>
    <n v="7.2268610000000004"/>
    <n v="1.369947"/>
    <n v="1.524516"/>
    <n v="25.650200000000002"/>
    <n v="4.86233"/>
    <n v="5.4109299999999996"/>
    <n v="8"/>
    <s v="Fern Creek WQ Retrofit Treatment Area"/>
    <x v="10"/>
    <n v="3.54928"/>
  </r>
  <r>
    <n v="583"/>
    <s v="Polygon ZM"/>
    <n v="13588"/>
    <n v="411"/>
    <s v="Pine Flatwoods"/>
    <s v="SouthFork_411"/>
    <n v="20.6"/>
    <s v="SouthFork"/>
    <n v="5.9979040000000001"/>
    <n v="0.90687899999999999"/>
    <n v="1.5020009999999999"/>
    <n v="6.76"/>
    <n v="1.0221100000000001"/>
    <n v="1.69285"/>
    <n v="8"/>
    <s v="Fern Creek WQ Retrofit Treatment Area"/>
    <x v="10"/>
    <n v="1.12706"/>
  </r>
  <r>
    <n v="585"/>
    <s v="Polygon ZM"/>
    <n v="13593"/>
    <n v="411"/>
    <s v="Pine Flatwoods"/>
    <s v="SouthFork_411"/>
    <n v="20.845600000000001"/>
    <s v="SouthFork"/>
    <n v="5.9979040000000001"/>
    <n v="0.90687899999999999"/>
    <n v="1.5020009999999999"/>
    <n v="3.3224300000000002"/>
    <n v="0.50234800000000002"/>
    <n v="0.83200499999999999"/>
    <n v="8"/>
    <s v="Fern Creek WQ Retrofit Treatment Area"/>
    <x v="10"/>
    <n v="0.55393099999999995"/>
  </r>
  <r>
    <n v="589"/>
    <s v="Polygon ZM"/>
    <n v="13602"/>
    <n v="411"/>
    <s v="Pine Flatwoods"/>
    <s v="SouthFork_411"/>
    <n v="86.544200000000004"/>
    <s v="SouthFork"/>
    <n v="5.9979040000000001"/>
    <n v="0.90687899999999999"/>
    <n v="1.5020009999999999"/>
    <n v="475.56799999999998"/>
    <n v="71.905600000000007"/>
    <n v="119.092"/>
    <n v="8"/>
    <s v="Fern Creek WQ Retrofit Treatment Area"/>
    <x v="10"/>
    <n v="79.289100000000005"/>
  </r>
  <r>
    <n v="594"/>
    <s v="Polygon ZM"/>
    <n v="13614"/>
    <n v="411"/>
    <s v="Pine Flatwoods"/>
    <s v="SouthFork_411"/>
    <n v="32.076799999999999"/>
    <s v="SouthFork"/>
    <n v="5.9979040000000001"/>
    <n v="0.90687899999999999"/>
    <n v="1.5020009999999999"/>
    <n v="1.11652"/>
    <n v="0.16881699999999999"/>
    <n v="0.27960099999999999"/>
    <n v="8"/>
    <s v="Fern Creek WQ Retrofit Treatment Area"/>
    <x v="10"/>
    <n v="0.18615200000000001"/>
  </r>
  <r>
    <n v="595"/>
    <s v="Polygon ZM"/>
    <n v="13616"/>
    <n v="411"/>
    <s v="Pine Flatwoods"/>
    <s v="SouthFork_411"/>
    <n v="31.740600000000001"/>
    <s v="SouthFork"/>
    <n v="5.9979040000000001"/>
    <n v="0.90687899999999999"/>
    <n v="1.5020009999999999"/>
    <n v="6.0578799999999999"/>
    <n v="0.91594799999999998"/>
    <n v="1.51702"/>
    <n v="8"/>
    <s v="Fern Creek WQ Retrofit Treatment Area"/>
    <x v="10"/>
    <n v="1.01"/>
  </r>
  <r>
    <n v="616"/>
    <s v="Polygon ZM"/>
    <n v="13669"/>
    <n v="422"/>
    <s v="Brazilian Pepper"/>
    <s v="SouthFork_422"/>
    <n v="14.823600000000001"/>
    <s v="SouthFork"/>
    <n v="8.1527360000000009"/>
    <n v="1.4365079999999999"/>
    <n v="1.691384"/>
    <n v="9.3575499999999998"/>
    <n v="1.6488"/>
    <n v="1.9413400000000001"/>
    <n v="8"/>
    <s v="Fern Creek WQ Retrofit Treatment Area"/>
    <x v="10"/>
    <n v="1.14778"/>
  </r>
  <r>
    <n v="617"/>
    <s v="Polygon ZM"/>
    <n v="13689"/>
    <n v="434"/>
    <s v="Hardwood - Coniferous Mixed"/>
    <s v="SouthFork_434"/>
    <n v="5.3293799999999996"/>
    <s v="SouthFork"/>
    <n v="6.0934249999999999"/>
    <n v="0.97619199999999995"/>
    <n v="1.5123610000000001"/>
    <n v="32.474200000000003"/>
    <n v="5.2024999999999997"/>
    <n v="8.0599500000000006"/>
    <n v="8"/>
    <s v="Fern Creek WQ Retrofit Treatment Area"/>
    <x v="10"/>
    <n v="5.3293799999999996"/>
  </r>
  <r>
    <n v="618"/>
    <s v="Polygon ZM"/>
    <n v="13690"/>
    <n v="434"/>
    <s v="Hardwood - Coniferous Mixed"/>
    <s v="SouthFork_434"/>
    <n v="9.2448700000000006"/>
    <s v="SouthFork"/>
    <n v="6.0934249999999999"/>
    <n v="0.97619199999999995"/>
    <n v="1.5123610000000001"/>
    <n v="8.1687200000000004"/>
    <n v="1.3086599999999999"/>
    <n v="2.0274399999999999"/>
    <n v="8"/>
    <s v="Fern Creek WQ Retrofit Treatment Area"/>
    <x v="10"/>
    <n v="1.3405800000000001"/>
  </r>
  <r>
    <n v="619"/>
    <s v="Polygon ZM"/>
    <n v="13693"/>
    <n v="434"/>
    <s v="Hardwood - Coniferous Mixed"/>
    <s v="SouthFork_434"/>
    <n v="8.1237100000000009"/>
    <s v="SouthFork"/>
    <n v="6.0934249999999999"/>
    <n v="0.97619199999999995"/>
    <n v="1.5123610000000001"/>
    <n v="49.243499999999997"/>
    <n v="7.8890200000000004"/>
    <n v="12.222"/>
    <n v="8"/>
    <s v="Fern Creek WQ Retrofit Treatment Area"/>
    <x v="10"/>
    <n v="8.0814199999999996"/>
  </r>
  <r>
    <n v="629"/>
    <s v="Polygon ZM"/>
    <n v="14339"/>
    <n v="530"/>
    <s v="Reservoirs"/>
    <s v="SouthFork_530"/>
    <n v="1.91655"/>
    <s v="SouthFork"/>
    <n v="9.4268710000000002"/>
    <n v="1.6340539999999999"/>
    <n v="1.899934"/>
    <n v="18.0671"/>
    <n v="3.1317499999999998"/>
    <n v="3.6413199999999999"/>
    <n v="8"/>
    <s v="Fern Creek WQ Retrofit Treatment Area"/>
    <x v="10"/>
    <n v="1.91655"/>
  </r>
  <r>
    <n v="630"/>
    <s v="Polygon ZM"/>
    <n v="14347"/>
    <n v="530"/>
    <s v="Reservoirs"/>
    <s v="SouthFork_530"/>
    <n v="4.2674200000000004"/>
    <s v="SouthFork"/>
    <n v="9.4268710000000002"/>
    <n v="1.6340539999999999"/>
    <n v="1.899934"/>
    <n v="40.228400000000001"/>
    <n v="6.9731899999999998"/>
    <n v="8.1078200000000002"/>
    <n v="8"/>
    <s v="Fern Creek WQ Retrofit Treatment Area"/>
    <x v="10"/>
    <n v="4.2674200000000004"/>
  </r>
  <r>
    <n v="631"/>
    <s v="Polygon ZM"/>
    <n v="14348"/>
    <n v="530"/>
    <s v="Reservoirs"/>
    <s v="SouthFork_530"/>
    <n v="1.04958"/>
    <s v="SouthFork"/>
    <n v="9.4268710000000002"/>
    <n v="1.6340539999999999"/>
    <n v="1.899934"/>
    <n v="9.8942499999999995"/>
    <n v="1.7150700000000001"/>
    <n v="1.99413"/>
    <n v="8"/>
    <s v="Fern Creek WQ Retrofit Treatment Area"/>
    <x v="10"/>
    <n v="1.04958"/>
  </r>
  <r>
    <n v="632"/>
    <s v="Polygon ZM"/>
    <n v="14354"/>
    <n v="530"/>
    <s v="Reservoirs"/>
    <s v="SouthFork_530"/>
    <n v="1.6098300000000001"/>
    <s v="SouthFork"/>
    <n v="9.4268710000000002"/>
    <n v="1.6340539999999999"/>
    <n v="1.899934"/>
    <n v="15.175700000000001"/>
    <n v="2.6305499999999999"/>
    <n v="3.05857"/>
    <n v="8"/>
    <s v="Fern Creek WQ Retrofit Treatment Area"/>
    <x v="10"/>
    <n v="1.6098300000000001"/>
  </r>
  <r>
    <n v="633"/>
    <s v="Polygon ZM"/>
    <n v="14355"/>
    <n v="530"/>
    <s v="Reservoirs"/>
    <s v="SouthFork_530"/>
    <n v="16.429600000000001"/>
    <s v="SouthFork"/>
    <n v="9.4268710000000002"/>
    <n v="1.6340539999999999"/>
    <n v="1.899934"/>
    <n v="154.88"/>
    <n v="26.846900000000002"/>
    <n v="31.215199999999999"/>
    <n v="8"/>
    <s v="Fern Creek WQ Retrofit Treatment Area"/>
    <x v="10"/>
    <n v="16.429600000000001"/>
  </r>
  <r>
    <n v="634"/>
    <s v="Polygon ZM"/>
    <n v="14358"/>
    <n v="530"/>
    <s v="Reservoirs"/>
    <s v="SouthFork_530"/>
    <n v="1.7586900000000001"/>
    <s v="SouthFork"/>
    <n v="9.4268710000000002"/>
    <n v="1.6340539999999999"/>
    <n v="1.899934"/>
    <n v="16.578900000000001"/>
    <n v="2.8737900000000001"/>
    <n v="3.3413900000000001"/>
    <n v="8"/>
    <s v="Fern Creek WQ Retrofit Treatment Area"/>
    <x v="10"/>
    <n v="1.7586900000000001"/>
  </r>
  <r>
    <n v="635"/>
    <s v="Polygon ZM"/>
    <n v="14360"/>
    <n v="530"/>
    <s v="Reservoirs"/>
    <s v="SouthFork_530"/>
    <n v="3.2507299999999999"/>
    <s v="SouthFork"/>
    <n v="9.4268710000000002"/>
    <n v="1.6340539999999999"/>
    <n v="1.899934"/>
    <n v="30.644200000000001"/>
    <n v="5.3118699999999999"/>
    <n v="6.1761699999999999"/>
    <n v="8"/>
    <s v="Fern Creek WQ Retrofit Treatment Area"/>
    <x v="10"/>
    <n v="3.2507299999999999"/>
  </r>
  <r>
    <n v="636"/>
    <s v="Polygon ZM"/>
    <n v="14361"/>
    <n v="530"/>
    <s v="Reservoirs"/>
    <s v="SouthFork_530"/>
    <n v="2.9330699999999998"/>
    <s v="SouthFork"/>
    <n v="9.4268710000000002"/>
    <n v="1.6340539999999999"/>
    <n v="1.899934"/>
    <n v="27.649699999999999"/>
    <n v="4.7927900000000001"/>
    <n v="5.5726399999999998"/>
    <n v="8"/>
    <s v="Fern Creek WQ Retrofit Treatment Area"/>
    <x v="10"/>
    <n v="2.9330699999999998"/>
  </r>
  <r>
    <n v="637"/>
    <s v="Polygon ZM"/>
    <n v="14363"/>
    <n v="530"/>
    <s v="Reservoirs"/>
    <s v="SouthFork_530"/>
    <n v="4.2012099999999997"/>
    <s v="SouthFork"/>
    <n v="9.4268710000000002"/>
    <n v="1.6340539999999999"/>
    <n v="1.899934"/>
    <n v="39.604300000000002"/>
    <n v="6.8650000000000002"/>
    <n v="7.9820200000000003"/>
    <n v="8"/>
    <s v="Fern Creek WQ Retrofit Treatment Area"/>
    <x v="10"/>
    <n v="4.2012099999999997"/>
  </r>
  <r>
    <n v="638"/>
    <s v="Polygon ZM"/>
    <n v="14365"/>
    <n v="530"/>
    <s v="Reservoirs"/>
    <s v="SouthFork_530"/>
    <n v="6.1694899999999997"/>
    <s v="SouthFork"/>
    <n v="9.4268710000000002"/>
    <n v="1.6340539999999999"/>
    <n v="1.899934"/>
    <n v="45.717300000000002"/>
    <n v="7.9246400000000001"/>
    <n v="9.2140699999999995"/>
    <n v="8"/>
    <s v="Fern Creek WQ Retrofit Treatment Area"/>
    <x v="10"/>
    <n v="4.8496800000000002"/>
  </r>
  <r>
    <n v="642"/>
    <s v="Polygon ZM"/>
    <n v="14377"/>
    <n v="530"/>
    <s v="Reservoirs"/>
    <s v="SouthFork_530"/>
    <n v="7.12033"/>
    <s v="SouthFork"/>
    <n v="9.4268710000000002"/>
    <n v="1.6340539999999999"/>
    <n v="1.899934"/>
    <n v="66.254800000000003"/>
    <n v="11.4846"/>
    <n v="13.353300000000001"/>
    <n v="8"/>
    <s v="Fern Creek WQ Retrofit Treatment Area"/>
    <x v="10"/>
    <n v="7.0282900000000001"/>
  </r>
  <r>
    <n v="677"/>
    <s v="Polygon ZM"/>
    <n v="14773"/>
    <n v="617"/>
    <s v="Mixed Wetland Hardwoods"/>
    <s v="SouthFork_617"/>
    <n v="14.584300000000001"/>
    <s v="SouthFork"/>
    <n v="7.5608690000000003"/>
    <n v="1.390093"/>
    <n v="1.5510949999999999"/>
    <n v="110.27"/>
    <n v="20.273499999999999"/>
    <n v="22.621600000000001"/>
    <n v="8"/>
    <s v="Fern Creek WQ Retrofit Treatment Area"/>
    <x v="10"/>
    <n v="14.584300000000001"/>
  </r>
  <r>
    <n v="678"/>
    <s v="Polygon ZM"/>
    <n v="14775"/>
    <n v="617"/>
    <s v="Mixed Wetland Hardwoods"/>
    <s v="SouthFork_617"/>
    <n v="2.9020199999999998"/>
    <s v="SouthFork"/>
    <n v="7.5608690000000003"/>
    <n v="1.390093"/>
    <n v="1.5510949999999999"/>
    <n v="21.941800000000001"/>
    <n v="4.0340800000000003"/>
    <n v="4.5013100000000001"/>
    <n v="8"/>
    <s v="Fern Creek WQ Retrofit Treatment Area"/>
    <x v="10"/>
    <n v="2.9020199999999998"/>
  </r>
  <r>
    <n v="681"/>
    <s v="Polygon ZM"/>
    <n v="14782"/>
    <n v="617"/>
    <s v="Mixed Wetland Hardwoods"/>
    <s v="SouthFork_617"/>
    <n v="4.0562199999999997"/>
    <s v="SouthFork"/>
    <n v="7.5608690000000003"/>
    <n v="1.390093"/>
    <n v="1.5510949999999999"/>
    <n v="30.668600000000001"/>
    <n v="5.6385300000000003"/>
    <n v="6.2915799999999997"/>
    <n v="8"/>
    <s v="Fern Creek WQ Retrofit Treatment Area"/>
    <x v="10"/>
    <n v="4.0562199999999997"/>
  </r>
  <r>
    <n v="697"/>
    <s v="Polygon ZM"/>
    <n v="15281"/>
    <n v="641"/>
    <s v="Freshwater Marshes"/>
    <s v="SouthFork_641"/>
    <n v="3.1204900000000002"/>
    <s v="SouthFork"/>
    <n v="7.2364240000000004"/>
    <n v="1.3226290000000001"/>
    <n v="1.468153"/>
    <n v="0.66408500000000004"/>
    <n v="0.121377"/>
    <n v="0.13473199999999999"/>
    <n v="8"/>
    <s v="Fern Creek WQ Retrofit Treatment Area"/>
    <x v="10"/>
    <n v="9.1770000000000004E-2"/>
  </r>
  <r>
    <n v="699"/>
    <s v="Polygon ZM"/>
    <n v="15303"/>
    <n v="641"/>
    <s v="Freshwater Marshes"/>
    <s v="SouthFork_641"/>
    <n v="6.9158400000000002"/>
    <s v="SouthFork"/>
    <n v="7.2364240000000004"/>
    <n v="1.3226290000000001"/>
    <n v="1.468153"/>
    <n v="50.045999999999999"/>
    <n v="9.1470900000000004"/>
    <n v="10.153499999999999"/>
    <n v="8"/>
    <s v="Fern Creek WQ Retrofit Treatment Area"/>
    <x v="10"/>
    <n v="6.9158400000000002"/>
  </r>
  <r>
    <n v="700"/>
    <s v="Polygon ZM"/>
    <n v="15308"/>
    <n v="641"/>
    <s v="Freshwater Marshes"/>
    <s v="SouthFork_641"/>
    <n v="1.8602799999999999"/>
    <s v="SouthFork"/>
    <n v="7.2364240000000004"/>
    <n v="1.3226290000000001"/>
    <n v="1.468153"/>
    <n v="13.4618"/>
    <n v="2.4604599999999999"/>
    <n v="2.7311800000000002"/>
    <n v="8"/>
    <s v="Fern Creek WQ Retrofit Treatment Area"/>
    <x v="10"/>
    <n v="1.8602799999999999"/>
  </r>
  <r>
    <n v="703"/>
    <s v="Polygon ZM"/>
    <n v="15323"/>
    <n v="641"/>
    <s v="Freshwater Marshes"/>
    <s v="SouthFork_641"/>
    <n v="3.9017900000000001"/>
    <s v="SouthFork"/>
    <n v="7.2364240000000004"/>
    <n v="1.3226290000000001"/>
    <n v="1.468153"/>
    <n v="26.8872"/>
    <n v="4.9142799999999998"/>
    <n v="5.4549799999999999"/>
    <n v="8"/>
    <s v="Fern Creek WQ Retrofit Treatment Area"/>
    <x v="10"/>
    <n v="3.7155399999999998"/>
  </r>
  <r>
    <n v="722"/>
    <s v="Polygon ZM"/>
    <n v="15463"/>
    <n v="644"/>
    <s v="Emergent Aquatic Vegetation"/>
    <s v="SouthFork_644"/>
    <n v="2.4821200000000001"/>
    <s v="SouthFork"/>
    <n v="6.9418930000000003"/>
    <n v="1.4136500000000001"/>
    <n v="1.224229"/>
    <n v="17.230599999999999"/>
    <n v="3.5088499999999998"/>
    <n v="3.0386799999999998"/>
    <n v="8"/>
    <s v="Fern Creek WQ Retrofit Treatment Area"/>
    <x v="10"/>
    <n v="2.4821200000000001"/>
  </r>
  <r>
    <n v="141"/>
    <s v="Polygon ZM"/>
    <n v="1362"/>
    <n v="121"/>
    <s v="Fixed Single Family Units"/>
    <s v="B6_121"/>
    <n v="5.6728199999999998"/>
    <s v="B6"/>
    <n v="11.719173"/>
    <n v="1.982953"/>
    <n v="2.0781740000000002"/>
    <n v="6.0665399999999998"/>
    <n v="1.0264899999999999"/>
    <n v="1.07579"/>
    <n v="12"/>
    <s v="Old Palm City WQ Retrofit TA Ph I,II,III"/>
    <x v="11"/>
    <n v="0.51765899999999998"/>
  </r>
  <r>
    <n v="143"/>
    <s v="Polygon ZM"/>
    <n v="1363"/>
    <n v="121"/>
    <s v="Fixed Single Family Units"/>
    <s v="B6_121"/>
    <n v="114.995"/>
    <s v="B6"/>
    <n v="11.719173"/>
    <n v="1.982953"/>
    <n v="2.0781740000000002"/>
    <n v="63.181899999999999"/>
    <n v="10.690799999999999"/>
    <n v="11.2041"/>
    <n v="12"/>
    <s v="Old Palm City WQ Retrofit TA Ph I,II,III"/>
    <x v="11"/>
    <n v="5.39133"/>
  </r>
  <r>
    <n v="149"/>
    <s v="Polygon ZM"/>
    <n v="1389"/>
    <n v="140"/>
    <s v="Commercial and Services"/>
    <s v="B6_140"/>
    <n v="22.069900000000001"/>
    <s v="B6"/>
    <n v="9.2811850000000007"/>
    <n v="1.3582639999999999"/>
    <n v="1.775104"/>
    <n v="57.408999999999999"/>
    <n v="8.4015699999999995"/>
    <n v="10.979900000000001"/>
    <n v="12"/>
    <s v="Old Palm City WQ Retrofit TA Ph I,II,III"/>
    <x v="11"/>
    <n v="6.1855200000000004"/>
  </r>
  <r>
    <n v="151"/>
    <s v="Polygon ZM"/>
    <n v="1390"/>
    <n v="140"/>
    <s v="Commercial and Services"/>
    <s v="B6_140"/>
    <n v="2.7618999999999998"/>
    <s v="B6"/>
    <n v="9.2811850000000007"/>
    <n v="1.3582639999999999"/>
    <n v="1.775104"/>
    <n v="25.633700000000001"/>
    <n v="3.7513899999999998"/>
    <n v="4.90266"/>
    <n v="12"/>
    <s v="Old Palm City WQ Retrofit TA Ph I,II,III"/>
    <x v="11"/>
    <n v="2.7618999999999998"/>
  </r>
  <r>
    <n v="174"/>
    <s v="Polygon ZM"/>
    <n v="1451"/>
    <n v="411"/>
    <s v="Pine Flatwoods"/>
    <s v="B6_411"/>
    <n v="47.374200000000002"/>
    <s v="B6"/>
    <n v="6.6934500000000003"/>
    <n v="0.99065700000000001"/>
    <n v="1.5987610000000001"/>
    <n v="11.7784"/>
    <n v="1.74325"/>
    <n v="2.81332"/>
    <n v="12"/>
    <s v="Old Palm City WQ Retrofit TA Ph I,II,III"/>
    <x v="11"/>
    <n v="1.75969"/>
  </r>
  <r>
    <n v="489"/>
    <s v="Polygon ZM"/>
    <n v="13076"/>
    <n v="121"/>
    <s v="Fixed Single Family Units"/>
    <s v="SouthFork_121"/>
    <n v="10.560700000000001"/>
    <s v="SouthFork"/>
    <n v="11.733371"/>
    <n v="1.9754510000000001"/>
    <n v="2.1412239999999998"/>
    <n v="55.868000000000002"/>
    <n v="9.4060299999999994"/>
    <n v="10.195399999999999"/>
    <n v="12"/>
    <s v="Old Palm City WQ Retrofit TA Ph I,II,III"/>
    <x v="11"/>
    <n v="4.7614599999999996"/>
  </r>
  <r>
    <n v="491"/>
    <s v="Polygon ZM"/>
    <n v="13077"/>
    <n v="121"/>
    <s v="Fixed Single Family Units"/>
    <s v="SouthFork_121"/>
    <n v="279.935"/>
    <s v="SouthFork"/>
    <n v="11.733371"/>
    <n v="1.9754510000000001"/>
    <n v="2.1412239999999998"/>
    <n v="951.90899999999999"/>
    <n v="160.26499999999999"/>
    <n v="173.714"/>
    <n v="12"/>
    <s v="Old Palm City WQ Retrofit TA Ph I,II,III"/>
    <x v="11"/>
    <n v="81.128299999999996"/>
  </r>
  <r>
    <n v="503"/>
    <s v="Polygon ZM"/>
    <n v="13134"/>
    <n v="133"/>
    <s v="Multiple Dwelling Units, Low Rise Two stories or less"/>
    <s v="SouthFork_133"/>
    <n v="6.0326000000000004"/>
    <s v="SouthFork"/>
    <n v="11.271977"/>
    <n v="2.2334000000000001"/>
    <n v="2.0293679999999998"/>
    <n v="65.339799999999997"/>
    <n v="12.946300000000001"/>
    <n v="11.7636"/>
    <n v="12"/>
    <s v="Old Palm City WQ Retrofit TA Ph I,II,III"/>
    <x v="11"/>
    <n v="5.7966600000000001"/>
  </r>
  <r>
    <n v="506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51.508000000000003"/>
    <n v="10.2057"/>
    <n v="9.27332"/>
    <n v="12"/>
    <s v="Old Palm City WQ Retrofit TA Ph I,II,III"/>
    <x v="11"/>
    <n v="4.5695600000000001"/>
  </r>
  <r>
    <n v="521"/>
    <s v="Polygon ZM"/>
    <n v="13173"/>
    <n v="140"/>
    <s v="Commercial and Services"/>
    <s v="SouthFork_140"/>
    <n v="20.015699999999999"/>
    <s v="SouthFork"/>
    <n v="12.496560000000001"/>
    <n v="1.9466840000000001"/>
    <n v="2.126881"/>
    <n v="111.47"/>
    <n v="17.3645"/>
    <n v="18.971900000000002"/>
    <n v="12"/>
    <s v="Old Palm City WQ Retrofit TA Ph I,II,III"/>
    <x v="11"/>
    <n v="8.9200400000000002"/>
  </r>
  <r>
    <n v="550"/>
    <s v="Polygon ZM"/>
    <n v="13282"/>
    <n v="190"/>
    <s v="Open Land"/>
    <s v="SouthFork_190"/>
    <n v="4.51661"/>
    <s v="SouthFork"/>
    <n v="9.2308070000000004"/>
    <n v="1.651831"/>
    <n v="1.9300759999999999"/>
    <n v="2.1643699999999999"/>
    <n v="0.38730799999999999"/>
    <n v="0.45254899999999998"/>
    <n v="12"/>
    <s v="Old Palm City WQ Retrofit TA Ph I,II,III"/>
    <x v="11"/>
    <n v="0.23447200000000001"/>
  </r>
  <r>
    <n v="578"/>
    <s v="Polygon ZM"/>
    <n v="13513"/>
    <n v="330"/>
    <s v="Mixed Rangeland"/>
    <s v="SouthFork_330"/>
    <n v="7.8275100000000002"/>
    <s v="SouthFork"/>
    <n v="6.2122989999999998"/>
    <n v="1.1764460000000001"/>
    <n v="1.3821559999999999"/>
    <n v="45.890900000000002"/>
    <n v="8.6905199999999994"/>
    <n v="10.210100000000001"/>
    <n v="12"/>
    <s v="Old Palm City WQ Retrofit TA Ph I,II,III"/>
    <x v="11"/>
    <n v="7.3871000000000002"/>
  </r>
  <r>
    <n v="613"/>
    <s v="Polygon ZM"/>
    <n v="13645"/>
    <n v="411"/>
    <s v="Pine Flatwoods"/>
    <s v="SouthFork_411"/>
    <n v="7.2511999999999993E-2"/>
    <s v="SouthFork"/>
    <n v="5.9979040000000001"/>
    <n v="0.90687899999999999"/>
    <n v="1.5020009999999999"/>
    <n v="0.43491999999999997"/>
    <n v="6.5759999999999999E-2"/>
    <n v="0.108913"/>
    <n v="12"/>
    <s v="Old Palm City WQ Retrofit TA Ph I,II,III"/>
    <x v="11"/>
    <n v="7.2511999999999993E-2"/>
  </r>
  <r>
    <n v="620"/>
    <s v="Polygon ZM"/>
    <n v="13698"/>
    <n v="434"/>
    <s v="Hardwood - Coniferous Mixed"/>
    <s v="SouthFork_434"/>
    <n v="6.1751500000000004"/>
    <s v="SouthFork"/>
    <n v="6.0934249999999999"/>
    <n v="0.97619199999999995"/>
    <n v="1.5123610000000001"/>
    <n v="14.554600000000001"/>
    <n v="2.3317100000000002"/>
    <n v="3.6124000000000001"/>
    <n v="12"/>
    <s v="Old Palm City WQ Retrofit TA Ph I,II,III"/>
    <x v="11"/>
    <n v="2.3885800000000001"/>
  </r>
  <r>
    <n v="670"/>
    <s v="Polygon ZM"/>
    <n v="14458"/>
    <n v="530"/>
    <s v="Reservoirs"/>
    <s v="SouthFork_530"/>
    <n v="3.8850199999999999"/>
    <s v="SouthFork"/>
    <n v="9.4268710000000002"/>
    <n v="1.6340539999999999"/>
    <n v="1.899934"/>
    <n v="34.049500000000002"/>
    <n v="5.9021400000000002"/>
    <n v="6.8624900000000002"/>
    <n v="12"/>
    <s v="Old Palm City WQ Retrofit TA Ph I,II,III"/>
    <x v="11"/>
    <n v="3.6119599999999998"/>
  </r>
  <r>
    <n v="672"/>
    <s v="Polygon ZM"/>
    <n v="14459"/>
    <n v="530"/>
    <s v="Reservoirs"/>
    <s v="SouthFork_530"/>
    <n v="3.7631800000000002"/>
    <s v="SouthFork"/>
    <n v="9.4268710000000002"/>
    <n v="1.6340539999999999"/>
    <n v="1.899934"/>
    <n v="35.475000000000001"/>
    <n v="6.1492399999999998"/>
    <n v="7.1497900000000003"/>
    <n v="12"/>
    <s v="Old Palm City WQ Retrofit TA Ph I,II,III"/>
    <x v="11"/>
    <n v="3.7631800000000002"/>
  </r>
  <r>
    <n v="725"/>
    <s v="Polygon ZM"/>
    <n v="15473"/>
    <n v="814"/>
    <s v="Roads and Highways"/>
    <s v="SouthFork_814"/>
    <n v="4.8379899999999996"/>
    <s v="SouthFork"/>
    <n v="8.2014490000000002"/>
    <n v="1.307456"/>
    <n v="1.750286"/>
    <n v="4.2140999999999998E-2"/>
    <n v="6.718E-3"/>
    <n v="8.9929999999999993E-3"/>
    <n v="12"/>
    <s v="Old Palm City WQ Retrofit TA Ph I,II,III"/>
    <x v="11"/>
    <n v="5.1380000000000002E-3"/>
  </r>
  <r>
    <n v="730"/>
    <s v="Polygon ZM"/>
    <n v="1389"/>
    <n v="140"/>
    <s v="Commercial and Services"/>
    <s v="B6_140"/>
    <n v="22.069900000000001"/>
    <s v="B6"/>
    <n v="9.2811850000000007"/>
    <n v="1.3582639999999999"/>
    <n v="1.775104"/>
    <n v="15.271000000000001"/>
    <n v="2.2348499999999998"/>
    <n v="2.9207000000000001"/>
    <n v="12"/>
    <s v="Old Palm City WQ Retrofit TA Ph I,II,III"/>
    <x v="11"/>
    <n v="1.64537"/>
  </r>
  <r>
    <n v="767"/>
    <s v="Polygon ZM"/>
    <n v="13077"/>
    <n v="121"/>
    <s v="Fixed Single Family Units"/>
    <s v="SouthFork_121"/>
    <n v="279.935"/>
    <s v="SouthFork"/>
    <n v="11.733371"/>
    <n v="1.9754510000000001"/>
    <n v="2.1412239999999998"/>
    <n v="4.2403599999999999"/>
    <n v="0.71391400000000005"/>
    <n v="0.77382300000000004"/>
    <n v="12"/>
    <s v="Old Palm City WQ Retrofit TA Ph I,II,III"/>
    <x v="11"/>
    <n v="0.36139300000000002"/>
  </r>
  <r>
    <n v="769"/>
    <s v="Polygon ZM"/>
    <n v="13077"/>
    <n v="121"/>
    <s v="Fixed Single Family Units"/>
    <s v="SouthFork_121"/>
    <n v="279.935"/>
    <s v="SouthFork"/>
    <n v="11.733371"/>
    <n v="1.9754510000000001"/>
    <n v="2.1412239999999998"/>
    <n v="1.0051300000000001"/>
    <n v="0.16922599999999999"/>
    <n v="0.18342700000000001"/>
    <n v="12"/>
    <s v="Old Palm City WQ Retrofit TA Ph I,II,III"/>
    <x v="11"/>
    <n v="8.5664000000000004E-2"/>
  </r>
  <r>
    <n v="771"/>
    <s v="Polygon ZM"/>
    <n v="13134"/>
    <n v="133"/>
    <s v="Multiple Dwelling Units, Low Rise Two stories or less"/>
    <s v="SouthFork_133"/>
    <n v="6.0326000000000004"/>
    <s v="SouthFork"/>
    <n v="11.271977"/>
    <n v="2.2334000000000001"/>
    <n v="2.0293679999999998"/>
    <n v="0.191604"/>
    <n v="3.7963999999999998E-2"/>
    <n v="3.4495999999999999E-2"/>
    <n v="12"/>
    <s v="Old Palm City WQ Retrofit TA Ph I,II,III"/>
    <x v="11"/>
    <n v="1.6997999999999999E-2"/>
  </r>
  <r>
    <n v="775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0.41045700000000002"/>
    <n v="8.1326999999999997E-2"/>
    <n v="7.3897000000000004E-2"/>
    <n v="12"/>
    <s v="Old Palm City WQ Retrofit TA Ph I,II,III"/>
    <x v="11"/>
    <n v="3.6414000000000002E-2"/>
  </r>
  <r>
    <n v="783"/>
    <s v="Polygon ZM"/>
    <n v="13173"/>
    <n v="140"/>
    <s v="Commercial and Services"/>
    <s v="SouthFork_140"/>
    <n v="20.015699999999999"/>
    <s v="SouthFork"/>
    <n v="12.496560000000001"/>
    <n v="1.9466840000000001"/>
    <n v="2.126881"/>
    <n v="1.699E-3"/>
    <n v="2.6499999999999999E-4"/>
    <n v="2.8899999999999998E-4"/>
    <n v="12"/>
    <s v="Old Palm City WQ Retrofit TA Ph I,II,III"/>
    <x v="11"/>
    <n v="1.36E-4"/>
  </r>
  <r>
    <n v="789"/>
    <s v="Polygon ZM"/>
    <n v="13282"/>
    <n v="190"/>
    <s v="Open Land"/>
    <s v="SouthFork_190"/>
    <n v="4.51661"/>
    <s v="SouthFork"/>
    <n v="9.2308070000000004"/>
    <n v="1.651831"/>
    <n v="1.9300759999999999"/>
    <n v="2.3637999999999999E-2"/>
    <n v="4.2300000000000003E-3"/>
    <n v="4.9430000000000003E-3"/>
    <n v="12"/>
    <s v="Old Palm City WQ Retrofit TA Ph I,II,III"/>
    <x v="11"/>
    <n v="2.5609999999999999E-3"/>
  </r>
  <r>
    <n v="799"/>
    <s v="Polygon ZM"/>
    <n v="14458"/>
    <n v="530"/>
    <s v="Reservoirs"/>
    <s v="SouthFork_530"/>
    <n v="3.8850199999999999"/>
    <s v="SouthFork"/>
    <n v="9.4268710000000002"/>
    <n v="1.6340539999999999"/>
    <n v="1.899934"/>
    <n v="0.78666499999999995"/>
    <n v="0.13636100000000001"/>
    <n v="0.15854799999999999"/>
    <n v="12"/>
    <s v="Old Palm City WQ Retrofit TA Ph I,II,III"/>
    <x v="11"/>
    <n v="8.3448999999999995E-2"/>
  </r>
  <r>
    <n v="333"/>
    <s v="Polygon ZM"/>
    <n v="8195"/>
    <n v="121"/>
    <s v="Fixed Single Family Units"/>
    <s v="NorthFork_121"/>
    <n v="224.018"/>
    <s v="NorthFork"/>
    <n v="11.819156"/>
    <n v="1.999854"/>
    <n v="2.097445"/>
    <n v="852.26400000000001"/>
    <n v="144.20699999999999"/>
    <n v="151.244"/>
    <n v="11"/>
    <s v="N. River Shores Baffle Boxes Treatment Area"/>
    <x v="12"/>
    <n v="72.108699999999999"/>
  </r>
  <r>
    <n v="334"/>
    <s v="Polygon ZM"/>
    <n v="8204"/>
    <n v="121"/>
    <s v="Fixed Single Family Units"/>
    <s v="NorthFork_121"/>
    <n v="317.49"/>
    <s v="NorthFork"/>
    <n v="11.819156"/>
    <n v="1.999854"/>
    <n v="2.097445"/>
    <n v="991.80799999999999"/>
    <n v="167.81800000000001"/>
    <n v="176.00800000000001"/>
    <n v="11"/>
    <s v="N. River Shores Baffle Boxes Treatment Area"/>
    <x v="12"/>
    <n v="83.915300000000002"/>
  </r>
  <r>
    <n v="337"/>
    <s v="Polygon ZM"/>
    <n v="8361"/>
    <n v="133"/>
    <s v="Multiple Dwelling Units, Low Rise Two stories or less"/>
    <s v="NorthFork_133"/>
    <n v="44.608600000000003"/>
    <s v="NorthFork"/>
    <n v="11.488374"/>
    <n v="2.1865730000000001"/>
    <n v="2.0236360000000002"/>
    <n v="26.429600000000001"/>
    <n v="5.0303199999999997"/>
    <n v="4.6554700000000002"/>
    <n v="11"/>
    <s v="N. River Shores Baffle Boxes Treatment Area"/>
    <x v="12"/>
    <n v="2.3005499999999999"/>
  </r>
  <r>
    <n v="339"/>
    <s v="Polygon ZM"/>
    <n v="8366"/>
    <n v="133"/>
    <s v="Multiple Dwelling Units, Low Rise Two stories or less"/>
    <s v="NorthFork_133"/>
    <n v="57.037300000000002"/>
    <s v="NorthFork"/>
    <n v="11.488374"/>
    <n v="2.1865730000000001"/>
    <n v="2.0236360000000002"/>
    <n v="250.958"/>
    <n v="47.764600000000002"/>
    <n v="44.205300000000001"/>
    <n v="11"/>
    <s v="N. River Shores Baffle Boxes Treatment Area"/>
    <x v="12"/>
    <n v="21.8445"/>
  </r>
  <r>
    <n v="345"/>
    <s v="Polygon ZM"/>
    <n v="8667"/>
    <n v="170"/>
    <s v="Institutional"/>
    <s v="NorthFork_170"/>
    <n v="6.0316400000000003"/>
    <s v="NorthFork"/>
    <n v="10.26698"/>
    <n v="1.78047"/>
    <n v="1.989349"/>
    <n v="9.9758999999999993"/>
    <n v="1.7299899999999999"/>
    <n v="1.9329499999999999"/>
    <n v="11"/>
    <s v="N. River Shores Baffle Boxes Treatment Area"/>
    <x v="12"/>
    <n v="0.97164899999999998"/>
  </r>
  <r>
    <n v="346"/>
    <s v="Polygon ZM"/>
    <n v="8816"/>
    <n v="182"/>
    <s v="Golf Courses"/>
    <s v="NorthFork_182"/>
    <n v="73.796199999999999"/>
    <s v="NorthFork"/>
    <n v="11.010517"/>
    <n v="1.855542"/>
    <n v="2.0010500000000002"/>
    <n v="4.2195499999999999"/>
    <n v="0.71109699999999998"/>
    <n v="0.76685999999999999"/>
    <n v="11"/>
    <s v="N. River Shores Baffle Boxes Treatment Area"/>
    <x v="12"/>
    <n v="0.38322899999999999"/>
  </r>
  <r>
    <n v="347"/>
    <s v="Polygon ZM"/>
    <n v="9890"/>
    <n v="512"/>
    <s v="Channelized River, Stream, Waterway"/>
    <s v="NorthFork_512"/>
    <n v="12.6754"/>
    <s v="NorthFork"/>
    <n v="11.177697"/>
    <n v="1.90791"/>
    <n v="2.0342440000000002"/>
    <n v="5.8693000000000002E-2"/>
    <n v="1.0018000000000001E-2"/>
    <n v="1.0682000000000001E-2"/>
    <n v="11"/>
    <s v="N. River Shores Baffle Boxes Treatment Area"/>
    <x v="12"/>
    <n v="5.2509999999999996E-3"/>
  </r>
  <r>
    <n v="349"/>
    <s v="Polygon ZM"/>
    <n v="10062"/>
    <n v="530"/>
    <s v="Reservoirs"/>
    <s v="NorthFork_530"/>
    <n v="4.5225099999999996"/>
    <s v="NorthFork"/>
    <n v="9.978256"/>
    <n v="1.698553"/>
    <n v="1.9257569999999999"/>
    <n v="45.126800000000003"/>
    <n v="7.6817299999999999"/>
    <n v="8.7092500000000008"/>
    <n v="11"/>
    <s v="N. River Shores Baffle Boxes Treatment Area"/>
    <x v="12"/>
    <n v="4.5225099999999996"/>
  </r>
  <r>
    <n v="350"/>
    <s v="Polygon ZM"/>
    <n v="10820"/>
    <n v="617"/>
    <s v="Mixed Wetland Hardwoods"/>
    <s v="NorthFork_617"/>
    <n v="1.1509400000000001"/>
    <s v="NorthFork"/>
    <n v="6.5845770000000003"/>
    <n v="1.1168530000000001"/>
    <n v="1.4360999999999999"/>
    <n v="7.5784500000000001"/>
    <n v="1.2854300000000001"/>
    <n v="1.6528700000000001"/>
    <n v="11"/>
    <s v="N. River Shores Baffle Boxes Treatment Area"/>
    <x v="12"/>
    <n v="1.1509400000000001"/>
  </r>
  <r>
    <n v="763"/>
    <s v="Polygon ZM"/>
    <n v="8204"/>
    <n v="121"/>
    <s v="Fixed Single Family Units"/>
    <s v="NorthFork_121"/>
    <n v="317.49"/>
    <s v="NorthFork"/>
    <n v="11.819156"/>
    <n v="1.999854"/>
    <n v="2.097445"/>
    <n v="0.104546"/>
    <n v="1.7690000000000001E-2"/>
    <n v="1.8553E-2"/>
    <n v="11"/>
    <s v="N. River Shores Baffle Boxes Treatment Area"/>
    <x v="12"/>
    <n v="8.8450000000000004E-3"/>
  </r>
  <r>
    <n v="335"/>
    <s v="Polygon ZM"/>
    <n v="8204"/>
    <n v="121"/>
    <s v="Fixed Single Family Units"/>
    <s v="NorthFork_121"/>
    <n v="317.49"/>
    <s v="NorthFork"/>
    <n v="11.819156"/>
    <n v="1.999854"/>
    <n v="2.097445"/>
    <n v="881.202"/>
    <n v="149.10300000000001"/>
    <n v="156.37899999999999"/>
    <n v="13"/>
    <s v="Palm Lake Park WQ Retrofit Treatment Area"/>
    <x v="13"/>
    <n v="74.557100000000005"/>
  </r>
  <r>
    <n v="338"/>
    <s v="Polygon ZM"/>
    <n v="8361"/>
    <n v="133"/>
    <s v="Multiple Dwelling Units, Low Rise Two stories or less"/>
    <s v="NorthFork_133"/>
    <n v="44.608600000000003"/>
    <s v="NorthFork"/>
    <n v="11.488374"/>
    <n v="2.1865730000000001"/>
    <n v="2.0236360000000002"/>
    <n v="6.2045399999999997"/>
    <n v="1.1809000000000001"/>
    <n v="1.09291"/>
    <n v="13"/>
    <s v="Palm Lake Park WQ Retrofit Treatment Area"/>
    <x v="13"/>
    <n v="0.54007099999999997"/>
  </r>
  <r>
    <n v="340"/>
    <s v="Polygon ZM"/>
    <n v="8450"/>
    <n v="140"/>
    <s v="Commercial and Services"/>
    <s v="NorthFork_140"/>
    <n v="3.8670599999999999"/>
    <s v="NorthFork"/>
    <n v="11.781447"/>
    <n v="1.875837"/>
    <n v="2.004032"/>
    <n v="1.0247200000000001"/>
    <n v="0.163156"/>
    <n v="0.17430599999999999"/>
    <n v="13"/>
    <s v="Palm Lake Park WQ Retrofit Treatment Area"/>
    <x v="13"/>
    <n v="8.6978E-2"/>
  </r>
  <r>
    <n v="343"/>
    <s v="Polygon ZM"/>
    <n v="8579"/>
    <n v="141"/>
    <s v="Retail Sales and Services"/>
    <s v="NorthFork_141"/>
    <n v="3.8769499999999999"/>
    <s v="NorthFork"/>
    <n v="12.123322"/>
    <n v="1.826476"/>
    <n v="2.0360770000000001"/>
    <n v="0.187331"/>
    <n v="2.8223000000000002E-2"/>
    <n v="3.1461999999999997E-2"/>
    <n v="13"/>
    <s v="Palm Lake Park WQ Retrofit Treatment Area"/>
    <x v="13"/>
    <n v="1.5452E-2"/>
  </r>
  <r>
    <n v="348"/>
    <s v="Polygon ZM"/>
    <n v="10043"/>
    <n v="530"/>
    <s v="Reservoirs"/>
    <s v="NorthFork_530"/>
    <n v="2.9760399999999998"/>
    <s v="NorthFork"/>
    <n v="9.978256"/>
    <n v="1.698553"/>
    <n v="1.9257569999999999"/>
    <n v="29.695699999999999"/>
    <n v="5.0549600000000003"/>
    <n v="5.7311300000000003"/>
    <n v="13"/>
    <s v="Palm Lake Park WQ Retrofit Treatment Area"/>
    <x v="13"/>
    <n v="2.9760399999999998"/>
  </r>
  <r>
    <n v="351"/>
    <s v="Polygon ZM"/>
    <n v="11128"/>
    <n v="641"/>
    <s v="Freshwater Marshes"/>
    <s v="NorthFork_641"/>
    <n v="2.0115500000000002"/>
    <s v="NorthFork"/>
    <n v="6.8859149999999998"/>
    <n v="1.1455919999999999"/>
    <n v="1.5426070000000001"/>
    <n v="13.8514"/>
    <n v="2.3044199999999999"/>
    <n v="3.10303"/>
    <n v="13"/>
    <s v="Palm Lake Park WQ Retrofit Treatment Area"/>
    <x v="13"/>
    <n v="2.0115500000000002"/>
  </r>
  <r>
    <n v="764"/>
    <s v="Polygon ZM"/>
    <n v="8204"/>
    <n v="121"/>
    <s v="Fixed Single Family Units"/>
    <s v="NorthFork_121"/>
    <n v="317.49"/>
    <s v="NorthFork"/>
    <n v="11.819156"/>
    <n v="1.999854"/>
    <n v="2.097445"/>
    <n v="0.104546"/>
    <n v="1.7690000000000001E-2"/>
    <n v="1.8553E-2"/>
    <n v="13"/>
    <s v="Palm Lake Park WQ Retrofit Treatment Area"/>
    <x v="13"/>
    <n v="8.8450000000000004E-3"/>
  </r>
  <r>
    <n v="448"/>
    <s v="Polygon ZM"/>
    <n v="12959"/>
    <n v="111"/>
    <s v="Fixed Single Family Units"/>
    <s v="SouthFork_111"/>
    <n v="455.42399999999998"/>
    <s v="SouthFork"/>
    <n v="12.112627"/>
    <n v="2.0299130000000001"/>
    <n v="2.1866620000000001"/>
    <n v="2859.17"/>
    <n v="479.15899999999999"/>
    <n v="516.15899999999999"/>
    <n v="17"/>
    <s v="Tropical Farms WQ Retrofit Treatment Area"/>
    <x v="14"/>
    <n v="236.04900000000001"/>
  </r>
  <r>
    <n v="464"/>
    <s v="Polygon ZM"/>
    <n v="13018"/>
    <n v="121"/>
    <s v="Fixed Single Family Units"/>
    <s v="SouthFork_121"/>
    <n v="164.05"/>
    <s v="SouthFork"/>
    <n v="11.733371"/>
    <n v="1.9754510000000001"/>
    <n v="2.1412239999999998"/>
    <n v="1123.99"/>
    <n v="189.23699999999999"/>
    <n v="205.11699999999999"/>
    <n v="17"/>
    <s v="Tropical Farms WQ Retrofit Treatment Area"/>
    <x v="14"/>
    <n v="95.794499999999999"/>
  </r>
  <r>
    <n v="494"/>
    <s v="Polygon ZM"/>
    <n v="13095"/>
    <n v="122"/>
    <s v="Mobile Home Units"/>
    <s v="SouthFork_122"/>
    <n v="27.5412"/>
    <s v="SouthFork"/>
    <n v="11.737068000000001"/>
    <n v="2.0913089999999999"/>
    <n v="2.1554890000000002"/>
    <n v="313.26499999999999"/>
    <n v="55.817500000000003"/>
    <n v="57.5304"/>
    <n v="17"/>
    <s v="Tropical Farms WQ Retrofit Treatment Area"/>
    <x v="14"/>
    <n v="26.690200000000001"/>
  </r>
  <r>
    <n v="510"/>
    <s v="Polygon ZM"/>
    <n v="13151"/>
    <n v="135"/>
    <s v="Mixed Units Fixed and mobile home units"/>
    <s v="SouthFork_135"/>
    <n v="178.76"/>
    <s v="SouthFork"/>
    <n v="10.779467"/>
    <n v="2.0034149999999999"/>
    <n v="2.119834"/>
    <n v="10.729200000000001"/>
    <n v="1.99407"/>
    <n v="2.10995"/>
    <n v="17"/>
    <s v="Tropical Farms WQ Retrofit Treatment Area"/>
    <x v="14"/>
    <n v="0.995336"/>
  </r>
  <r>
    <n v="544"/>
    <s v="Polygon ZM"/>
    <n v="13259"/>
    <n v="185"/>
    <s v="Parks and Zoos"/>
    <s v="SouthFork_185"/>
    <n v="5.6864400000000002"/>
    <s v="SouthFork"/>
    <n v="11.209728"/>
    <n v="1.937066"/>
    <n v="2.108727"/>
    <n v="63.743400000000001"/>
    <n v="11.015000000000001"/>
    <n v="11.991099999999999"/>
    <n v="17"/>
    <s v="Tropical Farms WQ Retrofit Treatment Area"/>
    <x v="14"/>
    <n v="5.6864400000000002"/>
  </r>
  <r>
    <n v="545"/>
    <s v="Polygon ZM"/>
    <n v="13262"/>
    <n v="185"/>
    <s v="Parks and Zoos"/>
    <s v="SouthFork_185"/>
    <n v="14.763"/>
    <s v="SouthFork"/>
    <n v="11.209728"/>
    <n v="1.937066"/>
    <n v="2.108727"/>
    <n v="106.608"/>
    <n v="18.4221"/>
    <n v="20.054600000000001"/>
    <n v="17"/>
    <s v="Tropical Farms WQ Retrofit Treatment Area"/>
    <x v="14"/>
    <n v="9.5103100000000005"/>
  </r>
  <r>
    <n v="546"/>
    <s v="Polygon ZM"/>
    <n v="13263"/>
    <n v="185"/>
    <s v="Parks and Zoos"/>
    <s v="SouthFork_185"/>
    <n v="24.158100000000001"/>
    <s v="SouthFork"/>
    <n v="11.209728"/>
    <n v="1.937066"/>
    <n v="2.108727"/>
    <n v="177.61699999999999"/>
    <n v="30.692599999999999"/>
    <n v="33.412599999999998"/>
    <n v="17"/>
    <s v="Tropical Farms WQ Retrofit Treatment Area"/>
    <x v="14"/>
    <n v="15.844900000000001"/>
  </r>
  <r>
    <n v="575"/>
    <s v="Polygon ZM"/>
    <n v="13508"/>
    <n v="330"/>
    <s v="Mixed Rangeland"/>
    <s v="SouthFork_330"/>
    <n v="7.0304900000000004"/>
    <s v="SouthFork"/>
    <n v="6.2122989999999998"/>
    <n v="1.1764460000000001"/>
    <n v="1.3821559999999999"/>
    <n v="7.7018800000000001"/>
    <n v="1.4585300000000001"/>
    <n v="1.71357"/>
    <n v="17"/>
    <s v="Tropical Farms WQ Retrofit Treatment Area"/>
    <x v="14"/>
    <n v="1.2397800000000001"/>
  </r>
  <r>
    <n v="580"/>
    <s v="Polygon ZM"/>
    <n v="13560"/>
    <n v="411"/>
    <s v="Pine Flatwoods"/>
    <s v="SouthFork_411"/>
    <n v="48.885399999999997"/>
    <s v="SouthFork"/>
    <n v="5.9979040000000001"/>
    <n v="0.90687899999999999"/>
    <n v="1.5020009999999999"/>
    <n v="181.374"/>
    <n v="27.4236"/>
    <n v="45.419800000000002"/>
    <n v="17"/>
    <s v="Tropical Farms WQ Retrofit Treatment Area"/>
    <x v="14"/>
    <n v="30.2395"/>
  </r>
  <r>
    <n v="581"/>
    <s v="Polygon ZM"/>
    <n v="13568"/>
    <n v="411"/>
    <s v="Pine Flatwoods"/>
    <s v="SouthFork_411"/>
    <n v="8.1438500000000005"/>
    <s v="SouthFork"/>
    <n v="5.9979040000000001"/>
    <n v="0.90687899999999999"/>
    <n v="1.5020009999999999"/>
    <n v="46.1252"/>
    <n v="6.9741"/>
    <n v="11.550700000000001"/>
    <n v="17"/>
    <s v="Tropical Farms WQ Retrofit Treatment Area"/>
    <x v="14"/>
    <n v="7.6902200000000001"/>
  </r>
  <r>
    <n v="624"/>
    <s v="Polygon ZM"/>
    <n v="14304"/>
    <n v="530"/>
    <s v="Reservoirs"/>
    <s v="SouthFork_530"/>
    <n v="8.7516200000000008"/>
    <s v="SouthFork"/>
    <n v="9.4268710000000002"/>
    <n v="1.6340539999999999"/>
    <n v="1.899934"/>
    <n v="82.500399999999999"/>
    <n v="14.300599999999999"/>
    <n v="16.627500000000001"/>
    <n v="17"/>
    <s v="Tropical Farms WQ Retrofit Treatment Area"/>
    <x v="14"/>
    <n v="8.7516200000000008"/>
  </r>
  <r>
    <n v="625"/>
    <s v="Polygon ZM"/>
    <n v="14309"/>
    <n v="530"/>
    <s v="Reservoirs"/>
    <s v="SouthFork_530"/>
    <n v="2.2968700000000002"/>
    <s v="SouthFork"/>
    <n v="9.4268710000000002"/>
    <n v="1.6340539999999999"/>
    <n v="1.899934"/>
    <n v="21.6523"/>
    <n v="3.7532100000000002"/>
    <n v="4.3639000000000001"/>
    <n v="17"/>
    <s v="Tropical Farms WQ Retrofit Treatment Area"/>
    <x v="14"/>
    <n v="2.2968700000000002"/>
  </r>
  <r>
    <n v="626"/>
    <s v="Polygon ZM"/>
    <n v="14313"/>
    <n v="530"/>
    <s v="Reservoirs"/>
    <s v="SouthFork_530"/>
    <n v="7.1645799999999999"/>
    <s v="SouthFork"/>
    <n v="9.4268710000000002"/>
    <n v="1.6340539999999999"/>
    <n v="1.899934"/>
    <n v="67.539599999999993"/>
    <n v="11.7073"/>
    <n v="13.6122"/>
    <n v="17"/>
    <s v="Tropical Farms WQ Retrofit Treatment Area"/>
    <x v="14"/>
    <n v="7.1645799999999999"/>
  </r>
  <r>
    <n v="627"/>
    <s v="Polygon ZM"/>
    <n v="14325"/>
    <n v="530"/>
    <s v="Reservoirs"/>
    <s v="SouthFork_530"/>
    <n v="3.50068"/>
    <s v="SouthFork"/>
    <n v="9.4268710000000002"/>
    <n v="1.6340539999999999"/>
    <n v="1.899934"/>
    <n v="33.000500000000002"/>
    <n v="5.7202999999999999"/>
    <n v="6.6510600000000002"/>
    <n v="17"/>
    <s v="Tropical Farms WQ Retrofit Treatment Area"/>
    <x v="14"/>
    <n v="3.50068"/>
  </r>
  <r>
    <n v="628"/>
    <s v="Polygon ZM"/>
    <n v="14330"/>
    <n v="530"/>
    <s v="Reservoirs"/>
    <s v="SouthFork_530"/>
    <n v="18.383600000000001"/>
    <s v="SouthFork"/>
    <n v="9.4268710000000002"/>
    <n v="1.6340539999999999"/>
    <n v="1.899934"/>
    <n v="173.3"/>
    <n v="30.0398"/>
    <n v="34.927599999999998"/>
    <n v="17"/>
    <s v="Tropical Farms WQ Retrofit Treatment Area"/>
    <x v="14"/>
    <n v="18.383600000000001"/>
  </r>
  <r>
    <n v="0"/>
    <s v="Polygon ZM"/>
    <n v="632"/>
    <n v="113"/>
    <s v="Mixed Units Fixed and mobile home units"/>
    <s v="B4_113"/>
    <n v="6.0931199999999999"/>
    <s v="B4"/>
    <n v="3.8652739999999999"/>
    <n v="0.43555899999999997"/>
    <n v="1.237894"/>
    <n v="23.551600000000001"/>
    <n v="2.6539199999999998"/>
    <n v="7.5426399999999996"/>
    <n v="7"/>
    <s v="Danforth Creek WQ Treatment Area"/>
    <x v="15"/>
    <n v="6.0931199999999999"/>
  </r>
  <r>
    <n v="1"/>
    <s v="Polygon ZM"/>
    <n v="633"/>
    <n v="118"/>
    <s v="Rural Residential"/>
    <s v="B4_118"/>
    <n v="446.66699999999997"/>
    <s v="B4"/>
    <n v="8.9214710000000004"/>
    <n v="1.5684530000000001"/>
    <n v="1.94936"/>
    <n v="820.21799999999996"/>
    <n v="144.19999999999999"/>
    <n v="179.21899999999999"/>
    <n v="7"/>
    <s v="Danforth Creek WQ Treatment Area"/>
    <x v="15"/>
    <n v="91.9375"/>
  </r>
  <r>
    <n v="8"/>
    <s v="Polygon ZM"/>
    <n v="707"/>
    <n v="211"/>
    <s v="Improved Pastures"/>
    <s v="B4_211"/>
    <n v="10.277100000000001"/>
    <s v="B4"/>
    <n v="8.570468"/>
    <n v="1.849359"/>
    <n v="1.3491960000000001"/>
    <n v="70.148300000000006"/>
    <n v="15.136799999999999"/>
    <n v="11.042999999999999"/>
    <n v="7"/>
    <s v="Danforth Creek WQ Treatment Area"/>
    <x v="15"/>
    <n v="8.1848899999999993"/>
  </r>
  <r>
    <n v="31"/>
    <s v="Polygon ZM"/>
    <n v="759"/>
    <n v="411"/>
    <s v="Pine Flatwoods"/>
    <s v="B4_411"/>
    <n v="82.046499999999995"/>
    <s v="B4"/>
    <n v="4.9772600000000002"/>
    <n v="0.70677400000000001"/>
    <n v="1.2899099999999999"/>
    <n v="371.24"/>
    <n v="52.716299999999997"/>
    <n v="96.210899999999995"/>
    <n v="7"/>
    <s v="Danforth Creek WQ Treatment Area"/>
    <x v="15"/>
    <n v="74.587299999999999"/>
  </r>
  <r>
    <n v="127"/>
    <s v="Polygon ZM"/>
    <n v="1297"/>
    <n v="118"/>
    <s v="Rural Residential"/>
    <s v="B5_118"/>
    <n v="107.586"/>
    <s v="B5"/>
    <n v="9.0938680000000005"/>
    <n v="1.6142510000000001"/>
    <n v="1.976261"/>
    <n v="805.75599999999997"/>
    <n v="143.03"/>
    <n v="175.10499999999999"/>
    <n v="7"/>
    <s v="Danforth Creek WQ Treatment Area"/>
    <x v="15"/>
    <n v="88.604299999999995"/>
  </r>
  <r>
    <n v="128"/>
    <s v="Polygon ZM"/>
    <n v="1315"/>
    <n v="434"/>
    <s v="Hardwood - Coniferous Mixed"/>
    <s v="B5_434"/>
    <n v="0.17514099999999999"/>
    <s v="B5"/>
    <n v="5.1946490000000001"/>
    <n v="0.78837800000000002"/>
    <n v="1.3997740000000001"/>
    <n v="0.15052099999999999"/>
    <n v="2.2844E-2"/>
    <n v="4.0559999999999999E-2"/>
    <n v="7"/>
    <s v="Danforth Creek WQ Treatment Area"/>
    <x v="15"/>
    <n v="2.8975999999999998E-2"/>
  </r>
  <r>
    <n v="129"/>
    <s v="Polygon ZM"/>
    <n v="1316"/>
    <n v="434"/>
    <s v="Hardwood - Coniferous Mixed"/>
    <s v="B5_434"/>
    <n v="58.329000000000001"/>
    <s v="B5"/>
    <n v="5.1946490000000001"/>
    <n v="0.78837800000000002"/>
    <n v="1.3997740000000001"/>
    <n v="109.898"/>
    <n v="16.678999999999998"/>
    <n v="29.613800000000001"/>
    <n v="7"/>
    <s v="Danforth Creek WQ Treatment Area"/>
    <x v="15"/>
    <n v="21.156099999999999"/>
  </r>
  <r>
    <n v="130"/>
    <s v="Polygon ZM"/>
    <n v="1318"/>
    <n v="530"/>
    <s v="Reservoirs"/>
    <s v="B5_530"/>
    <n v="1.95244"/>
    <s v="B5"/>
    <n v="9.5753160000000008"/>
    <n v="1.68818"/>
    <n v="2.057013"/>
    <n v="18.6952"/>
    <n v="3.2960699999999998"/>
    <n v="4.0161899999999999"/>
    <n v="7"/>
    <s v="Danforth Creek WQ Treatment Area"/>
    <x v="15"/>
    <n v="1.95244"/>
  </r>
  <r>
    <n v="131"/>
    <s v="Polygon ZM"/>
    <n v="1319"/>
    <n v="530"/>
    <s v="Reservoirs"/>
    <s v="B5_530"/>
    <n v="1.14083"/>
    <s v="B5"/>
    <n v="9.5753160000000008"/>
    <n v="1.68818"/>
    <n v="2.057013"/>
    <n v="10.9238"/>
    <n v="1.9259299999999999"/>
    <n v="2.3466999999999998"/>
    <n v="7"/>
    <s v="Danforth Creek WQ Treatment Area"/>
    <x v="15"/>
    <n v="1.14083"/>
  </r>
  <r>
    <n v="132"/>
    <s v="Polygon ZM"/>
    <n v="1320"/>
    <n v="530"/>
    <s v="Reservoirs"/>
    <s v="B5_530"/>
    <n v="1.1448100000000001"/>
    <s v="B5"/>
    <n v="9.5753160000000008"/>
    <n v="1.68818"/>
    <n v="2.057013"/>
    <n v="10.9619"/>
    <n v="1.93265"/>
    <n v="2.3548900000000001"/>
    <n v="7"/>
    <s v="Danforth Creek WQ Treatment Area"/>
    <x v="15"/>
    <n v="1.1448100000000001"/>
  </r>
  <r>
    <n v="133"/>
    <s v="Polygon ZM"/>
    <n v="1321"/>
    <n v="530"/>
    <s v="Reservoirs"/>
    <s v="B5_530"/>
    <n v="1.08904"/>
    <s v="B5"/>
    <n v="9.5753160000000008"/>
    <n v="1.68818"/>
    <n v="2.057013"/>
    <n v="10.427899999999999"/>
    <n v="1.8385"/>
    <n v="2.24017"/>
    <n v="7"/>
    <s v="Danforth Creek WQ Treatment Area"/>
    <x v="15"/>
    <n v="1.08904"/>
  </r>
  <r>
    <n v="134"/>
    <s v="Polygon ZM"/>
    <n v="1322"/>
    <n v="617"/>
    <s v="Mixed Wetland Hardwoods"/>
    <s v="B5_617"/>
    <n v="1.55725"/>
    <s v="B5"/>
    <n v="7.0542619999999996"/>
    <n v="1.193513"/>
    <n v="1.6790339999999999"/>
    <n v="10.985300000000001"/>
    <n v="1.8586"/>
    <n v="2.6146799999999999"/>
    <n v="7"/>
    <s v="Danforth Creek WQ Treatment Area"/>
    <x v="15"/>
    <n v="1.55725"/>
  </r>
  <r>
    <n v="135"/>
    <s v="Polygon ZM"/>
    <n v="1332"/>
    <n v="641"/>
    <s v="Freshwater Marshes"/>
    <s v="B5_641"/>
    <n v="0.19100600000000001"/>
    <s v="B5"/>
    <n v="4.6815410000000002"/>
    <n v="0.69562800000000002"/>
    <n v="1.337747"/>
    <n v="3.8049999999999998E-3"/>
    <n v="5.6499999999999996E-4"/>
    <n v="1.0870000000000001E-3"/>
    <n v="7"/>
    <s v="Danforth Creek WQ Treatment Area"/>
    <x v="15"/>
    <n v="8.1300000000000003E-4"/>
  </r>
  <r>
    <n v="136"/>
    <s v="Polygon ZM"/>
    <n v="1333"/>
    <n v="641"/>
    <s v="Freshwater Marshes"/>
    <s v="B5_641"/>
    <n v="1.5053399999999999"/>
    <s v="B5"/>
    <n v="4.6815410000000002"/>
    <n v="0.69562800000000002"/>
    <n v="1.337747"/>
    <n v="6.5708200000000003"/>
    <n v="0.976356"/>
    <n v="1.87761"/>
    <n v="7"/>
    <s v="Danforth Creek WQ Treatment Area"/>
    <x v="15"/>
    <n v="1.4035599999999999"/>
  </r>
  <r>
    <n v="137"/>
    <s v="Polygon ZM"/>
    <n v="1352"/>
    <n v="118"/>
    <s v="Rural Residential"/>
    <s v="B6_118"/>
    <n v="9.8587900000000008"/>
    <s v="B6"/>
    <n v="9.5416419999999995"/>
    <n v="1.6683520000000001"/>
    <n v="2.0486610000000001"/>
    <n v="42.826300000000003"/>
    <n v="7.4881599999999997"/>
    <n v="9.1951300000000007"/>
    <n v="7"/>
    <s v="Danforth Creek WQ Treatment Area"/>
    <x v="15"/>
    <n v="4.4883600000000001"/>
  </r>
  <r>
    <n v="138"/>
    <s v="Polygon ZM"/>
    <n v="1354"/>
    <n v="118"/>
    <s v="Rural Residential"/>
    <s v="B6_118"/>
    <n v="1.2134799999999999"/>
    <s v="B6"/>
    <n v="9.5416419999999995"/>
    <n v="1.6683520000000001"/>
    <n v="2.0486610000000001"/>
    <n v="11.5761"/>
    <n v="2.0240800000000001"/>
    <n v="2.4854799999999999"/>
    <n v="7"/>
    <s v="Danforth Creek WQ Treatment Area"/>
    <x v="15"/>
    <n v="1.21322"/>
  </r>
  <r>
    <n v="139"/>
    <s v="Polygon ZM"/>
    <n v="1355"/>
    <n v="118"/>
    <s v="Rural Residential"/>
    <s v="B6_118"/>
    <n v="1609.22"/>
    <s v="B6"/>
    <n v="9.5416419999999995"/>
    <n v="1.6683520000000001"/>
    <n v="2.0486610000000001"/>
    <n v="13632.1"/>
    <n v="2383.5700000000002"/>
    <n v="2926.92"/>
    <n v="7"/>
    <s v="Danforth Creek WQ Treatment Area"/>
    <x v="15"/>
    <n v="1428.7"/>
  </r>
  <r>
    <n v="140"/>
    <s v="Polygon ZM"/>
    <n v="1359"/>
    <n v="119"/>
    <s v="Low Density Under Construction"/>
    <s v="B6_119"/>
    <n v="0.77625699999999997"/>
    <s v="B6"/>
    <n v="3.8720599999999998"/>
    <n v="0.43908999999999998"/>
    <n v="1.230885"/>
    <n v="1.2812399999999999"/>
    <n v="0.145292"/>
    <n v="0.40729100000000001"/>
    <n v="7"/>
    <s v="Danforth Creek WQ Treatment Area"/>
    <x v="15"/>
    <n v="0.33089299999999999"/>
  </r>
  <r>
    <n v="153"/>
    <s v="Polygon ZM"/>
    <n v="1406"/>
    <n v="190"/>
    <s v="Open Land"/>
    <s v="B6_190"/>
    <n v="2.8939699999999999"/>
    <s v="B6"/>
    <n v="9.4791480000000004"/>
    <n v="1.5358339999999999"/>
    <n v="1.834163"/>
    <n v="22.939"/>
    <n v="3.7166299999999999"/>
    <n v="4.4385599999999998"/>
    <n v="7"/>
    <s v="Danforth Creek WQ Treatment Area"/>
    <x v="15"/>
    <n v="2.41994"/>
  </r>
  <r>
    <n v="154"/>
    <s v="Polygon ZM"/>
    <n v="1409"/>
    <n v="211"/>
    <s v="Improved Pastures"/>
    <s v="B6_211"/>
    <n v="3.0082999999999999E-2"/>
    <s v="B6"/>
    <n v="9.7120040000000003"/>
    <n v="1.9573689999999999"/>
    <n v="1.6998679999999999"/>
    <n v="3.4777000000000002E-2"/>
    <n v="7.0089999999999996E-3"/>
    <n v="6.0870000000000004E-3"/>
    <n v="7"/>
    <s v="Danforth Creek WQ Treatment Area"/>
    <x v="15"/>
    <n v="3.581E-3"/>
  </r>
  <r>
    <n v="155"/>
    <s v="Polygon ZM"/>
    <n v="1410"/>
    <n v="211"/>
    <s v="Improved Pastures"/>
    <s v="B6_211"/>
    <n v="0.48752899999999999"/>
    <s v="B6"/>
    <n v="9.7120040000000003"/>
    <n v="1.9573689999999999"/>
    <n v="1.6998679999999999"/>
    <n v="1.13489"/>
    <n v="0.22872600000000001"/>
    <n v="0.19863600000000001"/>
    <n v="7"/>
    <s v="Danforth Creek WQ Treatment Area"/>
    <x v="15"/>
    <n v="0.116854"/>
  </r>
  <r>
    <n v="156"/>
    <s v="Polygon ZM"/>
    <n v="1411"/>
    <n v="211"/>
    <s v="Improved Pastures"/>
    <s v="B6_211"/>
    <n v="10.4093"/>
    <s v="B6"/>
    <n v="9.7120040000000003"/>
    <n v="1.9573689999999999"/>
    <n v="1.6998679999999999"/>
    <n v="96.0732"/>
    <n v="19.3627"/>
    <n v="16.8154"/>
    <n v="7"/>
    <s v="Danforth Creek WQ Treatment Area"/>
    <x v="15"/>
    <n v="9.8922100000000004"/>
  </r>
  <r>
    <n v="157"/>
    <s v="Polygon ZM"/>
    <n v="1412"/>
    <n v="211"/>
    <s v="Improved Pastures"/>
    <s v="B6_211"/>
    <n v="110.84699999999999"/>
    <s v="B6"/>
    <n v="9.7120040000000003"/>
    <n v="1.9573689999999999"/>
    <n v="1.6998679999999999"/>
    <n v="1064.9000000000001"/>
    <n v="214.62200000000001"/>
    <n v="186.387"/>
    <n v="7"/>
    <s v="Danforth Creek WQ Treatment Area"/>
    <x v="15"/>
    <n v="109.648"/>
  </r>
  <r>
    <n v="158"/>
    <s v="Polygon ZM"/>
    <n v="1413"/>
    <n v="211"/>
    <s v="Improved Pastures"/>
    <s v="B6_211"/>
    <n v="6.4925699999999997"/>
    <s v="B6"/>
    <n v="9.7120040000000003"/>
    <n v="1.9573689999999999"/>
    <n v="1.6998679999999999"/>
    <n v="63.055900000000001"/>
    <n v="12.708399999999999"/>
    <n v="11.0365"/>
    <n v="7"/>
    <s v="Danforth Creek WQ Treatment Area"/>
    <x v="15"/>
    <n v="6.4925699999999997"/>
  </r>
  <r>
    <n v="159"/>
    <s v="Polygon ZM"/>
    <n v="1416"/>
    <n v="214"/>
    <s v="Row Crops"/>
    <s v="B6_214"/>
    <n v="51.166200000000003"/>
    <s v="B6"/>
    <n v="9.7109470000000009"/>
    <n v="2.0219589999999998"/>
    <n v="1.5928819999999999"/>
    <n v="496.87200000000001"/>
    <n v="103.456"/>
    <n v="81.5017"/>
    <n v="7"/>
    <s v="Danforth Creek WQ Treatment Area"/>
    <x v="15"/>
    <n v="51.166200000000003"/>
  </r>
  <r>
    <n v="160"/>
    <s v="Polygon ZM"/>
    <n v="1418"/>
    <n v="241"/>
    <s v="Tree Nurseries"/>
    <s v="B6_241"/>
    <n v="34.826900000000002"/>
    <s v="B6"/>
    <n v="9.8791159999999998"/>
    <n v="2.3581880000000002"/>
    <n v="1.4636420000000001"/>
    <n v="332.96499999999997"/>
    <n v="79.480099999999993"/>
    <n v="49.330399999999997"/>
    <n v="7"/>
    <s v="Danforth Creek WQ Treatment Area"/>
    <x v="15"/>
    <n v="33.703899999999997"/>
  </r>
  <r>
    <n v="161"/>
    <s v="Polygon ZM"/>
    <n v="1420"/>
    <n v="241"/>
    <s v="Tree Nurseries"/>
    <s v="B6_241"/>
    <n v="9.0931099999999994"/>
    <s v="B6"/>
    <n v="9.8791159999999998"/>
    <n v="2.3581880000000002"/>
    <n v="1.4636420000000001"/>
    <n v="89.831900000000005"/>
    <n v="21.443300000000001"/>
    <n v="13.309100000000001"/>
    <n v="7"/>
    <s v="Danforth Creek WQ Treatment Area"/>
    <x v="15"/>
    <n v="9.0931099999999994"/>
  </r>
  <r>
    <n v="162"/>
    <s v="Polygon ZM"/>
    <n v="1421"/>
    <n v="243"/>
    <s v="Ornamentals"/>
    <s v="B6_243"/>
    <n v="9.7734100000000002"/>
    <s v="B6"/>
    <n v="10.202399"/>
    <n v="1.918717"/>
    <n v="1.9798009999999999"/>
    <n v="99.712199999999996"/>
    <n v="18.752400000000002"/>
    <n v="19.349399999999999"/>
    <n v="7"/>
    <s v="Danforth Creek WQ Treatment Area"/>
    <x v="15"/>
    <n v="9.7734100000000002"/>
  </r>
  <r>
    <n v="163"/>
    <s v="Polygon ZM"/>
    <n v="1422"/>
    <n v="243"/>
    <s v="Ornamentals"/>
    <s v="B6_243"/>
    <n v="28.610399999999998"/>
    <s v="B6"/>
    <n v="10.202399"/>
    <n v="1.918717"/>
    <n v="1.9798009999999999"/>
    <n v="291.89499999999998"/>
    <n v="54.895299999999999"/>
    <n v="56.642899999999997"/>
    <n v="7"/>
    <s v="Danforth Creek WQ Treatment Area"/>
    <x v="15"/>
    <n v="28.610399999999998"/>
  </r>
  <r>
    <n v="164"/>
    <s v="Polygon ZM"/>
    <n v="1423"/>
    <n v="243"/>
    <s v="Ornamentals"/>
    <s v="B6_243"/>
    <n v="31.020099999999999"/>
    <s v="B6"/>
    <n v="10.202399"/>
    <n v="1.918717"/>
    <n v="1.9798009999999999"/>
    <n v="316.47899999999998"/>
    <n v="59.518799999999999"/>
    <n v="61.413600000000002"/>
    <n v="7"/>
    <s v="Danforth Creek WQ Treatment Area"/>
    <x v="15"/>
    <n v="31.020099999999999"/>
  </r>
  <r>
    <n v="165"/>
    <s v="Polygon ZM"/>
    <n v="1426"/>
    <n v="243"/>
    <s v="Ornamentals"/>
    <s v="B6_243"/>
    <n v="5.95831"/>
    <s v="B6"/>
    <n v="10.202399"/>
    <n v="1.918717"/>
    <n v="1.9798009999999999"/>
    <n v="3.6801200000000001"/>
    <n v="0.69210199999999999"/>
    <n v="0.71413599999999999"/>
    <n v="7"/>
    <s v="Danforth Creek WQ Treatment Area"/>
    <x v="15"/>
    <n v="0.360711"/>
  </r>
  <r>
    <n v="166"/>
    <s v="Polygon ZM"/>
    <n v="1428"/>
    <n v="251"/>
    <s v="Horse Farms"/>
    <s v="B6_251"/>
    <n v="33.647599999999997"/>
    <s v="B6"/>
    <n v="9.9065910000000006"/>
    <n v="1.780672"/>
    <n v="2.072333"/>
    <n v="113.81"/>
    <n v="20.456900000000001"/>
    <n v="23.807600000000001"/>
    <n v="7"/>
    <s v="Danforth Creek WQ Treatment Area"/>
    <x v="15"/>
    <n v="11.488300000000001"/>
  </r>
  <r>
    <n v="167"/>
    <s v="Polygon ZM"/>
    <n v="1429"/>
    <n v="251"/>
    <s v="Horse Farms"/>
    <s v="B6_251"/>
    <n v="22.310300000000002"/>
    <s v="B6"/>
    <n v="9.9065910000000006"/>
    <n v="1.780672"/>
    <n v="2.072333"/>
    <n v="208.70400000000001"/>
    <n v="37.513800000000003"/>
    <n v="43.658200000000001"/>
    <n v="7"/>
    <s v="Danforth Creek WQ Treatment Area"/>
    <x v="15"/>
    <n v="21.0672"/>
  </r>
  <r>
    <n v="168"/>
    <s v="Polygon ZM"/>
    <n v="1435"/>
    <n v="411"/>
    <s v="Pine Flatwoods"/>
    <s v="B6_411"/>
    <n v="8.4206000000000003"/>
    <s v="B6"/>
    <n v="6.6934500000000003"/>
    <n v="0.99065700000000001"/>
    <n v="1.5987610000000001"/>
    <n v="52.507800000000003"/>
    <n v="7.7713599999999996"/>
    <n v="12.541700000000001"/>
    <n v="7"/>
    <s v="Danforth Creek WQ Treatment Area"/>
    <x v="15"/>
    <n v="7.8446499999999997"/>
  </r>
  <r>
    <n v="169"/>
    <s v="Polygon ZM"/>
    <n v="1436"/>
    <n v="411"/>
    <s v="Pine Flatwoods"/>
    <s v="B6_411"/>
    <n v="5.5270700000000001"/>
    <s v="B6"/>
    <n v="6.6934500000000003"/>
    <n v="0.99065700000000001"/>
    <n v="1.5987610000000001"/>
    <n v="35.347799999999999"/>
    <n v="5.2316099999999999"/>
    <n v="8.4429800000000004"/>
    <n v="7"/>
    <s v="Danforth Creek WQ Treatment Area"/>
    <x v="15"/>
    <n v="5.2809499999999998"/>
  </r>
  <r>
    <n v="170"/>
    <s v="Polygon ZM"/>
    <n v="1445"/>
    <n v="411"/>
    <s v="Pine Flatwoods"/>
    <s v="B6_411"/>
    <n v="7.5445700000000002"/>
    <s v="B6"/>
    <n v="6.6934500000000003"/>
    <n v="0.99065700000000001"/>
    <n v="1.5987610000000001"/>
    <n v="26.246400000000001"/>
    <n v="3.8845700000000001"/>
    <n v="6.2690799999999998"/>
    <n v="7"/>
    <s v="Danforth Creek WQ Treatment Area"/>
    <x v="15"/>
    <n v="3.9212099999999999"/>
  </r>
  <r>
    <n v="171"/>
    <s v="Polygon ZM"/>
    <n v="1449"/>
    <n v="411"/>
    <s v="Pine Flatwoods"/>
    <s v="B6_411"/>
    <n v="44.081400000000002"/>
    <s v="B6"/>
    <n v="6.6934500000000003"/>
    <n v="0.99065700000000001"/>
    <n v="1.5987610000000001"/>
    <n v="50.926200000000001"/>
    <n v="7.5372700000000004"/>
    <n v="12.1639"/>
    <n v="7"/>
    <s v="Danforth Creek WQ Treatment Area"/>
    <x v="15"/>
    <n v="7.6083600000000002"/>
  </r>
  <r>
    <n v="175"/>
    <s v="Polygon ZM"/>
    <n v="1458"/>
    <n v="434"/>
    <s v="Hardwood - Coniferous Mixed"/>
    <s v="B6_434"/>
    <n v="204.625"/>
    <s v="B6"/>
    <n v="7.4178269999999999"/>
    <n v="1.1901790000000001"/>
    <n v="1.7402979999999999"/>
    <n v="1403.58"/>
    <n v="225.202"/>
    <n v="329.29399999999998"/>
    <n v="7"/>
    <s v="Danforth Creek WQ Treatment Area"/>
    <x v="15"/>
    <n v="189.21700000000001"/>
  </r>
  <r>
    <n v="176"/>
    <s v="Polygon ZM"/>
    <n v="1460"/>
    <n v="434"/>
    <s v="Hardwood - Coniferous Mixed"/>
    <s v="B6_434"/>
    <n v="14.398899999999999"/>
    <s v="B6"/>
    <n v="7.4178269999999999"/>
    <n v="1.1901790000000001"/>
    <n v="1.7402979999999999"/>
    <n v="106.809"/>
    <n v="17.1373"/>
    <n v="25.058399999999999"/>
    <n v="7"/>
    <s v="Danforth Creek WQ Treatment Area"/>
    <x v="15"/>
    <n v="14.398899999999999"/>
  </r>
  <r>
    <n v="177"/>
    <s v="Polygon ZM"/>
    <n v="1461"/>
    <n v="434"/>
    <s v="Hardwood - Coniferous Mixed"/>
    <s v="B6_434"/>
    <n v="9.2483299999999993"/>
    <s v="B6"/>
    <n v="7.4178269999999999"/>
    <n v="1.1901790000000001"/>
    <n v="1.7402979999999999"/>
    <n v="68.599000000000004"/>
    <n v="11.006600000000001"/>
    <n v="16.094000000000001"/>
    <n v="7"/>
    <s v="Danforth Creek WQ Treatment Area"/>
    <x v="15"/>
    <n v="9.2478499999999997"/>
  </r>
  <r>
    <n v="178"/>
    <s v="Polygon ZM"/>
    <n v="1463"/>
    <n v="530"/>
    <s v="Reservoirs"/>
    <s v="B6_530"/>
    <n v="1.0488"/>
    <s v="B6"/>
    <n v="10.834617"/>
    <n v="1.784295"/>
    <n v="2.008928"/>
    <n v="11.363300000000001"/>
    <n v="1.87137"/>
    <n v="2.1069599999999999"/>
    <n v="7"/>
    <s v="Danforth Creek WQ Treatment Area"/>
    <x v="15"/>
    <n v="1.0488"/>
  </r>
  <r>
    <n v="179"/>
    <s v="Polygon ZM"/>
    <n v="1464"/>
    <n v="530"/>
    <s v="Reservoirs"/>
    <s v="B6_530"/>
    <n v="1.3431500000000001"/>
    <s v="B6"/>
    <n v="10.834617"/>
    <n v="1.784295"/>
    <n v="2.008928"/>
    <n v="14.5525"/>
    <n v="2.3965800000000002"/>
    <n v="2.6982900000000001"/>
    <n v="7"/>
    <s v="Danforth Creek WQ Treatment Area"/>
    <x v="15"/>
    <n v="1.3431500000000001"/>
  </r>
  <r>
    <n v="180"/>
    <s v="Polygon ZM"/>
    <n v="1483"/>
    <n v="617"/>
    <s v="Mixed Wetland Hardwoods"/>
    <s v="B6_617"/>
    <n v="2.97729"/>
    <s v="B6"/>
    <n v="9.9501170000000005"/>
    <n v="1.6960770000000001"/>
    <n v="1.9686710000000001"/>
    <n v="16.176300000000001"/>
    <n v="2.7573799999999999"/>
    <n v="3.2005499999999998"/>
    <n v="7"/>
    <s v="Danforth Creek WQ Treatment Area"/>
    <x v="15"/>
    <n v="1.62574"/>
  </r>
  <r>
    <n v="181"/>
    <s v="Polygon ZM"/>
    <n v="1484"/>
    <n v="617"/>
    <s v="Mixed Wetland Hardwoods"/>
    <s v="B6_617"/>
    <n v="9.6287599999999998"/>
    <s v="B6"/>
    <n v="9.9501170000000005"/>
    <n v="1.6960770000000001"/>
    <n v="1.9686710000000001"/>
    <n v="95.172200000000004"/>
    <n v="16.222899999999999"/>
    <n v="18.830200000000001"/>
    <n v="7"/>
    <s v="Danforth Creek WQ Treatment Area"/>
    <x v="15"/>
    <n v="9.5649300000000004"/>
  </r>
  <r>
    <n v="182"/>
    <s v="Polygon ZM"/>
    <n v="1485"/>
    <n v="617"/>
    <s v="Mixed Wetland Hardwoods"/>
    <s v="B6_617"/>
    <n v="17.442699999999999"/>
    <s v="B6"/>
    <n v="9.9501170000000005"/>
    <n v="1.6960770000000001"/>
    <n v="1.9686710000000001"/>
    <n v="173.55699999999999"/>
    <n v="29.584199999999999"/>
    <n v="34.338900000000002"/>
    <n v="7"/>
    <s v="Danforth Creek WQ Treatment Area"/>
    <x v="15"/>
    <n v="17.442699999999999"/>
  </r>
  <r>
    <n v="183"/>
    <s v="Polygon ZM"/>
    <n v="1486"/>
    <n v="617"/>
    <s v="Mixed Wetland Hardwoods"/>
    <s v="B6_617"/>
    <n v="2.79088"/>
    <s v="B6"/>
    <n v="9.9501170000000005"/>
    <n v="1.6960770000000001"/>
    <n v="1.9686710000000001"/>
    <n v="27.769600000000001"/>
    <n v="4.7335500000000001"/>
    <n v="5.4943299999999997"/>
    <n v="7"/>
    <s v="Danforth Creek WQ Treatment Area"/>
    <x v="15"/>
    <n v="2.79088"/>
  </r>
  <r>
    <n v="184"/>
    <s v="Polygon ZM"/>
    <n v="1487"/>
    <n v="617"/>
    <s v="Mixed Wetland Hardwoods"/>
    <s v="B6_617"/>
    <n v="1.9282900000000001"/>
    <s v="B6"/>
    <n v="9.9501170000000005"/>
    <n v="1.6960770000000001"/>
    <n v="1.9686710000000001"/>
    <n v="19.186699999999998"/>
    <n v="3.2705299999999999"/>
    <n v="3.79617"/>
    <n v="7"/>
    <s v="Danforth Creek WQ Treatment Area"/>
    <x v="15"/>
    <n v="1.9282900000000001"/>
  </r>
  <r>
    <n v="185"/>
    <s v="Polygon ZM"/>
    <n v="1488"/>
    <n v="617"/>
    <s v="Mixed Wetland Hardwoods"/>
    <s v="B6_617"/>
    <n v="1.35527"/>
    <s v="B6"/>
    <n v="9.9501170000000005"/>
    <n v="1.6960770000000001"/>
    <n v="1.9686710000000001"/>
    <n v="13.485099999999999"/>
    <n v="2.2986399999999998"/>
    <n v="2.6680799999999998"/>
    <n v="7"/>
    <s v="Danforth Creek WQ Treatment Area"/>
    <x v="15"/>
    <n v="1.35527"/>
  </r>
  <r>
    <n v="186"/>
    <s v="Polygon ZM"/>
    <n v="1489"/>
    <n v="617"/>
    <s v="Mixed Wetland Hardwoods"/>
    <s v="B6_617"/>
    <n v="2.83704"/>
    <s v="B6"/>
    <n v="9.9501170000000005"/>
    <n v="1.6960770000000001"/>
    <n v="1.9686710000000001"/>
    <n v="28.228899999999999"/>
    <n v="4.8118400000000001"/>
    <n v="5.5852000000000004"/>
    <n v="7"/>
    <s v="Danforth Creek WQ Treatment Area"/>
    <x v="15"/>
    <n v="2.83704"/>
  </r>
  <r>
    <n v="188"/>
    <s v="Polygon ZM"/>
    <n v="1500"/>
    <n v="641"/>
    <s v="Freshwater Marshes"/>
    <s v="B6_641"/>
    <n v="3.4744899999999999"/>
    <s v="B6"/>
    <n v="8.4822120000000005"/>
    <n v="1.4481980000000001"/>
    <n v="1.8509150000000001"/>
    <n v="29.471399999999999"/>
    <n v="5.0317499999999997"/>
    <n v="6.4309900000000004"/>
    <n v="7"/>
    <s v="Danforth Creek WQ Treatment Area"/>
    <x v="15"/>
    <n v="3.4744899999999999"/>
  </r>
  <r>
    <n v="189"/>
    <s v="Polygon ZM"/>
    <n v="1501"/>
    <n v="641"/>
    <s v="Freshwater Marshes"/>
    <s v="B6_641"/>
    <n v="1.3691199999999999"/>
    <s v="B6"/>
    <n v="8.4822120000000005"/>
    <n v="1.4481980000000001"/>
    <n v="1.8509150000000001"/>
    <n v="11.613200000000001"/>
    <n v="1.9827600000000001"/>
    <n v="2.5341300000000002"/>
    <n v="7"/>
    <s v="Danforth Creek WQ Treatment Area"/>
    <x v="15"/>
    <n v="1.3691199999999999"/>
  </r>
  <r>
    <n v="190"/>
    <s v="Polygon ZM"/>
    <n v="1502"/>
    <n v="641"/>
    <s v="Freshwater Marshes"/>
    <s v="B6_641"/>
    <n v="7.0951700000000004"/>
    <s v="B6"/>
    <n v="8.4822120000000005"/>
    <n v="1.4481980000000001"/>
    <n v="1.8509150000000001"/>
    <n v="59.6663"/>
    <n v="10.186999999999999"/>
    <n v="13.0199"/>
    <n v="7"/>
    <s v="Danforth Creek WQ Treatment Area"/>
    <x v="15"/>
    <n v="7.0342900000000004"/>
  </r>
  <r>
    <n v="191"/>
    <s v="Polygon ZM"/>
    <n v="1503"/>
    <n v="641"/>
    <s v="Freshwater Marshes"/>
    <s v="B6_641"/>
    <n v="2.8321499999999999"/>
    <s v="B6"/>
    <n v="8.4822120000000005"/>
    <n v="1.4481980000000001"/>
    <n v="1.8509150000000001"/>
    <n v="24.0229"/>
    <n v="4.1015100000000002"/>
    <n v="5.24207"/>
    <n v="7"/>
    <s v="Danforth Creek WQ Treatment Area"/>
    <x v="15"/>
    <n v="2.8321499999999999"/>
  </r>
  <r>
    <n v="192"/>
    <s v="Polygon ZM"/>
    <n v="1504"/>
    <n v="641"/>
    <s v="Freshwater Marshes"/>
    <s v="B6_641"/>
    <n v="2.59023"/>
    <s v="B6"/>
    <n v="8.4822120000000005"/>
    <n v="1.4481980000000001"/>
    <n v="1.8509150000000001"/>
    <n v="21.9709"/>
    <n v="3.7511700000000001"/>
    <n v="4.7942999999999998"/>
    <n v="7"/>
    <s v="Danforth Creek WQ Treatment Area"/>
    <x v="15"/>
    <n v="2.59023"/>
  </r>
  <r>
    <n v="193"/>
    <s v="Polygon ZM"/>
    <n v="1505"/>
    <n v="641"/>
    <s v="Freshwater Marshes"/>
    <s v="B6_641"/>
    <n v="3.5594199999999998"/>
    <s v="B6"/>
    <n v="8.4822120000000005"/>
    <n v="1.4481980000000001"/>
    <n v="1.8509150000000001"/>
    <n v="30.191800000000001"/>
    <n v="5.1547499999999999"/>
    <n v="6.5881800000000004"/>
    <n v="7"/>
    <s v="Danforth Creek WQ Treatment Area"/>
    <x v="15"/>
    <n v="3.5594199999999998"/>
  </r>
  <r>
    <n v="194"/>
    <s v="Polygon ZM"/>
    <n v="1506"/>
    <n v="641"/>
    <s v="Freshwater Marshes"/>
    <s v="B6_641"/>
    <n v="5.5465400000000002"/>
    <s v="B6"/>
    <n v="8.4822120000000005"/>
    <n v="1.4481980000000001"/>
    <n v="1.8509150000000001"/>
    <n v="47.046900000000001"/>
    <n v="8.0324899999999992"/>
    <n v="10.2662"/>
    <n v="7"/>
    <s v="Danforth Creek WQ Treatment Area"/>
    <x v="15"/>
    <n v="5.5465400000000002"/>
  </r>
  <r>
    <n v="195"/>
    <s v="Polygon ZM"/>
    <n v="1508"/>
    <n v="641"/>
    <s v="Freshwater Marshes"/>
    <s v="B6_641"/>
    <n v="3.1890399999999999"/>
    <s v="B6"/>
    <n v="8.4822120000000005"/>
    <n v="1.4481980000000001"/>
    <n v="1.8509150000000001"/>
    <n v="27.0501"/>
    <n v="4.61836"/>
    <n v="5.9026399999999999"/>
    <n v="7"/>
    <s v="Danforth Creek WQ Treatment Area"/>
    <x v="15"/>
    <n v="3.1890399999999999"/>
  </r>
  <r>
    <n v="196"/>
    <s v="Polygon ZM"/>
    <n v="1509"/>
    <n v="641"/>
    <s v="Freshwater Marshes"/>
    <s v="B6_641"/>
    <n v="1.8496699999999999"/>
    <s v="B6"/>
    <n v="8.4822120000000005"/>
    <n v="1.4481980000000001"/>
    <n v="1.8509150000000001"/>
    <n v="15.689299999999999"/>
    <n v="2.67869"/>
    <n v="3.4235799999999998"/>
    <n v="7"/>
    <s v="Danforth Creek WQ Treatment Area"/>
    <x v="15"/>
    <n v="1.8496699999999999"/>
  </r>
  <r>
    <n v="197"/>
    <s v="Polygon ZM"/>
    <n v="1510"/>
    <n v="641"/>
    <s v="Freshwater Marshes"/>
    <s v="B6_641"/>
    <n v="3.8896000000000002"/>
    <s v="B6"/>
    <n v="8.4822120000000005"/>
    <n v="1.4481980000000001"/>
    <n v="1.8509150000000001"/>
    <n v="32.992400000000004"/>
    <n v="5.6329099999999999"/>
    <n v="7.1993200000000002"/>
    <n v="7"/>
    <s v="Danforth Creek WQ Treatment Area"/>
    <x v="15"/>
    <n v="3.8896000000000002"/>
  </r>
  <r>
    <n v="198"/>
    <s v="Polygon ZM"/>
    <n v="1511"/>
    <n v="641"/>
    <s v="Freshwater Marshes"/>
    <s v="B6_641"/>
    <n v="4.65191"/>
    <s v="B6"/>
    <n v="8.4822120000000005"/>
    <n v="1.4481980000000001"/>
    <n v="1.8509150000000001"/>
    <n v="39.458500000000001"/>
    <n v="6.7368899999999998"/>
    <n v="8.6102900000000009"/>
    <n v="7"/>
    <s v="Danforth Creek WQ Treatment Area"/>
    <x v="15"/>
    <n v="4.65191"/>
  </r>
  <r>
    <n v="199"/>
    <s v="Polygon ZM"/>
    <n v="1512"/>
    <n v="641"/>
    <s v="Freshwater Marshes"/>
    <s v="B6_641"/>
    <n v="2.5476200000000002"/>
    <s v="B6"/>
    <n v="8.4822120000000005"/>
    <n v="1.4481980000000001"/>
    <n v="1.8509150000000001"/>
    <n v="21.609500000000001"/>
    <n v="3.68946"/>
    <n v="4.7154299999999996"/>
    <n v="7"/>
    <s v="Danforth Creek WQ Treatment Area"/>
    <x v="15"/>
    <n v="2.5476200000000002"/>
  </r>
  <r>
    <n v="200"/>
    <s v="Polygon ZM"/>
    <n v="1513"/>
    <n v="641"/>
    <s v="Freshwater Marshes"/>
    <s v="B6_641"/>
    <n v="1.93956"/>
    <s v="B6"/>
    <n v="8.4822120000000005"/>
    <n v="1.4481980000000001"/>
    <n v="1.8509150000000001"/>
    <n v="16.451799999999999"/>
    <n v="2.8088700000000002"/>
    <n v="3.58996"/>
    <n v="7"/>
    <s v="Danforth Creek WQ Treatment Area"/>
    <x v="15"/>
    <n v="1.93956"/>
  </r>
  <r>
    <n v="201"/>
    <s v="Polygon ZM"/>
    <n v="1514"/>
    <n v="641"/>
    <s v="Freshwater Marshes"/>
    <s v="B6_641"/>
    <n v="1.7906200000000001"/>
    <s v="B6"/>
    <n v="8.4822120000000005"/>
    <n v="1.4481980000000001"/>
    <n v="1.8509150000000001"/>
    <n v="15.1884"/>
    <n v="2.5931700000000002"/>
    <n v="3.3142900000000002"/>
    <n v="7"/>
    <s v="Danforth Creek WQ Treatment Area"/>
    <x v="15"/>
    <n v="1.7906200000000001"/>
  </r>
  <r>
    <n v="202"/>
    <s v="Polygon ZM"/>
    <n v="1515"/>
    <n v="641"/>
    <s v="Freshwater Marshes"/>
    <s v="B6_641"/>
    <n v="9.3389399999999991"/>
    <s v="B6"/>
    <n v="8.4822120000000005"/>
    <n v="1.4481980000000001"/>
    <n v="1.8509150000000001"/>
    <n v="79.2149"/>
    <n v="13.5246"/>
    <n v="17.285599999999999"/>
    <n v="7"/>
    <s v="Danforth Creek WQ Treatment Area"/>
    <x v="15"/>
    <n v="9.3389399999999991"/>
  </r>
  <r>
    <n v="203"/>
    <s v="Polygon ZM"/>
    <n v="1516"/>
    <n v="641"/>
    <s v="Freshwater Marshes"/>
    <s v="B6_641"/>
    <n v="4.4101900000000001"/>
    <s v="B6"/>
    <n v="8.4822120000000005"/>
    <n v="1.4481980000000001"/>
    <n v="1.8509150000000001"/>
    <n v="37.408200000000001"/>
    <n v="6.3868299999999998"/>
    <n v="8.1628900000000009"/>
    <n v="7"/>
    <s v="Danforth Creek WQ Treatment Area"/>
    <x v="15"/>
    <n v="4.4101900000000001"/>
  </r>
  <r>
    <n v="204"/>
    <s v="Polygon ZM"/>
    <n v="1517"/>
    <n v="641"/>
    <s v="Freshwater Marshes"/>
    <s v="B6_641"/>
    <n v="2.8223699999999998"/>
    <s v="B6"/>
    <n v="8.4822120000000005"/>
    <n v="1.4481980000000001"/>
    <n v="1.8509150000000001"/>
    <n v="23.939900000000002"/>
    <n v="4.0873499999999998"/>
    <n v="5.2239699999999996"/>
    <n v="7"/>
    <s v="Danforth Creek WQ Treatment Area"/>
    <x v="15"/>
    <n v="2.8223699999999998"/>
  </r>
  <r>
    <n v="205"/>
    <s v="Polygon ZM"/>
    <n v="1525"/>
    <n v="740"/>
    <s v="Disturbed Land"/>
    <s v="B6_740"/>
    <n v="11.557499999999999"/>
    <s v="B6"/>
    <n v="9.8153419999999993"/>
    <n v="1.7247749999999999"/>
    <n v="2.1214940000000002"/>
    <n v="113.441"/>
    <n v="19.934100000000001"/>
    <n v="24.519200000000001"/>
    <n v="7"/>
    <s v="Danforth Creek WQ Treatment Area"/>
    <x v="15"/>
    <n v="11.557499999999999"/>
  </r>
  <r>
    <n v="206"/>
    <s v="Polygon ZM"/>
    <n v="1526"/>
    <n v="811"/>
    <s v="Airports"/>
    <s v="B6_811"/>
    <n v="32.9876"/>
    <s v="B6"/>
    <n v="9.7508210000000002"/>
    <n v="1.7146410000000001"/>
    <n v="2.097486"/>
    <n v="321.65600000000001"/>
    <n v="56.561900000000001"/>
    <n v="69.191000000000003"/>
    <n v="7"/>
    <s v="Danforth Creek WQ Treatment Area"/>
    <x v="15"/>
    <n v="32.9876"/>
  </r>
  <r>
    <n v="207"/>
    <s v="Polygon ZM"/>
    <n v="1527"/>
    <n v="814"/>
    <s v="Roads and Highways"/>
    <s v="B6_814"/>
    <n v="32.899700000000003"/>
    <s v="B6"/>
    <n v="6.7941729999999998"/>
    <n v="0.93106900000000004"/>
    <n v="1.6025199999999999"/>
    <n v="107.986"/>
    <n v="14.798299999999999"/>
    <n v="25.470300000000002"/>
    <n v="7"/>
    <s v="Danforth Creek WQ Treatment Area"/>
    <x v="15"/>
    <n v="15.8939"/>
  </r>
  <r>
    <n v="223"/>
    <s v="Polygon ZM"/>
    <n v="5629"/>
    <n v="118"/>
    <s v="Rural Residential"/>
    <s v="C44_118"/>
    <n v="0.34021000000000001"/>
    <s v="C44"/>
    <n v="9.6865469999999991"/>
    <n v="1.668167"/>
    <n v="1.6003559999999999"/>
    <n v="0.35969200000000001"/>
    <n v="6.1943999999999999E-2"/>
    <n v="5.9426E-2"/>
    <n v="7"/>
    <s v="Danforth Creek WQ Treatment Area"/>
    <x v="15"/>
    <n v="3.7132999999999999E-2"/>
  </r>
  <r>
    <n v="224"/>
    <s v="Polygon ZM"/>
    <n v="6439"/>
    <n v="434"/>
    <s v="Hardwood - Coniferous Mixed"/>
    <s v="C44_434"/>
    <n v="40.0717"/>
    <s v="C44"/>
    <n v="3.9430930000000002"/>
    <n v="0.69776499999999997"/>
    <n v="0.81796199999999997"/>
    <n v="1.12843"/>
    <n v="0.199686"/>
    <n v="0.23408399999999999"/>
    <n v="7"/>
    <s v="Danforth Creek WQ Treatment Area"/>
    <x v="15"/>
    <n v="0.28617999999999999"/>
  </r>
  <r>
    <n v="461"/>
    <s v="Polygon ZM"/>
    <n v="12996"/>
    <n v="118"/>
    <s v="Rural Residential"/>
    <s v="SouthFork_118"/>
    <n v="0.194521"/>
    <s v="SouthFork"/>
    <n v="9.4961280000000006"/>
    <n v="1.6566989999999999"/>
    <n v="2.0488219999999999"/>
    <n v="1.7538999999999999E-2"/>
    <n v="3.0599999999999998E-3"/>
    <n v="3.784E-3"/>
    <n v="7"/>
    <s v="Danforth Creek WQ Treatment Area"/>
    <x v="15"/>
    <n v="1.8469999999999999E-3"/>
  </r>
  <r>
    <n v="611"/>
    <s v="Polygon ZM"/>
    <n v="13643"/>
    <n v="411"/>
    <s v="Pine Flatwoods"/>
    <s v="SouthFork_411"/>
    <n v="44.998600000000003"/>
    <s v="SouthFork"/>
    <n v="5.9979040000000001"/>
    <n v="0.90687899999999999"/>
    <n v="1.5020009999999999"/>
    <n v="4.4972300000000001"/>
    <n v="0.679979"/>
    <n v="1.1262000000000001"/>
    <n v="21"/>
    <s v="FM# 230978-1 (Pond East)"/>
    <x v="16"/>
    <n v="0.74980100000000005"/>
  </r>
  <r>
    <n v="689"/>
    <s v="Polygon ZM"/>
    <n v="14802"/>
    <n v="617"/>
    <s v="Mixed Wetland Hardwoods"/>
    <s v="SouthFork_617"/>
    <n v="21.064299999999999"/>
    <s v="SouthFork"/>
    <n v="7.5608690000000003"/>
    <n v="1.390093"/>
    <n v="1.5510949999999999"/>
    <n v="4.1890999999999998E-2"/>
    <n v="7.7019999999999996E-3"/>
    <n v="8.5939999999999992E-3"/>
    <n v="21"/>
    <s v="FM# 230978-1 (Pond East)"/>
    <x v="16"/>
    <n v="5.5409999999999999E-3"/>
  </r>
  <r>
    <n v="727"/>
    <s v="Polygon ZM"/>
    <n v="15474"/>
    <n v="814"/>
    <s v="Roads and Highways"/>
    <s v="SouthFork_814"/>
    <n v="192.971"/>
    <s v="SouthFork"/>
    <n v="8.2014490000000002"/>
    <n v="1.307456"/>
    <n v="1.750286"/>
    <n v="22.133700000000001"/>
    <n v="3.5285000000000002"/>
    <n v="4.7235800000000001"/>
    <n v="21"/>
    <s v="FM# 230978-1 (Pond East)"/>
    <x v="16"/>
    <n v="2.69875"/>
  </r>
  <r>
    <n v="778"/>
    <s v="Polygon ZM"/>
    <n v="13136"/>
    <n v="133"/>
    <s v="Multiple Dwelling Units, Low Rise Two stories or less"/>
    <s v="SouthFork_133"/>
    <n v="41.709899999999998"/>
    <s v="SouthFork"/>
    <n v="11.271977"/>
    <n v="2.2334000000000001"/>
    <n v="2.0293679999999998"/>
    <n v="35.3765"/>
    <n v="7.0094200000000004"/>
    <n v="6.3690699999999998"/>
    <n v="21"/>
    <s v="FM# 230978-1 (Pond East)"/>
    <x v="16"/>
    <n v="3.1384500000000002"/>
  </r>
  <r>
    <n v="780"/>
    <s v="Polygon ZM"/>
    <n v="13166"/>
    <n v="140"/>
    <s v="Commercial and Services"/>
    <s v="SouthFork_140"/>
    <n v="1.37314"/>
    <s v="SouthFork"/>
    <n v="12.496560000000001"/>
    <n v="1.9466840000000001"/>
    <n v="2.126881"/>
    <n v="0.381075"/>
    <n v="5.9362999999999999E-2"/>
    <n v="6.4857999999999999E-2"/>
    <n v="21"/>
    <s v="FM# 230978-1 (Pond East)"/>
    <x v="16"/>
    <n v="3.0494E-2"/>
  </r>
  <r>
    <n v="786"/>
    <s v="Polygon ZM"/>
    <n v="13207"/>
    <n v="170"/>
    <s v="Institutional"/>
    <s v="SouthFork_170"/>
    <n v="4.26159"/>
    <s v="SouthFork"/>
    <n v="11.029944"/>
    <n v="2.0173890000000001"/>
    <n v="2.1626029999999998"/>
    <n v="0.45650400000000002"/>
    <n v="8.3495E-2"/>
    <n v="8.9505000000000001E-2"/>
    <n v="21"/>
    <s v="FM# 230978-1 (Pond East)"/>
    <x v="16"/>
    <n v="4.1388000000000001E-2"/>
  </r>
  <r>
    <n v="794"/>
    <s v="Polygon ZM"/>
    <n v="13643"/>
    <n v="411"/>
    <s v="Pine Flatwoods"/>
    <s v="SouthFork_411"/>
    <n v="44.998600000000003"/>
    <s v="SouthFork"/>
    <n v="5.9979040000000001"/>
    <n v="0.90687899999999999"/>
    <n v="1.5020009999999999"/>
    <n v="44.0642"/>
    <n v="6.6624800000000004"/>
    <n v="11.034599999999999"/>
    <n v="21"/>
    <s v="FM# 230978-1 (Pond East)"/>
    <x v="16"/>
    <n v="7.3465999999999996"/>
  </r>
  <r>
    <n v="796"/>
    <s v="Polygon ZM"/>
    <n v="14450"/>
    <n v="530"/>
    <s v="Reservoirs"/>
    <s v="SouthFork_530"/>
    <n v="2.3727800000000001"/>
    <s v="SouthFork"/>
    <n v="9.4268710000000002"/>
    <n v="1.6340539999999999"/>
    <n v="1.899934"/>
    <n v="0.582704"/>
    <n v="0.101006"/>
    <n v="0.117441"/>
    <n v="21"/>
    <s v="FM# 230978-1 (Pond East)"/>
    <x v="16"/>
    <n v="6.1813E-2"/>
  </r>
  <r>
    <n v="802"/>
    <s v="Polygon ZM"/>
    <n v="14590"/>
    <n v="612"/>
    <s v="Mangrove Swamps"/>
    <s v="SouthFork_612"/>
    <n v="129.566"/>
    <s v="SouthFork"/>
    <n v="5.933516"/>
    <n v="0.96015600000000001"/>
    <n v="1.653667"/>
    <n v="9.2501099999999994"/>
    <n v="1.49685"/>
    <n v="2.5779999999999998"/>
    <n v="21"/>
    <s v="FM# 230978-1 (Pond East)"/>
    <x v="16"/>
    <n v="1.5589599999999999"/>
  </r>
  <r>
    <n v="804"/>
    <s v="Polygon ZM"/>
    <n v="14802"/>
    <n v="617"/>
    <s v="Mixed Wetland Hardwoods"/>
    <s v="SouthFork_617"/>
    <n v="21.064299999999999"/>
    <s v="SouthFork"/>
    <n v="7.5608690000000003"/>
    <n v="1.390093"/>
    <n v="1.5510949999999999"/>
    <n v="25.229800000000001"/>
    <n v="4.6385899999999998"/>
    <n v="5.1758300000000004"/>
    <n v="21"/>
    <s v="FM# 230978-1 (Pond East)"/>
    <x v="16"/>
    <n v="3.3368899999999999"/>
  </r>
  <r>
    <n v="806"/>
    <s v="Polygon ZM"/>
    <n v="15474"/>
    <n v="814"/>
    <s v="Roads and Highways"/>
    <s v="SouthFork_814"/>
    <n v="192.971"/>
    <s v="SouthFork"/>
    <n v="8.2014490000000002"/>
    <n v="1.307456"/>
    <n v="1.750286"/>
    <n v="13.9466"/>
    <n v="2.2233399999999999"/>
    <n v="2.9763799999999998"/>
    <n v="21"/>
    <s v="FM# 230978-1 (Pond East)"/>
    <x v="16"/>
    <n v="1.70051"/>
  </r>
  <r>
    <n v="150"/>
    <s v="Polygon ZM"/>
    <n v="1389"/>
    <n v="140"/>
    <s v="Commercial and Services"/>
    <s v="B6_140"/>
    <n v="22.069900000000001"/>
    <s v="B6"/>
    <n v="9.2811850000000007"/>
    <n v="1.3582639999999999"/>
    <n v="1.775104"/>
    <n v="12.464600000000001"/>
    <n v="1.8241499999999999"/>
    <n v="2.3839600000000001"/>
    <n v="22"/>
    <s v="FM# 230978-1 (Pond West)"/>
    <x v="17"/>
    <n v="1.343"/>
  </r>
  <r>
    <n v="492"/>
    <s v="Polygon ZM"/>
    <n v="13077"/>
    <n v="121"/>
    <s v="Fixed Single Family Units"/>
    <s v="SouthFork_121"/>
    <n v="279.935"/>
    <s v="SouthFork"/>
    <n v="11.733371"/>
    <n v="1.9754510000000001"/>
    <n v="2.1412239999999998"/>
    <n v="174.136"/>
    <n v="29.317900000000002"/>
    <n v="31.778099999999998"/>
    <n v="22"/>
    <s v="FM# 230978-1 (Pond West)"/>
    <x v="17"/>
    <n v="14.841100000000001"/>
  </r>
  <r>
    <n v="504"/>
    <s v="Polygon ZM"/>
    <n v="13134"/>
    <n v="133"/>
    <s v="Multiple Dwelling Units, Low Rise Two stories or less"/>
    <s v="SouthFork_133"/>
    <n v="6.0326000000000004"/>
    <s v="SouthFork"/>
    <n v="11.271977"/>
    <n v="2.2334000000000001"/>
    <n v="2.0293679999999998"/>
    <n v="2.2810800000000002"/>
    <n v="0.45196700000000001"/>
    <n v="0.41067700000000001"/>
    <n v="22"/>
    <s v="FM# 230978-1 (Pond West)"/>
    <x v="17"/>
    <n v="0.20236699999999999"/>
  </r>
  <r>
    <n v="507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34.134999999999998"/>
    <n v="6.7634299999999996"/>
    <n v="6.1455599999999997"/>
    <n v="22"/>
    <s v="FM# 230978-1 (Pond West)"/>
    <x v="17"/>
    <n v="3.0283099999999998"/>
  </r>
  <r>
    <n v="522"/>
    <s v="Polygon ZM"/>
    <n v="13173"/>
    <n v="140"/>
    <s v="Commercial and Services"/>
    <s v="SouthFork_140"/>
    <n v="20.015699999999999"/>
    <s v="SouthFork"/>
    <n v="12.496560000000001"/>
    <n v="1.9466840000000001"/>
    <n v="2.126881"/>
    <n v="9.4818300000000004"/>
    <n v="1.47706"/>
    <n v="1.61378"/>
    <n v="22"/>
    <s v="FM# 230978-1 (Pond West)"/>
    <x v="17"/>
    <n v="0.75875499999999996"/>
  </r>
  <r>
    <n v="548"/>
    <s v="Polygon ZM"/>
    <n v="13264"/>
    <n v="185"/>
    <s v="Parks and Zoos"/>
    <s v="SouthFork_185"/>
    <n v="18.147300000000001"/>
    <s v="SouthFork"/>
    <n v="11.209728"/>
    <n v="1.937066"/>
    <n v="2.108727"/>
    <n v="13.529"/>
    <n v="2.3378399999999999"/>
    <n v="2.5450200000000001"/>
    <n v="22"/>
    <s v="FM# 230978-1 (Pond West)"/>
    <x v="17"/>
    <n v="1.2069000000000001"/>
  </r>
  <r>
    <n v="551"/>
    <s v="Polygon ZM"/>
    <n v="13282"/>
    <n v="190"/>
    <s v="Open Land"/>
    <s v="SouthFork_190"/>
    <n v="4.51661"/>
    <s v="SouthFork"/>
    <n v="9.2308070000000004"/>
    <n v="1.651831"/>
    <n v="1.9300759999999999"/>
    <n v="39.332299999999996"/>
    <n v="7.0384200000000003"/>
    <n v="8.2240099999999998"/>
    <n v="22"/>
    <s v="FM# 230978-1 (Pond West)"/>
    <x v="17"/>
    <n v="4.26098"/>
  </r>
  <r>
    <n v="608"/>
    <s v="Polygon ZM"/>
    <n v="13641"/>
    <n v="411"/>
    <s v="Pine Flatwoods"/>
    <s v="SouthFork_411"/>
    <n v="34.3613"/>
    <s v="SouthFork"/>
    <n v="5.9979040000000001"/>
    <n v="0.90687899999999999"/>
    <n v="1.5020009999999999"/>
    <n v="8.0439699999999998"/>
    <n v="1.21624"/>
    <n v="2.0143800000000001"/>
    <n v="22"/>
    <s v="FM# 230978-1 (Pond West)"/>
    <x v="17"/>
    <n v="1.3411299999999999"/>
  </r>
  <r>
    <n v="622"/>
    <s v="Polygon ZM"/>
    <n v="14045"/>
    <n v="511"/>
    <s v="Natural River, Stream, Waterway"/>
    <s v="SouthFork_511"/>
    <n v="0.170765"/>
    <s v="SouthFork"/>
    <n v="9.5753869999999992"/>
    <n v="1.6562060000000001"/>
    <n v="1.946625"/>
    <n v="0.59741299999999997"/>
    <n v="0.10333100000000001"/>
    <n v="0.121451"/>
    <n v="22"/>
    <s v="FM# 230978-1 (Pond West)"/>
    <x v="17"/>
    <n v="6.2391000000000002E-2"/>
  </r>
  <r>
    <n v="623"/>
    <s v="Polygon ZM"/>
    <n v="14049"/>
    <n v="511"/>
    <s v="Natural River, Stream, Waterway"/>
    <s v="SouthFork_511"/>
    <n v="0.25897300000000001"/>
    <s v="SouthFork"/>
    <n v="9.5753869999999992"/>
    <n v="1.6562060000000001"/>
    <n v="1.946625"/>
    <n v="1.44E-4"/>
    <n v="2.5000000000000001E-5"/>
    <n v="2.9E-5"/>
    <n v="22"/>
    <s v="FM# 230978-1 (Pond West)"/>
    <x v="17"/>
    <n v="1.5E-5"/>
  </r>
  <r>
    <n v="667"/>
    <s v="Polygon ZM"/>
    <n v="14455"/>
    <n v="530"/>
    <s v="Reservoirs"/>
    <s v="SouthFork_530"/>
    <n v="4.6078900000000003"/>
    <s v="SouthFork"/>
    <n v="9.4268710000000002"/>
    <n v="1.6340539999999999"/>
    <n v="1.899934"/>
    <n v="42.989600000000003"/>
    <n v="7.4518300000000002"/>
    <n v="8.6643299999999996"/>
    <n v="22"/>
    <s v="FM# 230978-1 (Pond West)"/>
    <x v="17"/>
    <n v="4.5603300000000004"/>
  </r>
  <r>
    <n v="671"/>
    <s v="Polygon ZM"/>
    <n v="14458"/>
    <n v="530"/>
    <s v="Reservoirs"/>
    <s v="SouthFork_530"/>
    <n v="3.8850199999999999"/>
    <s v="SouthFork"/>
    <n v="9.4268710000000002"/>
    <n v="1.6340539999999999"/>
    <n v="1.899934"/>
    <n v="1.78738"/>
    <n v="0.30982500000000002"/>
    <n v="0.36023699999999997"/>
    <n v="22"/>
    <s v="FM# 230978-1 (Pond West)"/>
    <x v="17"/>
    <n v="0.189605"/>
  </r>
  <r>
    <n v="732"/>
    <s v="Polygon ZM"/>
    <n v="1389"/>
    <n v="140"/>
    <s v="Commercial and Services"/>
    <s v="B6_140"/>
    <n v="22.069900000000001"/>
    <s v="B6"/>
    <n v="9.2811850000000007"/>
    <n v="1.3582639999999999"/>
    <n v="1.775104"/>
    <n v="3.13524"/>
    <n v="0.45883000000000002"/>
    <n v="0.59964099999999998"/>
    <n v="22"/>
    <s v="FM# 230978-1 (Pond West)"/>
    <x v="17"/>
    <n v="0.337806"/>
  </r>
  <r>
    <n v="734"/>
    <s v="Polygon ZM"/>
    <n v="1451"/>
    <n v="411"/>
    <s v="Pine Flatwoods"/>
    <s v="B6_411"/>
    <n v="47.374200000000002"/>
    <s v="B6"/>
    <n v="6.6934500000000003"/>
    <n v="0.99065700000000001"/>
    <n v="1.5987610000000001"/>
    <n v="0.101781"/>
    <n v="1.5063999999999999E-2"/>
    <n v="2.4310999999999999E-2"/>
    <n v="22"/>
    <s v="FM# 230978-1 (Pond West)"/>
    <x v="17"/>
    <n v="1.5206000000000001E-2"/>
  </r>
  <r>
    <n v="766"/>
    <s v="Polygon ZM"/>
    <n v="13077"/>
    <n v="121"/>
    <s v="Fixed Single Family Units"/>
    <s v="SouthFork_121"/>
    <n v="279.935"/>
    <s v="SouthFork"/>
    <n v="11.733371"/>
    <n v="1.9754510000000001"/>
    <n v="2.1412239999999998"/>
    <n v="7.32864"/>
    <n v="1.23386"/>
    <n v="1.3373999999999999"/>
    <n v="22"/>
    <s v="FM# 230978-1 (Pond West)"/>
    <x v="17"/>
    <n v="0.62459799999999999"/>
  </r>
  <r>
    <n v="768"/>
    <s v="Polygon ZM"/>
    <n v="13077"/>
    <n v="121"/>
    <s v="Fixed Single Family Units"/>
    <s v="SouthFork_121"/>
    <n v="279.935"/>
    <s v="SouthFork"/>
    <n v="11.733371"/>
    <n v="1.9754510000000001"/>
    <n v="2.1412239999999998"/>
    <n v="4.2403599999999999"/>
    <n v="0.71391400000000005"/>
    <n v="0.77382300000000004"/>
    <n v="22"/>
    <s v="FM# 230978-1 (Pond West)"/>
    <x v="17"/>
    <n v="0.36139300000000002"/>
  </r>
  <r>
    <n v="772"/>
    <s v="Polygon ZM"/>
    <n v="13134"/>
    <n v="133"/>
    <s v="Multiple Dwelling Units, Low Rise Two stories or less"/>
    <s v="SouthFork_133"/>
    <n v="6.0326000000000004"/>
    <s v="SouthFork"/>
    <n v="11.271977"/>
    <n v="2.2334000000000001"/>
    <n v="2.0293679999999998"/>
    <n v="0.191604"/>
    <n v="3.7963999999999998E-2"/>
    <n v="3.4495999999999999E-2"/>
    <n v="22"/>
    <s v="FM# 230978-1 (Pond West)"/>
    <x v="17"/>
    <n v="1.6997999999999999E-2"/>
  </r>
  <r>
    <n v="774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1.02948"/>
    <n v="0.20397799999999999"/>
    <n v="0.18534300000000001"/>
    <n v="22"/>
    <s v="FM# 230978-1 (Pond West)"/>
    <x v="17"/>
    <n v="9.1330999999999996E-2"/>
  </r>
  <r>
    <n v="776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0.41045700000000002"/>
    <n v="8.1326999999999997E-2"/>
    <n v="7.3897000000000004E-2"/>
    <n v="22"/>
    <s v="FM# 230978-1 (Pond West)"/>
    <x v="17"/>
    <n v="3.6414000000000002E-2"/>
  </r>
  <r>
    <n v="782"/>
    <s v="Polygon ZM"/>
    <n v="13173"/>
    <n v="140"/>
    <s v="Commercial and Services"/>
    <s v="SouthFork_140"/>
    <n v="20.015699999999999"/>
    <s v="SouthFork"/>
    <n v="12.496560000000001"/>
    <n v="1.9466840000000001"/>
    <n v="2.126881"/>
    <n v="5.3959999999999998E-3"/>
    <n v="8.4099999999999995E-4"/>
    <n v="9.1799999999999998E-4"/>
    <n v="22"/>
    <s v="FM# 230978-1 (Pond West)"/>
    <x v="17"/>
    <n v="4.3199999999999998E-4"/>
  </r>
  <r>
    <n v="784"/>
    <s v="Polygon ZM"/>
    <n v="13173"/>
    <n v="140"/>
    <s v="Commercial and Services"/>
    <s v="SouthFork_140"/>
    <n v="20.015699999999999"/>
    <s v="SouthFork"/>
    <n v="12.496560000000001"/>
    <n v="1.9466840000000001"/>
    <n v="2.126881"/>
    <n v="1.699E-3"/>
    <n v="2.6499999999999999E-4"/>
    <n v="2.8899999999999998E-4"/>
    <n v="22"/>
    <s v="FM# 230978-1 (Pond West)"/>
    <x v="17"/>
    <n v="1.36E-4"/>
  </r>
  <r>
    <n v="788"/>
    <s v="Polygon ZM"/>
    <n v="13264"/>
    <n v="185"/>
    <s v="Parks and Zoos"/>
    <s v="SouthFork_185"/>
    <n v="18.147300000000001"/>
    <s v="SouthFork"/>
    <n v="11.209728"/>
    <n v="1.937066"/>
    <n v="2.108727"/>
    <n v="0.648698"/>
    <n v="0.112096"/>
    <n v="0.12203"/>
    <n v="22"/>
    <s v="FM# 230978-1 (Pond West)"/>
    <x v="17"/>
    <n v="5.7868999999999997E-2"/>
  </r>
  <r>
    <n v="790"/>
    <s v="Polygon ZM"/>
    <n v="13282"/>
    <n v="190"/>
    <s v="Open Land"/>
    <s v="SouthFork_190"/>
    <n v="4.51661"/>
    <s v="SouthFork"/>
    <n v="9.2308070000000004"/>
    <n v="1.651831"/>
    <n v="1.9300759999999999"/>
    <n v="2.3637999999999999E-2"/>
    <n v="4.2300000000000003E-3"/>
    <n v="4.9430000000000003E-3"/>
    <n v="22"/>
    <s v="FM# 230978-1 (Pond West)"/>
    <x v="17"/>
    <n v="2.5609999999999999E-3"/>
  </r>
  <r>
    <n v="792"/>
    <s v="Polygon ZM"/>
    <n v="13641"/>
    <n v="411"/>
    <s v="Pine Flatwoods"/>
    <s v="SouthFork_411"/>
    <n v="34.3613"/>
    <s v="SouthFork"/>
    <n v="5.9979040000000001"/>
    <n v="0.90687899999999999"/>
    <n v="1.5020009999999999"/>
    <n v="1.2600899999999999"/>
    <n v="0.190524"/>
    <n v="0.315552"/>
    <n v="22"/>
    <s v="FM# 230978-1 (Pond West)"/>
    <x v="17"/>
    <n v="0.210088"/>
  </r>
  <r>
    <n v="798"/>
    <s v="Polygon ZM"/>
    <n v="14455"/>
    <n v="530"/>
    <s v="Reservoirs"/>
    <s v="SouthFork_530"/>
    <n v="4.6078900000000003"/>
    <s v="SouthFork"/>
    <n v="9.4268710000000002"/>
    <n v="1.6340539999999999"/>
    <n v="1.899934"/>
    <n v="1.8363000000000001E-2"/>
    <n v="3.1830000000000001E-3"/>
    <n v="3.7009999999999999E-3"/>
    <n v="22"/>
    <s v="FM# 230978-1 (Pond West)"/>
    <x v="17"/>
    <n v="1.9480000000000001E-3"/>
  </r>
  <r>
    <n v="800"/>
    <s v="Polygon ZM"/>
    <n v="14458"/>
    <n v="530"/>
    <s v="Reservoirs"/>
    <s v="SouthFork_530"/>
    <n v="3.8850199999999999"/>
    <s v="SouthFork"/>
    <n v="9.4268710000000002"/>
    <n v="1.6340539999999999"/>
    <n v="1.899934"/>
    <n v="0.78666499999999995"/>
    <n v="0.13636100000000001"/>
    <n v="0.15854799999999999"/>
    <n v="22"/>
    <s v="FM# 230978-1 (Pond West)"/>
    <x v="17"/>
    <n v="8.3448999999999995E-2"/>
  </r>
  <r>
    <n v="357"/>
    <s v="Polygon ZM"/>
    <n v="12090"/>
    <n v="111"/>
    <s v="Fixed Single Family Units"/>
    <s v="SC_111"/>
    <n v="75.150400000000005"/>
    <s v="SC"/>
    <n v="10.585588"/>
    <n v="1.76698"/>
    <n v="2.0891790000000001"/>
    <n v="0.80560600000000004"/>
    <n v="0.13447400000000001"/>
    <n v="0.158995"/>
    <n v="28"/>
    <s v="Golden Gate WQ Retrofit Phases I and II"/>
    <x v="18"/>
    <n v="7.6104000000000005E-2"/>
  </r>
  <r>
    <n v="371"/>
    <s v="Polygon ZM"/>
    <n v="12131"/>
    <n v="121"/>
    <s v="Fixed Single Family Units"/>
    <s v="SC_121"/>
    <n v="598.18700000000001"/>
    <s v="SC"/>
    <n v="12.684558000000001"/>
    <n v="2.1317659999999998"/>
    <n v="2.2571349999999999"/>
    <n v="2261.42"/>
    <n v="380.053"/>
    <n v="402.404"/>
    <n v="28"/>
    <s v="Golden Gate WQ Retrofit Phases I and II"/>
    <x v="18"/>
    <n v="178.28100000000001"/>
  </r>
  <r>
    <n v="386"/>
    <s v="Polygon ZM"/>
    <n v="12194"/>
    <n v="140"/>
    <s v="Commercial and Services"/>
    <s v="SC_140"/>
    <n v="219.654"/>
    <s v="SC"/>
    <n v="12.066105"/>
    <n v="1.846098"/>
    <n v="2.076317"/>
    <n v="239.42400000000001"/>
    <n v="36.631599999999999"/>
    <n v="41.1997"/>
    <n v="28"/>
    <s v="Golden Gate WQ Retrofit Phases I and II"/>
    <x v="18"/>
    <n v="19.842700000000001"/>
  </r>
  <r>
    <n v="423"/>
    <s v="Polygon ZM"/>
    <n v="12673"/>
    <n v="530"/>
    <s v="Reservoirs"/>
    <s v="SC_530"/>
    <n v="4.0045700000000002"/>
    <s v="SC"/>
    <n v="12.88212"/>
    <n v="2.2840129999999998"/>
    <n v="2.2468859999999999"/>
    <n v="48.095100000000002"/>
    <n v="8.5273199999999996"/>
    <n v="8.3887099999999997"/>
    <n v="28"/>
    <s v="Golden Gate WQ Retrofit Phases I and II"/>
    <x v="18"/>
    <n v="3.7334800000000001"/>
  </r>
  <r>
    <n v="370"/>
    <s v="Polygon ZM"/>
    <n v="12131"/>
    <n v="121"/>
    <s v="Fixed Single Family Units"/>
    <s v="SC_121"/>
    <n v="598.18700000000001"/>
    <s v="SC"/>
    <n v="12.684558000000001"/>
    <n v="2.1317659999999998"/>
    <n v="2.2571349999999999"/>
    <n v="292.92399999999998"/>
    <n v="49.228900000000003"/>
    <n v="52.124000000000002"/>
    <n v="27"/>
    <s v="Golden Gate WQ Retrofit Phase III"/>
    <x v="19"/>
    <n v="23.093"/>
  </r>
  <r>
    <n v="385"/>
    <s v="Polygon ZM"/>
    <n v="12194"/>
    <n v="140"/>
    <s v="Commercial and Services"/>
    <s v="SC_140"/>
    <n v="219.654"/>
    <s v="SC"/>
    <n v="12.066105"/>
    <n v="1.846098"/>
    <n v="2.076317"/>
    <n v="34.4026"/>
    <n v="5.26356"/>
    <n v="5.91995"/>
    <n v="27"/>
    <s v="Golden Gate WQ Retrofit Phase III"/>
    <x v="19"/>
    <n v="2.8511799999999998"/>
  </r>
  <r>
    <n v="422"/>
    <s v="Polygon ZM"/>
    <n v="12672"/>
    <n v="530"/>
    <s v="Reservoirs"/>
    <s v="SC_530"/>
    <n v="1.23963"/>
    <s v="SC"/>
    <n v="12.88212"/>
    <n v="2.2840129999999998"/>
    <n v="2.2468859999999999"/>
    <n v="15.969099999999999"/>
    <n v="2.8313299999999999"/>
    <n v="2.78531"/>
    <n v="27"/>
    <s v="Golden Gate WQ Retrofit Phase III"/>
    <x v="19"/>
    <n v="1.23963"/>
  </r>
  <r>
    <n v="367"/>
    <s v="Polygon ZM"/>
    <n v="12119"/>
    <n v="121"/>
    <s v="Fixed Single Family Units"/>
    <s v="SC_121"/>
    <n v="144.48699999999999"/>
    <s v="SC"/>
    <n v="12.684558000000001"/>
    <n v="2.1317659999999998"/>
    <n v="2.2571349999999999"/>
    <n v="57.449199999999998"/>
    <n v="9.6549200000000006"/>
    <n v="10.2227"/>
    <n v="26"/>
    <s v="Hibiscus Park WQ Retrofit Treatment Area"/>
    <x v="20"/>
    <n v="4.5290699999999999"/>
  </r>
  <r>
    <n v="412"/>
    <s v="Polygon ZM"/>
    <n v="12337"/>
    <n v="411"/>
    <s v="Pine Flatwoods"/>
    <s v="SC_411"/>
    <n v="7.5836600000000001"/>
    <s v="SC"/>
    <n v="9.4429689999999997"/>
    <n v="1.566926"/>
    <n v="1.9134899999999999"/>
    <n v="0.15659500000000001"/>
    <n v="2.5985000000000001E-2"/>
    <n v="3.1732000000000003E-2"/>
    <n v="26"/>
    <s v="Hibiscus Park WQ Retrofit Treatment Area"/>
    <x v="20"/>
    <n v="1.6583000000000001E-2"/>
  </r>
  <r>
    <n v="361"/>
    <s v="Polygon ZM"/>
    <n v="12094"/>
    <n v="121"/>
    <s v="Fixed Single Family Units"/>
    <s v="SC_121"/>
    <n v="48.972700000000003"/>
    <s v="SC"/>
    <n v="12.684558000000001"/>
    <n v="2.1317659999999998"/>
    <n v="2.2571349999999999"/>
    <n v="615.96100000000001"/>
    <n v="103.518"/>
    <n v="109.60599999999999"/>
    <n v="25"/>
    <s v="Poinciana Garden WQ Retrofit Phases I and II"/>
    <x v="21"/>
    <n v="48.559899999999999"/>
  </r>
  <r>
    <n v="362"/>
    <s v="Polygon ZM"/>
    <n v="12095"/>
    <n v="121"/>
    <s v="Fixed Single Family Units"/>
    <s v="SC_121"/>
    <n v="120.601"/>
    <s v="SC"/>
    <n v="12.684558000000001"/>
    <n v="2.1317659999999998"/>
    <n v="2.2571349999999999"/>
    <n v="1299.1400000000001"/>
    <n v="218.333"/>
    <n v="231.173"/>
    <n v="25"/>
    <s v="Poinciana Garden WQ Retrofit Phases I and II"/>
    <x v="21"/>
    <n v="102.419"/>
  </r>
  <r>
    <n v="374"/>
    <s v="Polygon ZM"/>
    <n v="12135"/>
    <n v="129"/>
    <s v="Medium Density Under Construction"/>
    <s v="SC_129"/>
    <n v="20.102699999999999"/>
    <s v="SC"/>
    <n v="11.574412000000001"/>
    <n v="1.872206"/>
    <n v="2.186839"/>
    <n v="0.91388499999999995"/>
    <n v="0.14782500000000001"/>
    <n v="0.17266699999999999"/>
    <n v="25"/>
    <s v="Poinciana Garden WQ Retrofit Phases I and II"/>
    <x v="21"/>
    <n v="7.8956999999999999E-2"/>
  </r>
  <r>
    <n v="379"/>
    <s v="Polygon ZM"/>
    <n v="12174"/>
    <n v="140"/>
    <s v="Commercial and Services"/>
    <s v="SC_140"/>
    <n v="8.7234499999999997"/>
    <s v="SC"/>
    <n v="12.066105"/>
    <n v="1.846098"/>
    <n v="2.076317"/>
    <n v="105.258"/>
    <n v="16.104299999999999"/>
    <n v="18.1126"/>
    <n v="25"/>
    <s v="Poinciana Garden WQ Retrofit Phases I and II"/>
    <x v="21"/>
    <n v="8.7234499999999997"/>
  </r>
  <r>
    <n v="395"/>
    <s v="Polygon ZM"/>
    <n v="12239"/>
    <n v="182"/>
    <s v="Golf Courses"/>
    <s v="SC_182"/>
    <n v="0.117886"/>
    <s v="SC"/>
    <n v="12.610151999999999"/>
    <n v="2.1394980000000001"/>
    <n v="2.2300369999999998"/>
    <n v="0.86430600000000002"/>
    <n v="0.14664199999999999"/>
    <n v="0.15284800000000001"/>
    <n v="25"/>
    <s v="Poinciana Garden WQ Retrofit Phases I and II"/>
    <x v="21"/>
    <n v="6.8541000000000005E-2"/>
  </r>
  <r>
    <n v="400"/>
    <s v="Polygon ZM"/>
    <n v="12279"/>
    <n v="320"/>
    <s v="Shrub and Brushland"/>
    <s v="SC_320"/>
    <n v="8.14053"/>
    <s v="SC"/>
    <n v="10.653152"/>
    <n v="2.0013390000000002"/>
    <n v="2.0213030000000001"/>
    <n v="1.25807"/>
    <n v="0.236346"/>
    <n v="0.238704"/>
    <n v="25"/>
    <s v="Poinciana Garden WQ Retrofit Phases I and II"/>
    <x v="21"/>
    <n v="0.118094"/>
  </r>
  <r>
    <n v="401"/>
    <s v="Polygon ZM"/>
    <n v="12280"/>
    <n v="320"/>
    <s v="Shrub and Brushland"/>
    <s v="SC_320"/>
    <n v="0.68264499999999995"/>
    <s v="SC"/>
    <n v="10.653152"/>
    <n v="2.0013390000000002"/>
    <n v="2.0213030000000001"/>
    <n v="7.2723199999999997"/>
    <n v="1.3662000000000001"/>
    <n v="1.3798299999999999"/>
    <n v="25"/>
    <s v="Poinciana Garden WQ Retrofit Phases I and II"/>
    <x v="21"/>
    <n v="0.68264499999999995"/>
  </r>
  <r>
    <n v="402"/>
    <s v="Polygon ZM"/>
    <n v="12290"/>
    <n v="321"/>
    <s v="Palmetto Prairies"/>
    <s v="SC_321"/>
    <n v="8.3698999999999996E-2"/>
    <s v="SC"/>
    <n v="13.612073000000001"/>
    <n v="2.2788390000000001"/>
    <n v="2.371267"/>
    <n v="1.13931"/>
    <n v="0.19073599999999999"/>
    <n v="0.19847200000000001"/>
    <n v="25"/>
    <s v="Poinciana Garden WQ Retrofit Phases I and II"/>
    <x v="21"/>
    <n v="8.3698999999999996E-2"/>
  </r>
  <r>
    <n v="404"/>
    <s v="Polygon ZM"/>
    <n v="12292"/>
    <n v="411"/>
    <s v="Pine Flatwoods"/>
    <s v="SC_411"/>
    <n v="8.0757999999999996E-2"/>
    <s v="SC"/>
    <n v="9.4429689999999997"/>
    <n v="1.566926"/>
    <n v="1.9134899999999999"/>
    <n v="0.76259900000000003"/>
    <n v="0.12654199999999999"/>
    <n v="0.15453"/>
    <n v="25"/>
    <s v="Poinciana Garden WQ Retrofit Phases I and II"/>
    <x v="21"/>
    <n v="8.0757999999999996E-2"/>
  </r>
  <r>
    <n v="405"/>
    <s v="Polygon ZM"/>
    <n v="12295"/>
    <n v="411"/>
    <s v="Pine Flatwoods"/>
    <s v="SC_411"/>
    <n v="7.3475299999999999"/>
    <s v="SC"/>
    <n v="9.4429689999999997"/>
    <n v="1.566926"/>
    <n v="1.9134899999999999"/>
    <n v="12.9344"/>
    <n v="2.14628"/>
    <n v="2.6209799999999999"/>
    <n v="25"/>
    <s v="Poinciana Garden WQ Retrofit Phases I and II"/>
    <x v="21"/>
    <n v="1.36974"/>
  </r>
  <r>
    <n v="406"/>
    <s v="Polygon ZM"/>
    <n v="12296"/>
    <n v="411"/>
    <s v="Pine Flatwoods"/>
    <s v="SC_411"/>
    <n v="81.024699999999996"/>
    <s v="SC"/>
    <n v="9.4429689999999997"/>
    <n v="1.566926"/>
    <n v="1.9134899999999999"/>
    <n v="59.7423"/>
    <n v="9.9133700000000005"/>
    <n v="12.106"/>
    <n v="25"/>
    <s v="Poinciana Garden WQ Retrofit Phases I and II"/>
    <x v="21"/>
    <n v="6.3266400000000003"/>
  </r>
  <r>
    <n v="407"/>
    <s v="Polygon ZM"/>
    <n v="12297"/>
    <n v="411"/>
    <s v="Pine Flatwoods"/>
    <s v="SC_411"/>
    <n v="6.2784599999999999"/>
    <s v="SC"/>
    <n v="9.4429689999999997"/>
    <n v="1.566926"/>
    <n v="1.9134899999999999"/>
    <n v="59.287300000000002"/>
    <n v="9.8378800000000002"/>
    <n v="12.0138"/>
    <n v="25"/>
    <s v="Poinciana Garden WQ Retrofit Phases I and II"/>
    <x v="21"/>
    <n v="6.2784599999999999"/>
  </r>
  <r>
    <n v="408"/>
    <s v="Polygon ZM"/>
    <n v="12298"/>
    <n v="411"/>
    <s v="Pine Flatwoods"/>
    <s v="SC_411"/>
    <n v="3.7472699999999999"/>
    <s v="SC"/>
    <n v="9.4429689999999997"/>
    <n v="1.566926"/>
    <n v="1.9134899999999999"/>
    <n v="7.8488699999999998"/>
    <n v="1.3024100000000001"/>
    <n v="1.5904700000000001"/>
    <n v="25"/>
    <s v="Poinciana Garden WQ Retrofit Phases I and II"/>
    <x v="21"/>
    <n v="0.83118700000000001"/>
  </r>
  <r>
    <n v="409"/>
    <s v="Polygon ZM"/>
    <n v="12304"/>
    <n v="411"/>
    <s v="Pine Flatwoods"/>
    <s v="SC_411"/>
    <n v="9.0743200000000002"/>
    <s v="SC"/>
    <n v="9.4429689999999997"/>
    <n v="1.566926"/>
    <n v="1.9134899999999999"/>
    <n v="35.680500000000002"/>
    <n v="5.9206799999999999"/>
    <n v="7.2301799999999998"/>
    <n v="25"/>
    <s v="Poinciana Garden WQ Retrofit Phases I and II"/>
    <x v="21"/>
    <n v="3.7785299999999999"/>
  </r>
  <r>
    <n v="418"/>
    <s v="Polygon ZM"/>
    <n v="12618"/>
    <n v="530"/>
    <s v="Reservoirs"/>
    <s v="SC_530"/>
    <n v="2.48441"/>
    <s v="SC"/>
    <n v="12.88212"/>
    <n v="2.2840129999999998"/>
    <n v="2.2468859999999999"/>
    <n v="32.0045"/>
    <n v="5.6744300000000001"/>
    <n v="5.5821899999999998"/>
    <n v="25"/>
    <s v="Poinciana Garden WQ Retrofit Phases I and II"/>
    <x v="21"/>
    <n v="2.48441"/>
  </r>
  <r>
    <n v="426"/>
    <s v="Polygon ZM"/>
    <n v="12768"/>
    <n v="617"/>
    <s v="Mixed Wetland Hardwoods"/>
    <s v="SC_617"/>
    <n v="0.10670200000000001"/>
    <s v="SC"/>
    <n v="7.2535530000000001"/>
    <n v="1.2271559999999999"/>
    <n v="1.617459"/>
    <n v="0.77396900000000002"/>
    <n v="0.13094"/>
    <n v="0.17258599999999999"/>
    <n v="25"/>
    <s v="Poinciana Garden WQ Retrofit Phases I and II"/>
    <x v="21"/>
    <n v="0.10670200000000001"/>
  </r>
  <r>
    <n v="427"/>
    <s v="Polygon ZM"/>
    <n v="12778"/>
    <n v="641"/>
    <s v="Freshwater Marshes"/>
    <s v="SC_641"/>
    <n v="4.5863000000000001E-2"/>
    <s v="SC"/>
    <n v="13.008276"/>
    <n v="2.4352339999999999"/>
    <n v="2.258877"/>
    <n v="0.59659499999999999"/>
    <n v="0.11168599999999999"/>
    <n v="0.103598"/>
    <n v="25"/>
    <s v="Poinciana Garden WQ Retrofit Phases I and II"/>
    <x v="21"/>
    <n v="4.5863000000000001E-2"/>
  </r>
  <r>
    <n v="431"/>
    <s v="Polygon ZM"/>
    <n v="12818"/>
    <n v="747"/>
    <s v="Dikes and Levees"/>
    <s v="SC_747"/>
    <n v="3.3557100000000002"/>
    <s v="SC"/>
    <n v="14.613941000000001"/>
    <n v="2.451908"/>
    <n v="2.550424"/>
    <n v="7.6641899999999996"/>
    <n v="1.28589"/>
    <n v="1.33755"/>
    <n v="25"/>
    <s v="Poinciana Garden WQ Retrofit Phases I and II"/>
    <x v="21"/>
    <n v="0.52444400000000002"/>
  </r>
  <r>
    <n v="434"/>
    <s v="Polygon ZM"/>
    <n v="12823"/>
    <n v="814"/>
    <s v="Roads and Highways"/>
    <s v="SC_814"/>
    <n v="163.608"/>
    <s v="SC"/>
    <n v="11.698136999999999"/>
    <n v="2.0063559999999998"/>
    <n v="2.130468"/>
    <n v="54.271900000000002"/>
    <n v="9.3082100000000008"/>
    <n v="9.88401"/>
    <n v="25"/>
    <s v="Poinciana Garden WQ Retrofit Phases I and II"/>
    <x v="21"/>
    <n v="4.6393599999999999"/>
  </r>
  <r>
    <n v="567"/>
    <s v="Polygon ZM"/>
    <n v="13456"/>
    <n v="320"/>
    <s v="Shrub and Brushland"/>
    <s v="SouthFork_320"/>
    <n v="2.6363999999999999E-2"/>
    <s v="SouthFork"/>
    <n v="7.2268610000000004"/>
    <n v="1.369947"/>
    <n v="1.524516"/>
    <n v="1.1783E-2"/>
    <n v="2.2339999999999999E-3"/>
    <n v="2.4859999999999999E-3"/>
    <n v="25"/>
    <s v="Poinciana Garden WQ Retrofit Phases I and II"/>
    <x v="21"/>
    <n v="1.6299999999999999E-3"/>
  </r>
  <r>
    <n v="568"/>
    <s v="Polygon ZM"/>
    <n v="13459"/>
    <n v="320"/>
    <s v="Shrub and Brushland"/>
    <s v="SouthFork_320"/>
    <n v="28.021799999999999"/>
    <s v="SouthFork"/>
    <n v="7.2268610000000004"/>
    <n v="1.369947"/>
    <n v="1.524516"/>
    <n v="0.22975599999999999"/>
    <n v="4.3553000000000001E-2"/>
    <n v="4.8467000000000003E-2"/>
    <n v="25"/>
    <s v="Poinciana Garden WQ Retrofit Phases I and II"/>
    <x v="21"/>
    <n v="3.1792000000000001E-2"/>
  </r>
  <r>
    <n v="573"/>
    <s v="Polygon ZM"/>
    <n v="13491"/>
    <n v="321"/>
    <s v="Palmetto Prairies"/>
    <s v="SouthFork_321"/>
    <n v="7.0067000000000004"/>
    <s v="SouthFork"/>
    <n v="6.4200860000000004"/>
    <n v="1.260224"/>
    <n v="1.4251769999999999"/>
    <n v="2.9683999999999999E-2"/>
    <n v="5.8269999999999997E-3"/>
    <n v="6.5890000000000002E-3"/>
    <n v="25"/>
    <s v="Poinciana Garden WQ Retrofit Phases I and II"/>
    <x v="21"/>
    <n v="4.6239999999999996E-3"/>
  </r>
  <r>
    <n v="579"/>
    <s v="Polygon ZM"/>
    <n v="13559"/>
    <n v="411"/>
    <s v="Pine Flatwoods"/>
    <s v="SouthFork_411"/>
    <n v="5.7389900000000003"/>
    <s v="SouthFork"/>
    <n v="5.9979040000000001"/>
    <n v="0.90687899999999999"/>
    <n v="1.5020009999999999"/>
    <n v="0.17680399999999999"/>
    <n v="2.6733E-2"/>
    <n v="4.4275000000000002E-2"/>
    <n v="25"/>
    <s v="Poinciana Garden WQ Retrofit Phases I and II"/>
    <x v="21"/>
    <n v="2.9478000000000001E-2"/>
  </r>
  <r>
    <n v="676"/>
    <s v="Polygon ZM"/>
    <n v="14726"/>
    <n v="617"/>
    <s v="Mixed Wetland Hardwoods"/>
    <s v="SouthFork_617"/>
    <n v="12.0236"/>
    <s v="SouthFork"/>
    <n v="7.5608690000000003"/>
    <n v="1.390093"/>
    <n v="1.5510949999999999"/>
    <n v="0.25182100000000002"/>
    <n v="4.6297999999999999E-2"/>
    <n v="5.1659999999999998E-2"/>
    <n v="25"/>
    <s v="Poinciana Garden WQ Retrofit Phases I and II"/>
    <x v="21"/>
    <n v="3.3306000000000002E-2"/>
  </r>
  <r>
    <n v="225"/>
    <s v="Polygon ZM"/>
    <n v="7718"/>
    <n v="111"/>
    <s v="Fixed Single Family Units"/>
    <s v="NorthMid_111"/>
    <n v="45.944899999999997"/>
    <s v="NorthMid"/>
    <n v="10.324559000000001"/>
    <n v="1.6882189999999999"/>
    <n v="1.9600960000000001"/>
    <n v="8.5162200000000006"/>
    <n v="1.39253"/>
    <n v="1.6167899999999999"/>
    <n v="23"/>
    <s v="Rio II - Basin"/>
    <x v="22"/>
    <n v="0.824851"/>
  </r>
  <r>
    <n v="228"/>
    <s v="Polygon ZM"/>
    <n v="7722"/>
    <n v="118"/>
    <s v="Rural Residential"/>
    <s v="NorthMid_118"/>
    <n v="5.9995599999999998"/>
    <s v="NorthMid"/>
    <n v="9.3790619999999993"/>
    <n v="1.5208660000000001"/>
    <n v="1.8909549999999999"/>
    <n v="5.2236900000000004"/>
    <n v="0.84704900000000005"/>
    <n v="1.0531699999999999"/>
    <n v="23"/>
    <s v="Rio II - Basin"/>
    <x v="22"/>
    <n v="0.556952"/>
  </r>
  <r>
    <n v="229"/>
    <s v="Polygon ZM"/>
    <n v="7728"/>
    <n v="121"/>
    <s v="Fixed Single Family Units"/>
    <s v="NorthMid_121"/>
    <n v="96.107200000000006"/>
    <s v="NorthMid"/>
    <n v="10.597968"/>
    <n v="1.7723370000000001"/>
    <n v="1.9982530000000001"/>
    <n v="517.09799999999996"/>
    <n v="86.476200000000006"/>
    <n v="97.499200000000002"/>
    <n v="23"/>
    <s v="Rio II - Basin"/>
    <x v="22"/>
    <n v="48.792200000000001"/>
  </r>
  <r>
    <n v="2"/>
    <s v="Polygon ZM"/>
    <n v="634"/>
    <n v="118"/>
    <s v="Rural Residential"/>
    <s v="B4_118"/>
    <n v="13.753"/>
    <s v="B4"/>
    <n v="8.9214710000000004"/>
    <n v="1.5684530000000001"/>
    <n v="1.94936"/>
    <n v="122.697"/>
    <n v="21.570900000000002"/>
    <n v="26.8096"/>
    <n v="3"/>
    <s v="Bessey Creek HWTT"/>
    <x v="23"/>
    <n v="13.753"/>
  </r>
  <r>
    <n v="3"/>
    <s v="Polygon ZM"/>
    <n v="635"/>
    <n v="118"/>
    <s v="Rural Residential"/>
    <s v="B4_118"/>
    <n v="88.733699999999999"/>
    <s v="B4"/>
    <n v="8.9214710000000004"/>
    <n v="1.5684530000000001"/>
    <n v="1.94936"/>
    <n v="788.34100000000001"/>
    <n v="138.596"/>
    <n v="172.25399999999999"/>
    <n v="3"/>
    <s v="Bessey Creek HWTT"/>
    <x v="23"/>
    <n v="88.364500000000007"/>
  </r>
  <r>
    <n v="4"/>
    <s v="Polygon ZM"/>
    <n v="636"/>
    <n v="118"/>
    <s v="Rural Residential"/>
    <s v="B4_118"/>
    <n v="567.00099999999998"/>
    <s v="B4"/>
    <n v="8.9214710000000004"/>
    <n v="1.5684530000000001"/>
    <n v="1.94936"/>
    <n v="4995.42"/>
    <n v="878.22699999999998"/>
    <n v="1091.51"/>
    <n v="3"/>
    <s v="Bessey Creek HWTT"/>
    <x v="23"/>
    <n v="559.93200000000002"/>
  </r>
  <r>
    <n v="5"/>
    <s v="Polygon ZM"/>
    <n v="683"/>
    <n v="140"/>
    <s v="Commercial and Services"/>
    <s v="B4_140"/>
    <n v="48.769199999999998"/>
    <s v="B4"/>
    <n v="10.758748000000001"/>
    <n v="1.747034"/>
    <n v="1.8006310000000001"/>
    <n v="524.69600000000003"/>
    <n v="85.201400000000007"/>
    <n v="87.815299999999993"/>
    <n v="3"/>
    <s v="Bessey Creek HWTT"/>
    <x v="23"/>
    <n v="48.769199999999998"/>
  </r>
  <r>
    <n v="6"/>
    <s v="Polygon ZM"/>
    <n v="684"/>
    <n v="140"/>
    <s v="Commercial and Services"/>
    <s v="B4_140"/>
    <n v="9.9272299999999998"/>
    <s v="B4"/>
    <n v="10.758748000000001"/>
    <n v="1.747034"/>
    <n v="1.8006310000000001"/>
    <n v="106.80500000000001"/>
    <n v="17.3432"/>
    <n v="17.875299999999999"/>
    <n v="3"/>
    <s v="Bessey Creek HWTT"/>
    <x v="23"/>
    <n v="9.9272299999999998"/>
  </r>
  <r>
    <n v="7"/>
    <s v="Polygon ZM"/>
    <n v="691"/>
    <n v="170"/>
    <s v="Institutional"/>
    <s v="B4_170"/>
    <n v="5.2929599999999999"/>
    <s v="B4"/>
    <n v="9.0237130000000008"/>
    <n v="1.5223519999999999"/>
    <n v="1.864306"/>
    <n v="45.570999999999998"/>
    <n v="7.6880899999999999"/>
    <n v="9.4150100000000005"/>
    <n v="3"/>
    <s v="Bessey Creek HWTT"/>
    <x v="23"/>
    <n v="5.0501399999999999"/>
  </r>
  <r>
    <n v="9"/>
    <s v="Polygon ZM"/>
    <n v="709"/>
    <n v="211"/>
    <s v="Improved Pastures"/>
    <s v="B4_211"/>
    <n v="23.542999999999999"/>
    <s v="B4"/>
    <n v="8.570468"/>
    <n v="1.849359"/>
    <n v="1.3491960000000001"/>
    <n v="201.77500000000001"/>
    <n v="43.539499999999997"/>
    <n v="31.764099999999999"/>
    <n v="3"/>
    <s v="Bessey Creek HWTT"/>
    <x v="23"/>
    <n v="23.542999999999999"/>
  </r>
  <r>
    <n v="10"/>
    <s v="Polygon ZM"/>
    <n v="710"/>
    <n v="211"/>
    <s v="Improved Pastures"/>
    <s v="B4_211"/>
    <n v="35.442700000000002"/>
    <s v="B4"/>
    <n v="8.570468"/>
    <n v="1.849359"/>
    <n v="1.3491960000000001"/>
    <n v="303.76100000000002"/>
    <n v="65.546300000000002"/>
    <n v="47.819099999999999"/>
    <n v="3"/>
    <s v="Bessey Creek HWTT"/>
    <x v="23"/>
    <n v="35.442700000000002"/>
  </r>
  <r>
    <n v="11"/>
    <s v="Polygon ZM"/>
    <n v="711"/>
    <n v="211"/>
    <s v="Improved Pastures"/>
    <s v="B4_211"/>
    <n v="45.805"/>
    <s v="B4"/>
    <n v="8.570468"/>
    <n v="1.849359"/>
    <n v="1.3491960000000001"/>
    <n v="203.45500000000001"/>
    <n v="43.902099999999997"/>
    <n v="32.028700000000001"/>
    <n v="3"/>
    <s v="Bessey Creek HWTT"/>
    <x v="23"/>
    <n v="23.739100000000001"/>
  </r>
  <r>
    <n v="12"/>
    <s v="Polygon ZM"/>
    <n v="712"/>
    <n v="211"/>
    <s v="Improved Pastures"/>
    <s v="B4_211"/>
    <n v="40.145000000000003"/>
    <s v="B4"/>
    <n v="8.570468"/>
    <n v="1.849359"/>
    <n v="1.3491960000000001"/>
    <n v="6.8833599999999997"/>
    <n v="1.4853099999999999"/>
    <n v="1.08361"/>
    <n v="3"/>
    <s v="Bessey Creek HWTT"/>
    <x v="23"/>
    <n v="0.803149"/>
  </r>
  <r>
    <n v="13"/>
    <s v="Polygon ZM"/>
    <n v="714"/>
    <n v="211"/>
    <s v="Improved Pastures"/>
    <s v="B4_211"/>
    <n v="498.524"/>
    <s v="B4"/>
    <n v="8.570468"/>
    <n v="1.849359"/>
    <n v="1.3491960000000001"/>
    <n v="11.0899"/>
    <n v="2.3930199999999999"/>
    <n v="1.7458199999999999"/>
    <n v="3"/>
    <s v="Bessey Creek HWTT"/>
    <x v="23"/>
    <n v="1.2939700000000001"/>
  </r>
  <r>
    <n v="14"/>
    <s v="Polygon ZM"/>
    <n v="716"/>
    <n v="212"/>
    <s v="Unimproved Pastures"/>
    <s v="B4_212"/>
    <n v="4.4873599999999998"/>
    <s v="B4"/>
    <n v="8.9918030000000009"/>
    <n v="1.9495750000000001"/>
    <n v="1.361251"/>
    <n v="40.349499999999999"/>
    <n v="8.7484400000000004"/>
    <n v="6.1084300000000002"/>
    <n v="3"/>
    <s v="Bessey Creek HWTT"/>
    <x v="23"/>
    <n v="4.4873599999999998"/>
  </r>
  <r>
    <n v="15"/>
    <s v="Polygon ZM"/>
    <n v="718"/>
    <n v="212"/>
    <s v="Unimproved Pastures"/>
    <s v="B4_212"/>
    <n v="10.282999999999999"/>
    <s v="B4"/>
    <n v="8.9918030000000009"/>
    <n v="1.9495750000000001"/>
    <n v="1.361251"/>
    <n v="31.042000000000002"/>
    <n v="6.7304199999999996"/>
    <n v="4.6993799999999997"/>
    <n v="3"/>
    <s v="Bessey Creek HWTT"/>
    <x v="23"/>
    <n v="3.4522499999999998"/>
  </r>
  <r>
    <n v="16"/>
    <s v="Polygon ZM"/>
    <n v="721"/>
    <n v="213"/>
    <s v="Woodland Pastures"/>
    <s v="B4_213"/>
    <n v="22.672799999999999"/>
    <s v="B4"/>
    <n v="8.7543550000000003"/>
    <n v="1.9086829999999999"/>
    <n v="1.352393"/>
    <n v="7.3228"/>
    <n v="1.59657"/>
    <n v="1.13124"/>
    <n v="3"/>
    <s v="Bessey Creek HWTT"/>
    <x v="23"/>
    <n v="0.83647499999999997"/>
  </r>
  <r>
    <n v="17"/>
    <s v="Polygon ZM"/>
    <n v="723"/>
    <n v="213"/>
    <s v="Woodland Pastures"/>
    <s v="B4_213"/>
    <n v="6.8255999999999997"/>
    <s v="B4"/>
    <n v="8.7543550000000003"/>
    <n v="1.9086829999999999"/>
    <n v="1.352393"/>
    <n v="59.753700000000002"/>
    <n v="13.027900000000001"/>
    <n v="9.2309000000000001"/>
    <n v="3"/>
    <s v="Bessey Creek HWTT"/>
    <x v="23"/>
    <n v="6.8255999999999997"/>
  </r>
  <r>
    <n v="18"/>
    <s v="Polygon ZM"/>
    <n v="724"/>
    <n v="213"/>
    <s v="Woodland Pastures"/>
    <s v="B4_213"/>
    <n v="113.73099999999999"/>
    <s v="B4"/>
    <n v="8.7543550000000003"/>
    <n v="1.9086829999999999"/>
    <n v="1.352393"/>
    <n v="2.6587299999999998"/>
    <n v="0.57967500000000005"/>
    <n v="0.41072700000000001"/>
    <n v="3"/>
    <s v="Bessey Creek HWTT"/>
    <x v="23"/>
    <n v="0.30370399999999997"/>
  </r>
  <r>
    <n v="19"/>
    <s v="Polygon ZM"/>
    <n v="725"/>
    <n v="213"/>
    <s v="Woodland Pastures"/>
    <s v="B4_213"/>
    <n v="53.686599999999999"/>
    <s v="B4"/>
    <n v="8.7543550000000003"/>
    <n v="1.9086829999999999"/>
    <n v="1.352393"/>
    <n v="6.7117599999999999"/>
    <n v="1.4633400000000001"/>
    <n v="1.03685"/>
    <n v="3"/>
    <s v="Bessey Creek HWTT"/>
    <x v="23"/>
    <n v="0.76667700000000005"/>
  </r>
  <r>
    <n v="20"/>
    <s v="Polygon ZM"/>
    <n v="734"/>
    <n v="223"/>
    <s v="Other Groves"/>
    <s v="B4_223"/>
    <n v="4.9915900000000004"/>
    <s v="B4"/>
    <n v="9.4803329999999999"/>
    <n v="1.6680330000000001"/>
    <n v="2.058646"/>
    <n v="47.321899999999999"/>
    <n v="8.3261400000000005"/>
    <n v="10.2759"/>
    <n v="3"/>
    <s v="Bessey Creek HWTT"/>
    <x v="23"/>
    <n v="4.9915900000000004"/>
  </r>
  <r>
    <n v="21"/>
    <s v="Polygon ZM"/>
    <n v="738"/>
    <n v="241"/>
    <s v="Tree Nurseries"/>
    <s v="B4_241"/>
    <n v="8.6448699999999992"/>
    <s v="B4"/>
    <n v="10.848037"/>
    <n v="2.6097169999999998"/>
    <n v="1.580201"/>
    <n v="93.779899999999998"/>
    <n v="22.560700000000001"/>
    <n v="13.660600000000001"/>
    <n v="3"/>
    <s v="Bessey Creek HWTT"/>
    <x v="23"/>
    <n v="8.6448699999999992"/>
  </r>
  <r>
    <n v="22"/>
    <s v="Polygon ZM"/>
    <n v="741"/>
    <n v="243"/>
    <s v="Ornamentals"/>
    <s v="B4_243"/>
    <n v="8.7901799999999994"/>
    <s v="B4"/>
    <n v="8.5327559999999991"/>
    <n v="1.5857840000000001"/>
    <n v="1.746162"/>
    <n v="75.004499999999993"/>
    <n v="13.939299999999999"/>
    <n v="15.3491"/>
    <n v="3"/>
    <s v="Bessey Creek HWTT"/>
    <x v="23"/>
    <n v="8.7901799999999994"/>
  </r>
  <r>
    <n v="23"/>
    <s v="Polygon ZM"/>
    <n v="742"/>
    <n v="243"/>
    <s v="Ornamentals"/>
    <s v="B4_243"/>
    <n v="10.1099"/>
    <s v="B4"/>
    <n v="8.5327559999999991"/>
    <n v="1.5857840000000001"/>
    <n v="1.746162"/>
    <n v="86.265299999999996"/>
    <n v="16.0321"/>
    <n v="17.653500000000001"/>
    <n v="3"/>
    <s v="Bessey Creek HWTT"/>
    <x v="23"/>
    <n v="10.1099"/>
  </r>
  <r>
    <n v="24"/>
    <s v="Polygon ZM"/>
    <n v="743"/>
    <n v="243"/>
    <s v="Ornamentals"/>
    <s v="B4_243"/>
    <n v="17.111499999999999"/>
    <s v="B4"/>
    <n v="8.5327559999999991"/>
    <n v="1.5857840000000001"/>
    <n v="1.746162"/>
    <n v="143.92599999999999"/>
    <n v="26.748200000000001"/>
    <n v="29.453399999999998"/>
    <n v="3"/>
    <s v="Bessey Creek HWTT"/>
    <x v="23"/>
    <n v="16.8675"/>
  </r>
  <r>
    <n v="25"/>
    <s v="Polygon ZM"/>
    <n v="747"/>
    <n v="310"/>
    <s v="Herbaceous (Dry Prairie)"/>
    <s v="B4_310"/>
    <n v="7.6562900000000003"/>
    <s v="B4"/>
    <n v="9.4431700000000003"/>
    <n v="1.5741339999999999"/>
    <n v="1.7197769999999999"/>
    <n v="72.299599999999998"/>
    <n v="12.052"/>
    <n v="13.1671"/>
    <n v="3"/>
    <s v="Bessey Creek HWTT"/>
    <x v="23"/>
    <n v="7.6562900000000003"/>
  </r>
  <r>
    <n v="26"/>
    <s v="Polygon ZM"/>
    <n v="752"/>
    <n v="310"/>
    <s v="Herbaceous (Dry Prairie)"/>
    <s v="B4_310"/>
    <n v="30.633700000000001"/>
    <s v="B4"/>
    <n v="9.4431700000000003"/>
    <n v="1.5741339999999999"/>
    <n v="1.7197769999999999"/>
    <n v="289.279"/>
    <n v="48.221600000000002"/>
    <n v="52.683100000000003"/>
    <n v="3"/>
    <s v="Bessey Creek HWTT"/>
    <x v="23"/>
    <n v="30.633700000000001"/>
  </r>
  <r>
    <n v="27"/>
    <s v="Polygon ZM"/>
    <n v="754"/>
    <n v="320"/>
    <s v="Shrub and Brushland"/>
    <s v="B4_320"/>
    <n v="11.903"/>
    <s v="B4"/>
    <n v="7.7039369999999998"/>
    <n v="1.162852"/>
    <n v="1.655923"/>
    <n v="91.7"/>
    <n v="13.8414"/>
    <n v="19.7104"/>
    <n v="3"/>
    <s v="Bessey Creek HWTT"/>
    <x v="23"/>
    <n v="11.903"/>
  </r>
  <r>
    <n v="28"/>
    <s v="Polygon ZM"/>
    <n v="755"/>
    <n v="320"/>
    <s v="Shrub and Brushland"/>
    <s v="B4_320"/>
    <n v="32.446899999999999"/>
    <s v="B4"/>
    <n v="7.7039369999999998"/>
    <n v="1.162852"/>
    <n v="1.655923"/>
    <n v="211.91800000000001"/>
    <n v="31.987400000000001"/>
    <n v="45.550600000000003"/>
    <n v="3"/>
    <s v="Bessey Creek HWTT"/>
    <x v="23"/>
    <n v="27.5077"/>
  </r>
  <r>
    <n v="29"/>
    <s v="Polygon ZM"/>
    <n v="756"/>
    <n v="320"/>
    <s v="Shrub and Brushland"/>
    <s v="B4_320"/>
    <n v="4.0013500000000004"/>
    <s v="B4"/>
    <n v="7.7039369999999998"/>
    <n v="1.162852"/>
    <n v="1.655923"/>
    <n v="30.8261"/>
    <n v="4.6529800000000003"/>
    <n v="6.6259300000000003"/>
    <n v="3"/>
    <s v="Bessey Creek HWTT"/>
    <x v="23"/>
    <n v="4.0013500000000004"/>
  </r>
  <r>
    <n v="30"/>
    <s v="Polygon ZM"/>
    <n v="757"/>
    <n v="321"/>
    <s v="Palmetto Prairies"/>
    <s v="B4_321"/>
    <n v="52.696100000000001"/>
    <s v="B4"/>
    <n v="5.8133850000000002"/>
    <n v="0.85469399999999995"/>
    <n v="1.453657"/>
    <n v="59.611600000000003"/>
    <n v="8.7642100000000003"/>
    <n v="14.9061"/>
    <n v="3"/>
    <s v="Bessey Creek HWTT"/>
    <x v="23"/>
    <n v="10.254200000000001"/>
  </r>
  <r>
    <n v="32"/>
    <s v="Polygon ZM"/>
    <n v="760"/>
    <n v="411"/>
    <s v="Pine Flatwoods"/>
    <s v="B4_411"/>
    <n v="14.459300000000001"/>
    <s v="B4"/>
    <n v="4.9772600000000002"/>
    <n v="0.70677400000000001"/>
    <n v="1.2899099999999999"/>
    <n v="68.650800000000004"/>
    <n v="9.7484599999999997"/>
    <n v="17.791599999999999"/>
    <n v="3"/>
    <s v="Bessey Creek HWTT"/>
    <x v="23"/>
    <n v="13.792899999999999"/>
  </r>
  <r>
    <n v="33"/>
    <s v="Polygon ZM"/>
    <n v="761"/>
    <n v="411"/>
    <s v="Pine Flatwoods"/>
    <s v="B4_411"/>
    <n v="10.6182"/>
    <s v="B4"/>
    <n v="4.9772600000000002"/>
    <n v="0.70677400000000001"/>
    <n v="1.2899099999999999"/>
    <n v="52.849499999999999"/>
    <n v="7.5046600000000003"/>
    <n v="13.6965"/>
    <n v="3"/>
    <s v="Bessey Creek HWTT"/>
    <x v="23"/>
    <n v="10.6182"/>
  </r>
  <r>
    <n v="34"/>
    <s v="Polygon ZM"/>
    <n v="763"/>
    <n v="411"/>
    <s v="Pine Flatwoods"/>
    <s v="B4_411"/>
    <n v="17.07"/>
    <s v="B4"/>
    <n v="4.9772600000000002"/>
    <n v="0.70677400000000001"/>
    <n v="1.2899099999999999"/>
    <n v="84.961799999999997"/>
    <n v="12.0646"/>
    <n v="22.018799999999999"/>
    <n v="3"/>
    <s v="Bessey Creek HWTT"/>
    <x v="23"/>
    <n v="17.07"/>
  </r>
  <r>
    <n v="35"/>
    <s v="Polygon ZM"/>
    <n v="768"/>
    <n v="411"/>
    <s v="Pine Flatwoods"/>
    <s v="B4_411"/>
    <n v="935.03599999999994"/>
    <s v="B4"/>
    <n v="4.9772600000000002"/>
    <n v="0.70677400000000001"/>
    <n v="1.2899099999999999"/>
    <n v="4386.53"/>
    <n v="622.89"/>
    <n v="1136.82"/>
    <n v="3"/>
    <s v="Bessey Creek HWTT"/>
    <x v="23"/>
    <n v="881.31500000000005"/>
  </r>
  <r>
    <n v="36"/>
    <s v="Polygon ZM"/>
    <n v="771"/>
    <n v="411"/>
    <s v="Pine Flatwoods"/>
    <s v="B4_411"/>
    <n v="39.432000000000002"/>
    <s v="B4"/>
    <n v="4.9772600000000002"/>
    <n v="0.70677400000000001"/>
    <n v="1.2899099999999999"/>
    <n v="70.931899999999999"/>
    <n v="10.0724"/>
    <n v="18.3828"/>
    <n v="3"/>
    <s v="Bessey Creek HWTT"/>
    <x v="23"/>
    <n v="14.251200000000001"/>
  </r>
  <r>
    <n v="37"/>
    <s v="Polygon ZM"/>
    <n v="772"/>
    <n v="411"/>
    <s v="Pine Flatwoods"/>
    <s v="B4_411"/>
    <n v="1.1370899999999999"/>
    <s v="B4"/>
    <n v="4.9772600000000002"/>
    <n v="0.70677400000000001"/>
    <n v="1.2899099999999999"/>
    <n v="5.6595899999999997"/>
    <n v="0.80366499999999996"/>
    <n v="1.4667399999999999"/>
    <n v="3"/>
    <s v="Bessey Creek HWTT"/>
    <x v="23"/>
    <n v="1.1370899999999999"/>
  </r>
  <r>
    <n v="38"/>
    <s v="Polygon ZM"/>
    <n v="779"/>
    <n v="434"/>
    <s v="Hardwood - Coniferous Mixed"/>
    <s v="B4_434"/>
    <n v="1.6569E-2"/>
    <s v="B4"/>
    <n v="9.4027349999999998"/>
    <n v="1.6053839999999999"/>
    <n v="1.7362949999999999"/>
    <n v="0.15579499999999999"/>
    <n v="2.6599999999999999E-2"/>
    <n v="2.8768999999999999E-2"/>
    <n v="3"/>
    <s v="Bessey Creek HWTT"/>
    <x v="23"/>
    <n v="1.6569E-2"/>
  </r>
  <r>
    <n v="39"/>
    <s v="Polygon ZM"/>
    <n v="780"/>
    <n v="434"/>
    <s v="Hardwood - Coniferous Mixed"/>
    <s v="B4_434"/>
    <n v="8.0696600000000007"/>
    <s v="B4"/>
    <n v="9.4027349999999998"/>
    <n v="1.6053839999999999"/>
    <n v="1.7362949999999999"/>
    <n v="75.876900000000006"/>
    <n v="12.9549"/>
    <n v="14.0113"/>
    <n v="3"/>
    <s v="Bessey Creek HWTT"/>
    <x v="23"/>
    <n v="8.0696600000000007"/>
  </r>
  <r>
    <n v="40"/>
    <s v="Polygon ZM"/>
    <n v="781"/>
    <n v="434"/>
    <s v="Hardwood - Coniferous Mixed"/>
    <s v="B4_434"/>
    <n v="45.9086"/>
    <s v="B4"/>
    <n v="9.4027349999999998"/>
    <n v="1.6053839999999999"/>
    <n v="1.7362949999999999"/>
    <n v="431.666"/>
    <n v="73.700900000000004"/>
    <n v="79.710899999999995"/>
    <n v="3"/>
    <s v="Bessey Creek HWTT"/>
    <x v="23"/>
    <n v="45.9086"/>
  </r>
  <r>
    <n v="41"/>
    <s v="Polygon ZM"/>
    <n v="974"/>
    <n v="530"/>
    <s v="Reservoirs"/>
    <s v="B4_530"/>
    <n v="1.16865"/>
    <s v="B4"/>
    <n v="10.685757000000001"/>
    <n v="1.8470850000000001"/>
    <n v="1.9538279999999999"/>
    <n v="12.4879"/>
    <n v="2.1585999999999999"/>
    <n v="2.2833399999999999"/>
    <n v="3"/>
    <s v="Bessey Creek HWTT"/>
    <x v="23"/>
    <n v="1.16865"/>
  </r>
  <r>
    <n v="42"/>
    <s v="Polygon ZM"/>
    <n v="976"/>
    <n v="530"/>
    <s v="Reservoirs"/>
    <s v="B4_530"/>
    <n v="5.9339300000000001"/>
    <s v="B4"/>
    <n v="10.685757000000001"/>
    <n v="1.8470850000000001"/>
    <n v="1.9538279999999999"/>
    <n v="63.408499999999997"/>
    <n v="10.9605"/>
    <n v="11.5939"/>
    <n v="3"/>
    <s v="Bessey Creek HWTT"/>
    <x v="23"/>
    <n v="5.9339300000000001"/>
  </r>
  <r>
    <n v="43"/>
    <s v="Polygon ZM"/>
    <n v="978"/>
    <n v="530"/>
    <s v="Reservoirs"/>
    <s v="B4_530"/>
    <n v="1.7750699999999999"/>
    <s v="B4"/>
    <n v="10.685757000000001"/>
    <n v="1.8470850000000001"/>
    <n v="1.9538279999999999"/>
    <n v="18.968"/>
    <n v="3.2787099999999998"/>
    <n v="3.4681799999999998"/>
    <n v="3"/>
    <s v="Bessey Creek HWTT"/>
    <x v="23"/>
    <n v="1.7750699999999999"/>
  </r>
  <r>
    <n v="44"/>
    <s v="Polygon ZM"/>
    <n v="980"/>
    <n v="530"/>
    <s v="Reservoirs"/>
    <s v="B4_530"/>
    <n v="1.0601"/>
    <s v="B4"/>
    <n v="10.685757000000001"/>
    <n v="1.8470850000000001"/>
    <n v="1.9538279999999999"/>
    <n v="11.327999999999999"/>
    <n v="1.9581"/>
    <n v="2.07125"/>
    <n v="3"/>
    <s v="Bessey Creek HWTT"/>
    <x v="23"/>
    <n v="1.0601"/>
  </r>
  <r>
    <n v="45"/>
    <s v="Polygon ZM"/>
    <n v="981"/>
    <n v="530"/>
    <s v="Reservoirs"/>
    <s v="B4_530"/>
    <n v="2.4679600000000002"/>
    <s v="B4"/>
    <n v="10.685757000000001"/>
    <n v="1.8470850000000001"/>
    <n v="1.9538279999999999"/>
    <n v="26.372"/>
    <n v="4.5585300000000002"/>
    <n v="4.8219700000000003"/>
    <n v="3"/>
    <s v="Bessey Creek HWTT"/>
    <x v="23"/>
    <n v="2.4679600000000002"/>
  </r>
  <r>
    <n v="46"/>
    <s v="Polygon ZM"/>
    <n v="1014"/>
    <n v="530"/>
    <s v="Reservoirs"/>
    <s v="B4_530"/>
    <n v="11.416399999999999"/>
    <s v="B4"/>
    <n v="10.685757000000001"/>
    <n v="1.8470850000000001"/>
    <n v="1.9538279999999999"/>
    <n v="121.99299999999999"/>
    <n v="21.0871"/>
    <n v="22.305700000000002"/>
    <n v="3"/>
    <s v="Bessey Creek HWTT"/>
    <x v="23"/>
    <n v="11.416399999999999"/>
  </r>
  <r>
    <n v="47"/>
    <s v="Polygon ZM"/>
    <n v="1130"/>
    <n v="617"/>
    <s v="Mixed Wetland Hardwoods"/>
    <s v="B4_617"/>
    <n v="1.3303199999999999"/>
    <s v="B4"/>
    <n v="8.0013769999999997"/>
    <n v="1.3399110000000001"/>
    <n v="1.61673"/>
    <n v="9.2992000000000008"/>
    <n v="1.55724"/>
    <n v="1.87896"/>
    <n v="3"/>
    <s v="Bessey Creek HWTT"/>
    <x v="23"/>
    <n v="1.1621999999999999"/>
  </r>
  <r>
    <n v="48"/>
    <s v="Polygon ZM"/>
    <n v="1131"/>
    <n v="617"/>
    <s v="Mixed Wetland Hardwoods"/>
    <s v="B4_617"/>
    <n v="7.4466099999999997"/>
    <s v="B4"/>
    <n v="8.0013769999999997"/>
    <n v="1.3399110000000001"/>
    <n v="1.61673"/>
    <n v="56.543500000000002"/>
    <n v="9.4687800000000006"/>
    <n v="11.425000000000001"/>
    <n v="3"/>
    <s v="Bessey Creek HWTT"/>
    <x v="23"/>
    <n v="7.0667200000000001"/>
  </r>
  <r>
    <n v="49"/>
    <s v="Polygon ZM"/>
    <n v="1132"/>
    <n v="617"/>
    <s v="Mixed Wetland Hardwoods"/>
    <s v="B4_617"/>
    <n v="1.5609999999999999"/>
    <s v="B4"/>
    <n v="8.0013769999999997"/>
    <n v="1.3399110000000001"/>
    <n v="1.61673"/>
    <n v="12.4901"/>
    <n v="2.0916000000000001"/>
    <n v="2.52372"/>
    <n v="3"/>
    <s v="Bessey Creek HWTT"/>
    <x v="23"/>
    <n v="1.5609999999999999"/>
  </r>
  <r>
    <n v="50"/>
    <s v="Polygon ZM"/>
    <n v="1133"/>
    <n v="617"/>
    <s v="Mixed Wetland Hardwoods"/>
    <s v="B4_617"/>
    <n v="1.98156"/>
    <s v="B4"/>
    <n v="8.0013769999999997"/>
    <n v="1.3399110000000001"/>
    <n v="1.61673"/>
    <n v="15.8552"/>
    <n v="2.6551100000000001"/>
    <n v="3.2036500000000001"/>
    <n v="3"/>
    <s v="Bessey Creek HWTT"/>
    <x v="23"/>
    <n v="1.98156"/>
  </r>
  <r>
    <n v="51"/>
    <s v="Polygon ZM"/>
    <n v="1134"/>
    <n v="617"/>
    <s v="Mixed Wetland Hardwoods"/>
    <s v="B4_617"/>
    <n v="1.4443999999999999"/>
    <s v="B4"/>
    <n v="8.0013769999999997"/>
    <n v="1.3399110000000001"/>
    <n v="1.61673"/>
    <n v="11.5572"/>
    <n v="1.93537"/>
    <n v="2.33521"/>
    <n v="3"/>
    <s v="Bessey Creek HWTT"/>
    <x v="23"/>
    <n v="1.4443999999999999"/>
  </r>
  <r>
    <n v="52"/>
    <s v="Polygon ZM"/>
    <n v="1135"/>
    <n v="617"/>
    <s v="Mixed Wetland Hardwoods"/>
    <s v="B4_617"/>
    <n v="2.0516000000000001"/>
    <s v="B4"/>
    <n v="8.0013769999999997"/>
    <n v="1.3399110000000001"/>
    <n v="1.61673"/>
    <n v="16.415600000000001"/>
    <n v="2.7489599999999998"/>
    <n v="3.3168799999999998"/>
    <n v="3"/>
    <s v="Bessey Creek HWTT"/>
    <x v="23"/>
    <n v="2.0516000000000001"/>
  </r>
  <r>
    <n v="53"/>
    <s v="Polygon ZM"/>
    <n v="1136"/>
    <n v="617"/>
    <s v="Mixed Wetland Hardwoods"/>
    <s v="B4_617"/>
    <n v="31.798200000000001"/>
    <s v="B4"/>
    <n v="8.0013769999999997"/>
    <n v="1.3399110000000001"/>
    <n v="1.61673"/>
    <n v="254.429"/>
    <n v="42.6068"/>
    <n v="51.409100000000002"/>
    <n v="3"/>
    <s v="Bessey Creek HWTT"/>
    <x v="23"/>
    <n v="31.798200000000001"/>
  </r>
  <r>
    <n v="54"/>
    <s v="Polygon ZM"/>
    <n v="1137"/>
    <n v="617"/>
    <s v="Mixed Wetland Hardwoods"/>
    <s v="B4_617"/>
    <n v="3.5003799999999998"/>
    <s v="B4"/>
    <n v="8.0013769999999997"/>
    <n v="1.3399110000000001"/>
    <n v="1.61673"/>
    <n v="28.007899999999999"/>
    <n v="4.6901999999999999"/>
    <n v="5.6591699999999996"/>
    <n v="3"/>
    <s v="Bessey Creek HWTT"/>
    <x v="23"/>
    <n v="3.5003799999999998"/>
  </r>
  <r>
    <n v="55"/>
    <s v="Polygon ZM"/>
    <n v="1138"/>
    <n v="617"/>
    <s v="Mixed Wetland Hardwoods"/>
    <s v="B4_617"/>
    <n v="6.7184900000000001"/>
    <s v="B4"/>
    <n v="8.0013769999999997"/>
    <n v="1.3399110000000001"/>
    <n v="1.61673"/>
    <n v="53.757199999999997"/>
    <n v="9.0021799999999992"/>
    <n v="10.862"/>
    <n v="3"/>
    <s v="Bessey Creek HWTT"/>
    <x v="23"/>
    <n v="6.7184900000000001"/>
  </r>
  <r>
    <n v="56"/>
    <s v="Polygon ZM"/>
    <n v="1139"/>
    <n v="617"/>
    <s v="Mixed Wetland Hardwoods"/>
    <s v="B4_617"/>
    <n v="1.8381799999999999"/>
    <s v="B4"/>
    <n v="8.0013769999999997"/>
    <n v="1.3399110000000001"/>
    <n v="1.61673"/>
    <n v="14.708"/>
    <n v="2.4630000000000001"/>
    <n v="2.9718399999999998"/>
    <n v="3"/>
    <s v="Bessey Creek HWTT"/>
    <x v="23"/>
    <n v="1.8381799999999999"/>
  </r>
  <r>
    <n v="57"/>
    <s v="Polygon ZM"/>
    <n v="1141"/>
    <n v="617"/>
    <s v="Mixed Wetland Hardwoods"/>
    <s v="B4_617"/>
    <n v="1.3125500000000001"/>
    <s v="B4"/>
    <n v="8.0013769999999997"/>
    <n v="1.3399110000000001"/>
    <n v="1.61673"/>
    <n v="10.5022"/>
    <n v="1.7586999999999999"/>
    <n v="2.1220400000000001"/>
    <n v="3"/>
    <s v="Bessey Creek HWTT"/>
    <x v="23"/>
    <n v="1.3125500000000001"/>
  </r>
  <r>
    <n v="58"/>
    <s v="Polygon ZM"/>
    <n v="1142"/>
    <n v="617"/>
    <s v="Mixed Wetland Hardwoods"/>
    <s v="B4_617"/>
    <n v="2.9655"/>
    <s v="B4"/>
    <n v="8.0013769999999997"/>
    <n v="1.3399110000000001"/>
    <n v="1.61673"/>
    <n v="23.728100000000001"/>
    <n v="3.9735100000000001"/>
    <n v="4.7944100000000001"/>
    <n v="3"/>
    <s v="Bessey Creek HWTT"/>
    <x v="23"/>
    <n v="2.9655"/>
  </r>
  <r>
    <n v="59"/>
    <s v="Polygon ZM"/>
    <n v="1143"/>
    <n v="617"/>
    <s v="Mixed Wetland Hardwoods"/>
    <s v="B4_617"/>
    <n v="4.24444"/>
    <s v="B4"/>
    <n v="8.0013769999999997"/>
    <n v="1.3399110000000001"/>
    <n v="1.61673"/>
    <n v="33.961399999999998"/>
    <n v="5.6871700000000001"/>
    <n v="6.8621100000000004"/>
    <n v="3"/>
    <s v="Bessey Creek HWTT"/>
    <x v="23"/>
    <n v="4.24444"/>
  </r>
  <r>
    <n v="60"/>
    <s v="Polygon ZM"/>
    <n v="1144"/>
    <n v="617"/>
    <s v="Mixed Wetland Hardwoods"/>
    <s v="B4_617"/>
    <n v="7.59551"/>
    <s v="B4"/>
    <n v="8.0013769999999997"/>
    <n v="1.3399110000000001"/>
    <n v="1.61673"/>
    <n v="60.774500000000003"/>
    <n v="10.177300000000001"/>
    <n v="12.2799"/>
    <n v="3"/>
    <s v="Bessey Creek HWTT"/>
    <x v="23"/>
    <n v="7.59551"/>
  </r>
  <r>
    <n v="61"/>
    <s v="Polygon ZM"/>
    <n v="1145"/>
    <n v="617"/>
    <s v="Mixed Wetland Hardwoods"/>
    <s v="B4_617"/>
    <n v="6.8947099999999999"/>
    <s v="B4"/>
    <n v="8.0013769999999997"/>
    <n v="1.3399110000000001"/>
    <n v="1.61673"/>
    <n v="55.167200000000001"/>
    <n v="9.2383000000000006"/>
    <n v="11.1469"/>
    <n v="3"/>
    <s v="Bessey Creek HWTT"/>
    <x v="23"/>
    <n v="6.8947099999999999"/>
  </r>
  <r>
    <n v="62"/>
    <s v="Polygon ZM"/>
    <n v="1147"/>
    <n v="617"/>
    <s v="Mixed Wetland Hardwoods"/>
    <s v="B4_617"/>
    <n v="3.2707899999999999"/>
    <s v="B4"/>
    <n v="8.0013769999999997"/>
    <n v="1.3399110000000001"/>
    <n v="1.61673"/>
    <n v="26.1708"/>
    <n v="4.3825700000000003"/>
    <n v="5.2879899999999997"/>
    <n v="3"/>
    <s v="Bessey Creek HWTT"/>
    <x v="23"/>
    <n v="3.2707899999999999"/>
  </r>
  <r>
    <n v="63"/>
    <s v="Polygon ZM"/>
    <n v="1148"/>
    <n v="617"/>
    <s v="Mixed Wetland Hardwoods"/>
    <s v="B4_617"/>
    <n v="5.1666100000000004"/>
    <s v="B4"/>
    <n v="8.0013769999999997"/>
    <n v="1.3399110000000001"/>
    <n v="1.61673"/>
    <n v="41.34"/>
    <n v="6.9227999999999996"/>
    <n v="8.3530099999999994"/>
    <n v="3"/>
    <s v="Bessey Creek HWTT"/>
    <x v="23"/>
    <n v="5.1666100000000004"/>
  </r>
  <r>
    <n v="64"/>
    <s v="Polygon ZM"/>
    <n v="1149"/>
    <n v="617"/>
    <s v="Mixed Wetland Hardwoods"/>
    <s v="B4_617"/>
    <n v="12.116"/>
    <s v="B4"/>
    <n v="8.0013769999999997"/>
    <n v="1.3399110000000001"/>
    <n v="1.61673"/>
    <n v="96.944699999999997"/>
    <n v="16.234400000000001"/>
    <n v="19.5883"/>
    <n v="3"/>
    <s v="Bessey Creek HWTT"/>
    <x v="23"/>
    <n v="12.116"/>
  </r>
  <r>
    <n v="65"/>
    <s v="Polygon ZM"/>
    <n v="1150"/>
    <n v="617"/>
    <s v="Mixed Wetland Hardwoods"/>
    <s v="B4_617"/>
    <n v="3.2758799999999999"/>
    <s v="B4"/>
    <n v="8.0013769999999997"/>
    <n v="1.3399110000000001"/>
    <n v="1.61673"/>
    <n v="26.211600000000001"/>
    <n v="4.3893899999999997"/>
    <n v="5.2962100000000003"/>
    <n v="3"/>
    <s v="Bessey Creek HWTT"/>
    <x v="23"/>
    <n v="3.2758799999999999"/>
  </r>
  <r>
    <n v="66"/>
    <s v="Polygon ZM"/>
    <n v="1151"/>
    <n v="617"/>
    <s v="Mixed Wetland Hardwoods"/>
    <s v="B4_617"/>
    <n v="6.4024099999999997"/>
    <s v="B4"/>
    <n v="8.0013769999999997"/>
    <n v="1.3399110000000001"/>
    <n v="1.61673"/>
    <n v="51.228099999999998"/>
    <n v="8.5786599999999993"/>
    <n v="10.351000000000001"/>
    <n v="3"/>
    <s v="Bessey Creek HWTT"/>
    <x v="23"/>
    <n v="6.4024099999999997"/>
  </r>
  <r>
    <n v="67"/>
    <s v="Polygon ZM"/>
    <n v="1152"/>
    <n v="617"/>
    <s v="Mixed Wetland Hardwoods"/>
    <s v="B4_617"/>
    <n v="5.11775"/>
    <s v="B4"/>
    <n v="8.0013769999999997"/>
    <n v="1.3399110000000001"/>
    <n v="1.61673"/>
    <n v="40.949100000000001"/>
    <n v="6.8573300000000001"/>
    <n v="8.2740200000000002"/>
    <n v="3"/>
    <s v="Bessey Creek HWTT"/>
    <x v="23"/>
    <n v="5.11775"/>
  </r>
  <r>
    <n v="68"/>
    <s v="Polygon ZM"/>
    <n v="1153"/>
    <n v="617"/>
    <s v="Mixed Wetland Hardwoods"/>
    <s v="B4_617"/>
    <n v="2.0756899999999998"/>
    <s v="B4"/>
    <n v="8.0013769999999997"/>
    <n v="1.3399110000000001"/>
    <n v="1.61673"/>
    <n v="16.6084"/>
    <n v="2.7812399999999999"/>
    <n v="3.3558300000000001"/>
    <n v="3"/>
    <s v="Bessey Creek HWTT"/>
    <x v="23"/>
    <n v="2.0756899999999998"/>
  </r>
  <r>
    <n v="69"/>
    <s v="Polygon ZM"/>
    <n v="1155"/>
    <n v="617"/>
    <s v="Mixed Wetland Hardwoods"/>
    <s v="B4_617"/>
    <n v="1.85307"/>
    <s v="B4"/>
    <n v="8.0013769999999997"/>
    <n v="1.3399110000000001"/>
    <n v="1.61673"/>
    <n v="14.8271"/>
    <n v="2.4829500000000002"/>
    <n v="2.9959099999999999"/>
    <n v="3"/>
    <s v="Bessey Creek HWTT"/>
    <x v="23"/>
    <n v="1.85307"/>
  </r>
  <r>
    <n v="70"/>
    <s v="Polygon ZM"/>
    <n v="1172"/>
    <n v="625"/>
    <s v="Hydric Pine Flatwoods"/>
    <s v="B4_625"/>
    <n v="11.3649"/>
    <s v="B4"/>
    <n v="8.4427979999999998"/>
    <n v="1.5987830000000001"/>
    <n v="1.56935"/>
    <n v="95.951599999999999"/>
    <n v="18.170000000000002"/>
    <n v="17.8355"/>
    <n v="3"/>
    <s v="Bessey Creek HWTT"/>
    <x v="23"/>
    <n v="11.3649"/>
  </r>
  <r>
    <n v="71"/>
    <s v="Polygon ZM"/>
    <n v="1173"/>
    <n v="625"/>
    <s v="Hydric Pine Flatwoods"/>
    <s v="B4_625"/>
    <n v="4.6303299999999998"/>
    <s v="B4"/>
    <n v="8.4427979999999998"/>
    <n v="1.5987830000000001"/>
    <n v="1.56935"/>
    <n v="39.0929"/>
    <n v="7.4028900000000002"/>
    <n v="7.26661"/>
    <n v="3"/>
    <s v="Bessey Creek HWTT"/>
    <x v="23"/>
    <n v="4.6303299999999998"/>
  </r>
  <r>
    <n v="72"/>
    <s v="Polygon ZM"/>
    <n v="1175"/>
    <n v="625"/>
    <s v="Hydric Pine Flatwoods"/>
    <s v="B4_625"/>
    <n v="2.84375"/>
    <s v="B4"/>
    <n v="8.4427979999999998"/>
    <n v="1.5987830000000001"/>
    <n v="1.56935"/>
    <n v="24.0092"/>
    <n v="4.5465400000000002"/>
    <n v="4.4628399999999999"/>
    <n v="3"/>
    <s v="Bessey Creek HWTT"/>
    <x v="23"/>
    <n v="2.84375"/>
  </r>
  <r>
    <n v="73"/>
    <s v="Polygon ZM"/>
    <n v="1176"/>
    <n v="625"/>
    <s v="Hydric Pine Flatwoods"/>
    <s v="B4_625"/>
    <n v="7.0332600000000003"/>
    <s v="B4"/>
    <n v="8.4427979999999998"/>
    <n v="1.5987830000000001"/>
    <n v="1.56935"/>
    <n v="59.380400000000002"/>
    <n v="11.2447"/>
    <n v="11.037599999999999"/>
    <n v="3"/>
    <s v="Bessey Creek HWTT"/>
    <x v="23"/>
    <n v="7.0332600000000003"/>
  </r>
  <r>
    <n v="74"/>
    <s v="Polygon ZM"/>
    <n v="1177"/>
    <n v="625"/>
    <s v="Hydric Pine Flatwoods"/>
    <s v="B4_625"/>
    <n v="2.7812600000000001"/>
    <s v="B4"/>
    <n v="8.4427979999999998"/>
    <n v="1.5987830000000001"/>
    <n v="1.56935"/>
    <n v="23.4816"/>
    <n v="4.4466299999999999"/>
    <n v="4.36477"/>
    <n v="3"/>
    <s v="Bessey Creek HWTT"/>
    <x v="23"/>
    <n v="2.7812600000000001"/>
  </r>
  <r>
    <n v="75"/>
    <s v="Polygon ZM"/>
    <n v="1184"/>
    <n v="630"/>
    <s v="Wetland Forested Mixed"/>
    <s v="B4_630"/>
    <n v="5.6462399999999997"/>
    <s v="B4"/>
    <n v="7.3697109999999997"/>
    <n v="1.100017"/>
    <n v="1.7775970000000001"/>
    <n v="41.611199999999997"/>
    <n v="6.21096"/>
    <n v="10.0367"/>
    <n v="3"/>
    <s v="Bessey Creek HWTT"/>
    <x v="23"/>
    <n v="5.6462399999999997"/>
  </r>
  <r>
    <n v="76"/>
    <s v="Polygon ZM"/>
    <n v="1189"/>
    <n v="641"/>
    <s v="Freshwater Marshes"/>
    <s v="B4_641"/>
    <n v="2.5721400000000001"/>
    <s v="B4"/>
    <n v="6.2478290000000003"/>
    <n v="0.99162300000000003"/>
    <n v="1.4259170000000001"/>
    <n v="14.7311"/>
    <n v="2.33805"/>
    <n v="3.3620299999999999"/>
    <n v="3"/>
    <s v="Bessey Creek HWTT"/>
    <x v="23"/>
    <n v="2.3578000000000001"/>
  </r>
  <r>
    <n v="77"/>
    <s v="Polygon ZM"/>
    <n v="1190"/>
    <n v="641"/>
    <s v="Freshwater Marshes"/>
    <s v="B4_641"/>
    <n v="4.5744300000000004"/>
    <s v="B4"/>
    <n v="6.2478290000000003"/>
    <n v="0.99162300000000003"/>
    <n v="1.4259170000000001"/>
    <n v="26.592099999999999"/>
    <n v="4.2205599999999999"/>
    <n v="6.0690099999999996"/>
    <n v="3"/>
    <s v="Bessey Creek HWTT"/>
    <x v="23"/>
    <n v="4.2562199999999999"/>
  </r>
  <r>
    <n v="78"/>
    <s v="Polygon ZM"/>
    <n v="1191"/>
    <n v="641"/>
    <s v="Freshwater Marshes"/>
    <s v="B4_641"/>
    <n v="2.2602000000000002"/>
    <s v="B4"/>
    <n v="6.2478290000000003"/>
    <n v="0.99162300000000003"/>
    <n v="1.4259170000000001"/>
    <n v="14.1213"/>
    <n v="2.2412700000000001"/>
    <n v="3.2228599999999998"/>
    <n v="3"/>
    <s v="Bessey Creek HWTT"/>
    <x v="23"/>
    <n v="2.2602000000000002"/>
  </r>
  <r>
    <n v="79"/>
    <s v="Polygon ZM"/>
    <n v="1192"/>
    <n v="641"/>
    <s v="Freshwater Marshes"/>
    <s v="B4_641"/>
    <n v="2.8592"/>
    <s v="B4"/>
    <n v="6.2478290000000003"/>
    <n v="0.99162300000000003"/>
    <n v="1.4259170000000001"/>
    <n v="17.498999999999999"/>
    <n v="2.7773599999999998"/>
    <n v="3.9937399999999998"/>
    <n v="3"/>
    <s v="Bessey Creek HWTT"/>
    <x v="23"/>
    <n v="2.8008199999999999"/>
  </r>
  <r>
    <n v="80"/>
    <s v="Polygon ZM"/>
    <n v="1193"/>
    <n v="641"/>
    <s v="Freshwater Marshes"/>
    <s v="B4_641"/>
    <n v="1.9692700000000001"/>
    <s v="B4"/>
    <n v="6.2478290000000003"/>
    <n v="0.99162300000000003"/>
    <n v="1.4259170000000001"/>
    <n v="12.303699999999999"/>
    <n v="1.9527699999999999"/>
    <n v="2.8080099999999999"/>
    <n v="3"/>
    <s v="Bessey Creek HWTT"/>
    <x v="23"/>
    <n v="1.9692700000000001"/>
  </r>
  <r>
    <n v="81"/>
    <s v="Polygon ZM"/>
    <n v="1194"/>
    <n v="641"/>
    <s v="Freshwater Marshes"/>
    <s v="B4_641"/>
    <n v="8.0657099999999993"/>
    <s v="B4"/>
    <n v="6.2478290000000003"/>
    <n v="0.99162300000000003"/>
    <n v="1.4259170000000001"/>
    <n v="50.3932"/>
    <n v="7.9981400000000002"/>
    <n v="11.500999999999999"/>
    <n v="3"/>
    <s v="Bessey Creek HWTT"/>
    <x v="23"/>
    <n v="8.0657099999999993"/>
  </r>
  <r>
    <n v="82"/>
    <s v="Polygon ZM"/>
    <n v="1195"/>
    <n v="641"/>
    <s v="Freshwater Marshes"/>
    <s v="B4_641"/>
    <n v="7.9026699999999996"/>
    <s v="B4"/>
    <n v="6.2478290000000003"/>
    <n v="0.99162300000000003"/>
    <n v="1.4259170000000001"/>
    <n v="49.374499999999998"/>
    <n v="7.8364700000000003"/>
    <n v="11.2685"/>
    <n v="3"/>
    <s v="Bessey Creek HWTT"/>
    <x v="23"/>
    <n v="7.9026699999999996"/>
  </r>
  <r>
    <n v="83"/>
    <s v="Polygon ZM"/>
    <n v="1196"/>
    <n v="641"/>
    <s v="Freshwater Marshes"/>
    <s v="B4_641"/>
    <n v="2.8236599999999998"/>
    <s v="B4"/>
    <n v="6.2478290000000003"/>
    <n v="0.99162300000000003"/>
    <n v="1.4259170000000001"/>
    <n v="17.6417"/>
    <n v="2.8000099999999999"/>
    <n v="4.0263"/>
    <n v="3"/>
    <s v="Bessey Creek HWTT"/>
    <x v="23"/>
    <n v="2.8236599999999998"/>
  </r>
  <r>
    <n v="84"/>
    <s v="Polygon ZM"/>
    <n v="1197"/>
    <n v="641"/>
    <s v="Freshwater Marshes"/>
    <s v="B4_641"/>
    <n v="4.2977400000000001"/>
    <s v="B4"/>
    <n v="6.2478290000000003"/>
    <n v="0.99162300000000003"/>
    <n v="1.4259170000000001"/>
    <n v="26.851500000000001"/>
    <n v="4.2617399999999996"/>
    <n v="6.1282199999999998"/>
    <n v="3"/>
    <s v="Bessey Creek HWTT"/>
    <x v="23"/>
    <n v="4.2977400000000001"/>
  </r>
  <r>
    <n v="85"/>
    <s v="Polygon ZM"/>
    <n v="1200"/>
    <n v="641"/>
    <s v="Freshwater Marshes"/>
    <s v="B4_641"/>
    <n v="1.2670399999999999"/>
    <s v="B4"/>
    <n v="6.2478290000000003"/>
    <n v="0.99162300000000003"/>
    <n v="1.4259170000000001"/>
    <n v="7.9162499999999998"/>
    <n v="1.2564299999999999"/>
    <n v="1.8066899999999999"/>
    <n v="3"/>
    <s v="Bessey Creek HWTT"/>
    <x v="23"/>
    <n v="1.2670399999999999"/>
  </r>
  <r>
    <n v="86"/>
    <s v="Polygon ZM"/>
    <n v="1201"/>
    <n v="641"/>
    <s v="Freshwater Marshes"/>
    <s v="B4_641"/>
    <n v="2.9390999999999998"/>
    <s v="B4"/>
    <n v="6.2478290000000003"/>
    <n v="0.99162300000000003"/>
    <n v="1.4259170000000001"/>
    <n v="18.363"/>
    <n v="2.9144800000000002"/>
    <n v="4.1909099999999997"/>
    <n v="3"/>
    <s v="Bessey Creek HWTT"/>
    <x v="23"/>
    <n v="2.9390999999999998"/>
  </r>
  <r>
    <n v="87"/>
    <s v="Polygon ZM"/>
    <n v="1202"/>
    <n v="641"/>
    <s v="Freshwater Marshes"/>
    <s v="B4_641"/>
    <n v="2.9874700000000001"/>
    <s v="B4"/>
    <n v="6.2478290000000003"/>
    <n v="0.99162300000000003"/>
    <n v="1.4259170000000001"/>
    <n v="18.665199999999999"/>
    <n v="2.96244"/>
    <n v="4.2598799999999999"/>
    <n v="3"/>
    <s v="Bessey Creek HWTT"/>
    <x v="23"/>
    <n v="2.9874700000000001"/>
  </r>
  <r>
    <n v="88"/>
    <s v="Polygon ZM"/>
    <n v="1203"/>
    <n v="641"/>
    <s v="Freshwater Marshes"/>
    <s v="B4_641"/>
    <n v="32.205300000000001"/>
    <s v="B4"/>
    <n v="6.2478290000000003"/>
    <n v="0.99162300000000003"/>
    <n v="1.4259170000000001"/>
    <n v="201.21299999999999"/>
    <n v="31.935500000000001"/>
    <n v="45.9221"/>
    <n v="3"/>
    <s v="Bessey Creek HWTT"/>
    <x v="23"/>
    <n v="32.205300000000001"/>
  </r>
  <r>
    <n v="89"/>
    <s v="Polygon ZM"/>
    <n v="1204"/>
    <n v="641"/>
    <s v="Freshwater Marshes"/>
    <s v="B4_641"/>
    <n v="1.0829299999999999"/>
    <s v="B4"/>
    <n v="6.2478290000000003"/>
    <n v="0.99162300000000003"/>
    <n v="1.4259170000000001"/>
    <n v="6.7659599999999998"/>
    <n v="1.07386"/>
    <n v="1.54417"/>
    <n v="3"/>
    <s v="Bessey Creek HWTT"/>
    <x v="23"/>
    <n v="1.0829299999999999"/>
  </r>
  <r>
    <n v="90"/>
    <s v="Polygon ZM"/>
    <n v="1205"/>
    <n v="641"/>
    <s v="Freshwater Marshes"/>
    <s v="B4_641"/>
    <n v="21.438700000000001"/>
    <s v="B4"/>
    <n v="6.2478290000000003"/>
    <n v="0.99162300000000003"/>
    <n v="1.4259170000000001"/>
    <n v="133.94499999999999"/>
    <n v="21.2591"/>
    <n v="30.569800000000001"/>
    <n v="3"/>
    <s v="Bessey Creek HWTT"/>
    <x v="23"/>
    <n v="21.438700000000001"/>
  </r>
  <r>
    <n v="91"/>
    <s v="Polygon ZM"/>
    <n v="1206"/>
    <n v="641"/>
    <s v="Freshwater Marshes"/>
    <s v="B4_641"/>
    <n v="4.8401699999999996"/>
    <s v="B4"/>
    <n v="6.2478290000000003"/>
    <n v="0.99162300000000003"/>
    <n v="1.4259170000000001"/>
    <n v="30.240600000000001"/>
    <n v="4.79962"/>
    <n v="6.9016799999999998"/>
    <n v="3"/>
    <s v="Bessey Creek HWTT"/>
    <x v="23"/>
    <n v="4.8401699999999996"/>
  </r>
  <r>
    <n v="92"/>
    <s v="Polygon ZM"/>
    <n v="1207"/>
    <n v="641"/>
    <s v="Freshwater Marshes"/>
    <s v="B4_641"/>
    <n v="4.6525999999999996"/>
    <s v="B4"/>
    <n v="6.2478290000000003"/>
    <n v="0.99162300000000003"/>
    <n v="1.4259170000000001"/>
    <n v="29.0686"/>
    <n v="4.6136200000000001"/>
    <n v="6.63422"/>
    <n v="3"/>
    <s v="Bessey Creek HWTT"/>
    <x v="23"/>
    <n v="4.6525999999999996"/>
  </r>
  <r>
    <n v="93"/>
    <s v="Polygon ZM"/>
    <n v="1208"/>
    <n v="641"/>
    <s v="Freshwater Marshes"/>
    <s v="B4_641"/>
    <n v="1.97142"/>
    <s v="B4"/>
    <n v="6.2478290000000003"/>
    <n v="0.99162300000000003"/>
    <n v="1.4259170000000001"/>
    <n v="12.3171"/>
    <n v="1.9549099999999999"/>
    <n v="2.81108"/>
    <n v="3"/>
    <s v="Bessey Creek HWTT"/>
    <x v="23"/>
    <n v="1.97142"/>
  </r>
  <r>
    <n v="94"/>
    <s v="Polygon ZM"/>
    <n v="1209"/>
    <n v="641"/>
    <s v="Freshwater Marshes"/>
    <s v="B4_641"/>
    <n v="1.8005800000000001"/>
    <s v="B4"/>
    <n v="6.2478290000000003"/>
    <n v="0.99162300000000003"/>
    <n v="1.4259170000000001"/>
    <n v="11.249700000000001"/>
    <n v="1.7855000000000001"/>
    <n v="2.5674800000000002"/>
    <n v="3"/>
    <s v="Bessey Creek HWTT"/>
    <x v="23"/>
    <n v="1.8005800000000001"/>
  </r>
  <r>
    <n v="95"/>
    <s v="Polygon ZM"/>
    <n v="1210"/>
    <n v="641"/>
    <s v="Freshwater Marshes"/>
    <s v="B4_641"/>
    <n v="1.2276499999999999"/>
    <s v="B4"/>
    <n v="6.2478290000000003"/>
    <n v="0.99162300000000003"/>
    <n v="1.4259170000000001"/>
    <n v="7.6701499999999996"/>
    <n v="1.2173700000000001"/>
    <n v="1.7505299999999999"/>
    <n v="3"/>
    <s v="Bessey Creek HWTT"/>
    <x v="23"/>
    <n v="1.2276499999999999"/>
  </r>
  <r>
    <n v="96"/>
    <s v="Polygon ZM"/>
    <n v="1211"/>
    <n v="641"/>
    <s v="Freshwater Marshes"/>
    <s v="B4_641"/>
    <n v="3.5731000000000002"/>
    <s v="B4"/>
    <n v="6.2478290000000003"/>
    <n v="0.99162300000000003"/>
    <n v="1.4259170000000001"/>
    <n v="22.324100000000001"/>
    <n v="3.5431699999999999"/>
    <n v="5.0949400000000002"/>
    <n v="3"/>
    <s v="Bessey Creek HWTT"/>
    <x v="23"/>
    <n v="3.5731000000000002"/>
  </r>
  <r>
    <n v="97"/>
    <s v="Polygon ZM"/>
    <n v="1212"/>
    <n v="641"/>
    <s v="Freshwater Marshes"/>
    <s v="B4_641"/>
    <n v="1.94807"/>
    <s v="B4"/>
    <n v="6.2478290000000003"/>
    <n v="0.99162300000000003"/>
    <n v="1.4259170000000001"/>
    <n v="12.171200000000001"/>
    <n v="1.9317500000000001"/>
    <n v="2.77779"/>
    <n v="3"/>
    <s v="Bessey Creek HWTT"/>
    <x v="23"/>
    <n v="1.94807"/>
  </r>
  <r>
    <n v="98"/>
    <s v="Polygon ZM"/>
    <n v="1214"/>
    <n v="641"/>
    <s v="Freshwater Marshes"/>
    <s v="B4_641"/>
    <n v="3.0153300000000001"/>
    <s v="B4"/>
    <n v="6.2478290000000003"/>
    <n v="0.99162300000000003"/>
    <n v="1.4259170000000001"/>
    <n v="18.839300000000001"/>
    <n v="2.9900699999999998"/>
    <n v="4.2996100000000004"/>
    <n v="3"/>
    <s v="Bessey Creek HWTT"/>
    <x v="23"/>
    <n v="3.0153300000000001"/>
  </r>
  <r>
    <n v="99"/>
    <s v="Polygon ZM"/>
    <n v="1217"/>
    <n v="641"/>
    <s v="Freshwater Marshes"/>
    <s v="B4_641"/>
    <n v="7.6519899999999996"/>
    <s v="B4"/>
    <n v="6.2478290000000003"/>
    <n v="0.99162300000000003"/>
    <n v="1.4259170000000001"/>
    <n v="47.808300000000003"/>
    <n v="7.5878899999999998"/>
    <n v="10.911099999999999"/>
    <n v="3"/>
    <s v="Bessey Creek HWTT"/>
    <x v="23"/>
    <n v="7.6519899999999996"/>
  </r>
  <r>
    <n v="100"/>
    <s v="Polygon ZM"/>
    <n v="1218"/>
    <n v="641"/>
    <s v="Freshwater Marshes"/>
    <s v="B4_641"/>
    <n v="3.8436599999999999"/>
    <s v="B4"/>
    <n v="6.2478290000000003"/>
    <n v="0.99162300000000003"/>
    <n v="1.4259170000000001"/>
    <n v="24.014500000000002"/>
    <n v="3.8114599999999998"/>
    <n v="5.4807399999999999"/>
    <n v="3"/>
    <s v="Bessey Creek HWTT"/>
    <x v="23"/>
    <n v="3.8436599999999999"/>
  </r>
  <r>
    <n v="101"/>
    <s v="Polygon ZM"/>
    <n v="1219"/>
    <n v="641"/>
    <s v="Freshwater Marshes"/>
    <s v="B4_641"/>
    <n v="1.8173999999999999"/>
    <s v="B4"/>
    <n v="6.2478290000000003"/>
    <n v="0.99162300000000003"/>
    <n v="1.4259170000000001"/>
    <n v="11.354799999999999"/>
    <n v="1.8021799999999999"/>
    <n v="2.5914600000000001"/>
    <n v="3"/>
    <s v="Bessey Creek HWTT"/>
    <x v="23"/>
    <n v="1.8173999999999999"/>
  </r>
  <r>
    <n v="102"/>
    <s v="Polygon ZM"/>
    <n v="1221"/>
    <n v="641"/>
    <s v="Freshwater Marshes"/>
    <s v="B4_641"/>
    <n v="3.95282"/>
    <s v="B4"/>
    <n v="6.2478290000000003"/>
    <n v="0.99162300000000003"/>
    <n v="1.4259170000000001"/>
    <n v="24.6965"/>
    <n v="3.9197099999999998"/>
    <n v="5.6363899999999996"/>
    <n v="3"/>
    <s v="Bessey Creek HWTT"/>
    <x v="23"/>
    <n v="3.95282"/>
  </r>
  <r>
    <n v="103"/>
    <s v="Polygon ZM"/>
    <n v="1222"/>
    <n v="641"/>
    <s v="Freshwater Marshes"/>
    <s v="B4_641"/>
    <n v="3.0186000000000002"/>
    <s v="B4"/>
    <n v="6.2478290000000003"/>
    <n v="0.99162300000000003"/>
    <n v="1.4259170000000001"/>
    <n v="17.284099999999999"/>
    <n v="2.7432500000000002"/>
    <n v="3.94468"/>
    <n v="3"/>
    <s v="Bessey Creek HWTT"/>
    <x v="23"/>
    <n v="2.7664200000000001"/>
  </r>
  <r>
    <n v="104"/>
    <s v="Polygon ZM"/>
    <n v="1225"/>
    <n v="641"/>
    <s v="Freshwater Marshes"/>
    <s v="B4_641"/>
    <n v="4.0954699999999997"/>
    <s v="B4"/>
    <n v="6.2478290000000003"/>
    <n v="0.99162300000000003"/>
    <n v="1.4259170000000001"/>
    <n v="25.587800000000001"/>
    <n v="4.0611600000000001"/>
    <n v="5.8398000000000003"/>
    <n v="3"/>
    <s v="Bessey Creek HWTT"/>
    <x v="23"/>
    <n v="4.0954699999999997"/>
  </r>
  <r>
    <n v="105"/>
    <s v="Polygon ZM"/>
    <n v="1226"/>
    <n v="641"/>
    <s v="Freshwater Marshes"/>
    <s v="B4_641"/>
    <n v="1.06979"/>
    <s v="B4"/>
    <n v="6.2478290000000003"/>
    <n v="0.99162300000000003"/>
    <n v="1.4259170000000001"/>
    <n v="6.6838699999999998"/>
    <n v="1.0608299999999999"/>
    <n v="1.5254300000000001"/>
    <n v="3"/>
    <s v="Bessey Creek HWTT"/>
    <x v="23"/>
    <n v="1.06979"/>
  </r>
  <r>
    <n v="106"/>
    <s v="Polygon ZM"/>
    <n v="1228"/>
    <n v="641"/>
    <s v="Freshwater Marshes"/>
    <s v="B4_641"/>
    <n v="10.0137"/>
    <s v="B4"/>
    <n v="6.2478290000000003"/>
    <n v="0.99162300000000003"/>
    <n v="1.4259170000000001"/>
    <n v="58.740099999999998"/>
    <n v="9.3229299999999995"/>
    <n v="13.406000000000001"/>
    <n v="3"/>
    <s v="Bessey Creek HWTT"/>
    <x v="23"/>
    <n v="9.4016900000000003"/>
  </r>
  <r>
    <n v="107"/>
    <s v="Polygon ZM"/>
    <n v="1229"/>
    <n v="641"/>
    <s v="Freshwater Marshes"/>
    <s v="B4_641"/>
    <n v="8.4470500000000008"/>
    <s v="B4"/>
    <n v="6.2478290000000003"/>
    <n v="0.99162300000000003"/>
    <n v="1.4259170000000001"/>
    <n v="52.775700000000001"/>
    <n v="8.3762899999999991"/>
    <n v="12.0448"/>
    <n v="3"/>
    <s v="Bessey Creek HWTT"/>
    <x v="23"/>
    <n v="8.4470500000000008"/>
  </r>
  <r>
    <n v="108"/>
    <s v="Polygon ZM"/>
    <n v="1230"/>
    <n v="641"/>
    <s v="Freshwater Marshes"/>
    <s v="B4_641"/>
    <n v="2.4966200000000001"/>
    <s v="B4"/>
    <n v="6.2478290000000003"/>
    <n v="0.99162300000000003"/>
    <n v="1.4259170000000001"/>
    <n v="7.4923299999999999"/>
    <n v="1.1891400000000001"/>
    <n v="1.70994"/>
    <n v="3"/>
    <s v="Bessey Creek HWTT"/>
    <x v="23"/>
    <n v="1.19919"/>
  </r>
  <r>
    <n v="109"/>
    <s v="Polygon ZM"/>
    <n v="1237"/>
    <n v="641"/>
    <s v="Freshwater Marshes"/>
    <s v="B4_641"/>
    <n v="7.20139"/>
    <s v="B4"/>
    <n v="6.2478290000000003"/>
    <n v="0.99162300000000003"/>
    <n v="1.4259170000000001"/>
    <n v="44.993000000000002"/>
    <n v="7.1410600000000004"/>
    <n v="10.268599999999999"/>
    <n v="3"/>
    <s v="Bessey Creek HWTT"/>
    <x v="23"/>
    <n v="7.20139"/>
  </r>
  <r>
    <n v="110"/>
    <s v="Polygon ZM"/>
    <n v="1239"/>
    <n v="641"/>
    <s v="Freshwater Marshes"/>
    <s v="B4_641"/>
    <n v="1.6508799999999999"/>
    <s v="B4"/>
    <n v="6.2478290000000003"/>
    <n v="0.99162300000000003"/>
    <n v="1.4259170000000001"/>
    <n v="10.314399999999999"/>
    <n v="1.6370499999999999"/>
    <n v="2.3540199999999998"/>
    <n v="3"/>
    <s v="Bessey Creek HWTT"/>
    <x v="23"/>
    <n v="1.6508799999999999"/>
  </r>
  <r>
    <n v="111"/>
    <s v="Polygon ZM"/>
    <n v="1242"/>
    <n v="641"/>
    <s v="Freshwater Marshes"/>
    <s v="B4_641"/>
    <n v="22.9344"/>
    <s v="B4"/>
    <n v="6.2478290000000003"/>
    <n v="0.99162300000000003"/>
    <n v="1.4259170000000001"/>
    <n v="143.29"/>
    <n v="22.7423"/>
    <n v="32.702500000000001"/>
    <n v="3"/>
    <s v="Bessey Creek HWTT"/>
    <x v="23"/>
    <n v="22.9344"/>
  </r>
  <r>
    <n v="112"/>
    <s v="Polygon ZM"/>
    <n v="1254"/>
    <n v="643"/>
    <s v="Wet Prairies"/>
    <s v="B4_643"/>
    <n v="1.70546"/>
    <s v="B4"/>
    <n v="8.6159049999999997"/>
    <n v="1.859909"/>
    <n v="1.346268"/>
    <n v="14.694100000000001"/>
    <n v="3.1720000000000002"/>
    <n v="2.2960099999999999"/>
    <n v="3"/>
    <s v="Bessey Creek HWTT"/>
    <x v="23"/>
    <n v="1.70546"/>
  </r>
  <r>
    <n v="113"/>
    <s v="Polygon ZM"/>
    <n v="1255"/>
    <n v="643"/>
    <s v="Wet Prairies"/>
    <s v="B4_643"/>
    <n v="2.5779999999999998"/>
    <s v="B4"/>
    <n v="8.6159049999999997"/>
    <n v="1.859909"/>
    <n v="1.346268"/>
    <n v="22.2118"/>
    <n v="4.7948500000000003"/>
    <n v="3.4706800000000002"/>
    <n v="3"/>
    <s v="Bessey Creek HWTT"/>
    <x v="23"/>
    <n v="2.5779999999999998"/>
  </r>
  <r>
    <n v="114"/>
    <s v="Polygon ZM"/>
    <n v="1256"/>
    <n v="643"/>
    <s v="Wet Prairies"/>
    <s v="B4_643"/>
    <n v="2.74072"/>
    <s v="B4"/>
    <n v="8.6159049999999997"/>
    <n v="1.859909"/>
    <n v="1.346268"/>
    <n v="23.613800000000001"/>
    <n v="5.0974899999999996"/>
    <n v="3.68974"/>
    <n v="3"/>
    <s v="Bessey Creek HWTT"/>
    <x v="23"/>
    <n v="2.74072"/>
  </r>
  <r>
    <n v="115"/>
    <s v="Polygon ZM"/>
    <n v="1266"/>
    <n v="643"/>
    <s v="Wet Prairies"/>
    <s v="B4_643"/>
    <n v="9.0009800000000002"/>
    <s v="B4"/>
    <n v="8.6159049999999997"/>
    <n v="1.859909"/>
    <n v="1.346268"/>
    <n v="15.1632"/>
    <n v="3.2732700000000001"/>
    <n v="2.36931"/>
    <n v="3"/>
    <s v="Bessey Creek HWTT"/>
    <x v="23"/>
    <n v="1.7599100000000001"/>
  </r>
  <r>
    <n v="116"/>
    <s v="Polygon ZM"/>
    <n v="1276"/>
    <n v="740"/>
    <s v="Disturbed Land"/>
    <s v="B4_740"/>
    <n v="13.345700000000001"/>
    <s v="B4"/>
    <n v="3.9304130000000002"/>
    <n v="0.57399800000000001"/>
    <n v="1.2642990000000001"/>
    <n v="52.454099999999997"/>
    <n v="7.6604000000000001"/>
    <n v="16.873000000000001"/>
    <n v="3"/>
    <s v="Bessey Creek HWTT"/>
    <x v="23"/>
    <n v="13.345700000000001"/>
  </r>
  <r>
    <n v="117"/>
    <s v="Polygon ZM"/>
    <n v="1280"/>
    <n v="814"/>
    <s v="Roads and Highways"/>
    <s v="B4_814"/>
    <n v="2.0863499999999999"/>
    <s v="B4"/>
    <n v="10.811667999999999"/>
    <n v="2.0556719999999999"/>
    <n v="1.827547"/>
    <n v="0.80958600000000003"/>
    <n v="0.15393000000000001"/>
    <n v="0.136848"/>
    <n v="3"/>
    <s v="Bessey Creek HWTT"/>
    <x v="23"/>
    <n v="7.4881000000000003E-2"/>
  </r>
  <r>
    <n v="118"/>
    <s v="Polygon ZM"/>
    <n v="1286"/>
    <n v="835"/>
    <s v="Solid Waste Disposal"/>
    <s v="B4_835"/>
    <n v="211.87799999999999"/>
    <s v="B4"/>
    <n v="5.4501489999999997"/>
    <n v="0.69932099999999997"/>
    <n v="1.3615409999999999"/>
    <n v="1154.4000000000001"/>
    <n v="148.124"/>
    <n v="288.38900000000001"/>
    <n v="3"/>
    <s v="Bessey Creek HWTT"/>
    <x v="23"/>
    <n v="211.81100000000001"/>
  </r>
  <r>
    <n v="119"/>
    <s v="Polygon ZM"/>
    <n v="1287"/>
    <n v="836"/>
    <s v="Other Treatment Ponds"/>
    <s v="B4_836"/>
    <n v="8.3177400000000006"/>
    <s v="B4"/>
    <n v="5.1652120000000004"/>
    <n v="0.72295900000000002"/>
    <n v="1.3082879999999999"/>
    <n v="42.962899999999998"/>
    <n v="6.0133799999999997"/>
    <n v="10.882"/>
    <n v="3"/>
    <s v="Bessey Creek HWTT"/>
    <x v="23"/>
    <n v="8.3177400000000006"/>
  </r>
  <r>
    <n v="120"/>
    <s v="Polygon ZM"/>
    <n v="1288"/>
    <n v="836"/>
    <s v="Other Treatment Ponds"/>
    <s v="B4_836"/>
    <n v="4.6138199999999996"/>
    <s v="B4"/>
    <n v="5.1652120000000004"/>
    <n v="0.72295900000000002"/>
    <n v="1.3082879999999999"/>
    <n v="23.831399999999999"/>
    <n v="3.3355999999999999"/>
    <n v="6.0362099999999996"/>
    <n v="3"/>
    <s v="Bessey Creek HWTT"/>
    <x v="23"/>
    <n v="4.6138199999999996"/>
  </r>
  <r>
    <n v="121"/>
    <s v="Polygon ZM"/>
    <n v="1289"/>
    <n v="836"/>
    <s v="Other Treatment Ponds"/>
    <s v="B4_836"/>
    <n v="15.090199999999999"/>
    <s v="B4"/>
    <n v="5.1652120000000004"/>
    <n v="0.72295900000000002"/>
    <n v="1.3082879999999999"/>
    <n v="77.944100000000006"/>
    <n v="10.909599999999999"/>
    <n v="19.7423"/>
    <n v="3"/>
    <s v="Bessey Creek HWTT"/>
    <x v="23"/>
    <n v="15.090199999999999"/>
  </r>
  <r>
    <n v="122"/>
    <s v="Polygon ZM"/>
    <n v="1290"/>
    <n v="836"/>
    <s v="Other Treatment Ponds"/>
    <s v="B4_836"/>
    <n v="3.8385500000000001"/>
    <s v="B4"/>
    <n v="5.1652120000000004"/>
    <n v="0.72295900000000002"/>
    <n v="1.3082879999999999"/>
    <n v="19.826899999999998"/>
    <n v="2.7751100000000002"/>
    <n v="5.0219300000000002"/>
    <n v="3"/>
    <s v="Bessey Creek HWTT"/>
    <x v="23"/>
    <n v="3.8385500000000001"/>
  </r>
  <r>
    <n v="123"/>
    <s v="Polygon ZM"/>
    <n v="1291"/>
    <n v="836"/>
    <s v="Other Treatment Ponds"/>
    <s v="B4_836"/>
    <n v="8.5965399999999992"/>
    <s v="B4"/>
    <n v="5.1652120000000004"/>
    <n v="0.72295900000000002"/>
    <n v="1.3082879999999999"/>
    <n v="44.402999999999999"/>
    <n v="6.2149400000000004"/>
    <n v="11.2468"/>
    <n v="3"/>
    <s v="Bessey Creek HWTT"/>
    <x v="23"/>
    <n v="8.5965399999999992"/>
  </r>
  <r>
    <n v="124"/>
    <s v="Polygon ZM"/>
    <n v="1292"/>
    <n v="836"/>
    <s v="Other Treatment Ponds"/>
    <s v="B4_836"/>
    <n v="5.3974399999999996"/>
    <s v="B4"/>
    <n v="5.1652120000000004"/>
    <n v="0.72295900000000002"/>
    <n v="1.3082879999999999"/>
    <n v="27.878900000000002"/>
    <n v="3.9021300000000001"/>
    <n v="7.0614100000000004"/>
    <n v="3"/>
    <s v="Bessey Creek HWTT"/>
    <x v="23"/>
    <n v="5.3974399999999996"/>
  </r>
  <r>
    <n v="125"/>
    <s v="Polygon ZM"/>
    <n v="1293"/>
    <n v="836"/>
    <s v="Other Treatment Ponds"/>
    <s v="B4_836"/>
    <n v="4.0364599999999999"/>
    <s v="B4"/>
    <n v="5.1652120000000004"/>
    <n v="0.72295900000000002"/>
    <n v="1.3082879999999999"/>
    <n v="20.8492"/>
    <n v="2.9181900000000001"/>
    <n v="5.28085"/>
    <n v="3"/>
    <s v="Bessey Creek HWTT"/>
    <x v="23"/>
    <n v="4.0364599999999999"/>
  </r>
  <r>
    <n v="126"/>
    <s v="Polygon ZM"/>
    <n v="1294"/>
    <n v="836"/>
    <s v="Other Treatment Ponds"/>
    <s v="B4_836"/>
    <n v="5.2559399999999998"/>
    <s v="B4"/>
    <n v="5.1652120000000004"/>
    <n v="0.72295900000000002"/>
    <n v="1.3082879999999999"/>
    <n v="27.148"/>
    <n v="3.79983"/>
    <n v="6.8762800000000004"/>
    <n v="3"/>
    <s v="Bessey Creek HWTT"/>
    <x v="23"/>
    <n v="5.2559399999999998"/>
  </r>
  <r>
    <n v="208"/>
    <s v="Polygon ZM"/>
    <n v="2042"/>
    <n v="310"/>
    <s v="Herbaceous (Dry Prairie)"/>
    <s v="C23_310"/>
    <n v="6.3488100000000003"/>
    <s v="C23"/>
    <n v="5.2586209999999998"/>
    <n v="1.1533"/>
    <n v="1.003441"/>
    <n v="27.155999999999999"/>
    <n v="5.9557599999999997"/>
    <n v="5.18187"/>
    <n v="3"/>
    <s v="Bessey Creek HWTT"/>
    <x v="23"/>
    <n v="5.1641000000000004"/>
  </r>
  <r>
    <n v="209"/>
    <s v="Polygon ZM"/>
    <n v="2118"/>
    <n v="411"/>
    <s v="Pine Flatwoods"/>
    <s v="C23_411"/>
    <n v="10.525700000000001"/>
    <s v="C23"/>
    <n v="4.5527620000000004"/>
    <n v="0.82806999999999997"/>
    <n v="1.098503"/>
    <n v="40.319499999999998"/>
    <n v="7.3334400000000004"/>
    <n v="9.7284100000000002"/>
    <n v="3"/>
    <s v="Bessey Creek HWTT"/>
    <x v="23"/>
    <n v="8.8560599999999994"/>
  </r>
  <r>
    <n v="210"/>
    <s v="Polygon ZM"/>
    <n v="2127"/>
    <n v="411"/>
    <s v="Pine Flatwoods"/>
    <s v="C23_411"/>
    <n v="491.37200000000001"/>
    <s v="C23"/>
    <n v="4.5527620000000004"/>
    <n v="0.82806999999999997"/>
    <n v="1.098503"/>
    <n v="82.863"/>
    <n v="15.071400000000001"/>
    <n v="19.993400000000001"/>
    <n v="3"/>
    <s v="Bessey Creek HWTT"/>
    <x v="23"/>
    <n v="18.200600000000001"/>
  </r>
  <r>
    <n v="211"/>
    <s v="Polygon ZM"/>
    <n v="2166"/>
    <n v="434"/>
    <s v="Hardwood - Coniferous Mixed"/>
    <s v="C23_434"/>
    <n v="17.796800000000001"/>
    <s v="C23"/>
    <n v="5.5362520000000002"/>
    <n v="1.041649"/>
    <n v="1.031153"/>
    <n v="11.389200000000001"/>
    <n v="2.1428799999999999"/>
    <n v="2.1212900000000001"/>
    <n v="3"/>
    <s v="Bessey Creek HWTT"/>
    <x v="23"/>
    <n v="2.0571999999999999"/>
  </r>
  <r>
    <n v="212"/>
    <s v="Polygon ZM"/>
    <n v="2188"/>
    <n v="512"/>
    <s v="Channelized River, Stream, Waterway"/>
    <s v="C23_512"/>
    <n v="491.34899999999999"/>
    <s v="C23"/>
    <n v="6.5350910000000004"/>
    <n v="1.3946449999999999"/>
    <n v="1.1781759999999999"/>
    <n v="0.46774399999999999"/>
    <n v="9.9820999999999993E-2"/>
    <n v="8.4326999999999999E-2"/>
    <n v="3"/>
    <s v="Bessey Creek HWTT"/>
    <x v="23"/>
    <n v="7.1573999999999999E-2"/>
  </r>
  <r>
    <n v="213"/>
    <s v="Polygon ZM"/>
    <n v="2917"/>
    <n v="641"/>
    <s v="Freshwater Marshes"/>
    <s v="C23_641"/>
    <n v="0.46038899999999999"/>
    <s v="C23"/>
    <n v="6.8310129999999996"/>
    <n v="1.9655990000000001"/>
    <n v="1.083494"/>
    <n v="3.1449199999999999"/>
    <n v="0.90493999999999997"/>
    <n v="0.49882900000000002"/>
    <n v="3"/>
    <s v="Bessey Creek HWTT"/>
    <x v="23"/>
    <n v="0.46038899999999999"/>
  </r>
  <r>
    <n v="214"/>
    <s v="Polygon ZM"/>
    <n v="3021"/>
    <n v="641"/>
    <s v="Freshwater Marshes"/>
    <s v="C23_641"/>
    <n v="5.3609999999999998E-2"/>
    <s v="C23"/>
    <n v="6.8310129999999996"/>
    <n v="1.9655990000000001"/>
    <n v="1.083494"/>
    <n v="0.36621100000000001"/>
    <n v="0.105376"/>
    <n v="5.8085999999999999E-2"/>
    <n v="3"/>
    <s v="Bessey Creek HWTT"/>
    <x v="23"/>
    <n v="5.3609999999999998E-2"/>
  </r>
  <r>
    <n v="215"/>
    <s v="Polygon ZM"/>
    <n v="3048"/>
    <n v="641"/>
    <s v="Freshwater Marshes"/>
    <s v="C23_641"/>
    <n v="6.7643500000000003"/>
    <s v="C23"/>
    <n v="6.8310129999999996"/>
    <n v="1.9655990000000001"/>
    <n v="1.083494"/>
    <n v="4.0325300000000004"/>
    <n v="1.1603399999999999"/>
    <n v="0.63961500000000004"/>
    <n v="3"/>
    <s v="Bessey Creek HWTT"/>
    <x v="23"/>
    <n v="0.59032600000000002"/>
  </r>
  <r>
    <n v="216"/>
    <s v="Polygon ZM"/>
    <n v="3055"/>
    <n v="641"/>
    <s v="Freshwater Marshes"/>
    <s v="C23_641"/>
    <n v="11.114599999999999"/>
    <s v="C23"/>
    <n v="6.8310129999999996"/>
    <n v="1.9655990000000001"/>
    <n v="1.083494"/>
    <n v="0.152668"/>
    <n v="4.3929999999999997E-2"/>
    <n v="2.4215E-2"/>
    <n v="3"/>
    <s v="Bessey Creek HWTT"/>
    <x v="23"/>
    <n v="2.2349000000000001E-2"/>
  </r>
  <r>
    <n v="217"/>
    <s v="Polygon ZM"/>
    <n v="3639"/>
    <n v="814"/>
    <s v="Roads and Highways"/>
    <s v="C23_814"/>
    <n v="146.70099999999999"/>
    <s v="C23"/>
    <n v="6.4657559999999998"/>
    <n v="1.2178869999999999"/>
    <n v="1.191276"/>
    <n v="9.7909999999999994E-3"/>
    <n v="1.8439999999999999E-3"/>
    <n v="1.804E-3"/>
    <n v="3"/>
    <s v="Bessey Creek HWTT"/>
    <x v="23"/>
    <n v="1.5139999999999999E-3"/>
  </r>
  <r>
    <n v="218"/>
    <s v="Polygon ZM"/>
    <n v="3661"/>
    <n v="835"/>
    <s v="Solid Waste Disposal"/>
    <s v="C23_835"/>
    <n v="2.4069500000000001"/>
    <s v="C23"/>
    <n v="6.0691360000000003"/>
    <n v="0.92931299999999994"/>
    <n v="1.3763209999999999"/>
    <n v="10.6744"/>
    <n v="1.6344799999999999"/>
    <n v="2.4206699999999999"/>
    <n v="3"/>
    <s v="Bessey Creek HWTT"/>
    <x v="23"/>
    <n v="1.7587999999999999"/>
  </r>
  <r>
    <n v="219"/>
    <s v="Polygon ZM"/>
    <n v="3662"/>
    <n v="835"/>
    <s v="Solid Waste Disposal"/>
    <s v="C23_835"/>
    <n v="2.5486000000000002E-2"/>
    <s v="C23"/>
    <n v="6.0691360000000003"/>
    <n v="0.92931299999999994"/>
    <n v="1.3763209999999999"/>
    <n v="0.15467900000000001"/>
    <n v="2.3685000000000001E-2"/>
    <n v="3.5076999999999997E-2"/>
    <n v="3"/>
    <s v="Bessey Creek HWTT"/>
    <x v="23"/>
    <n v="2.5486000000000002E-2"/>
  </r>
  <r>
    <n v="220"/>
    <s v="Polygon ZM"/>
    <n v="3663"/>
    <n v="835"/>
    <s v="Solid Waste Disposal"/>
    <s v="C23_835"/>
    <n v="2.8278300000000001"/>
    <s v="C23"/>
    <n v="6.0691360000000003"/>
    <n v="0.92931299999999994"/>
    <n v="1.3763209999999999"/>
    <n v="17.162500000000001"/>
    <n v="2.6279400000000002"/>
    <n v="3.8919999999999999"/>
    <n v="3"/>
    <s v="Bessey Creek HWTT"/>
    <x v="23"/>
    <n v="2.8278300000000001"/>
  </r>
  <r>
    <n v="221"/>
    <s v="Polygon ZM"/>
    <n v="3668"/>
    <n v="836"/>
    <s v="Other Treatment Ponds"/>
    <s v="C23_836"/>
    <n v="5.3723E-2"/>
    <s v="C23"/>
    <n v="15.024429"/>
    <n v="3.6978789999999999"/>
    <n v="1.3503240000000001"/>
    <n v="0.80716299999999996"/>
    <n v="0.19866300000000001"/>
    <n v="7.2543999999999997E-2"/>
    <n v="3"/>
    <s v="Bessey Creek HWTT"/>
    <x v="23"/>
    <n v="5.3723E-2"/>
  </r>
  <r>
    <n v="222"/>
    <s v="Polygon ZM"/>
    <n v="3669"/>
    <n v="836"/>
    <s v="Other Treatment Ponds"/>
    <s v="C23_836"/>
    <n v="8.1304800000000004"/>
    <s v="C23"/>
    <n v="15.024429"/>
    <n v="3.6978789999999999"/>
    <n v="1.3503240000000001"/>
    <n v="122.15600000000001"/>
    <n v="30.0655"/>
    <n v="10.9788"/>
    <n v="3"/>
    <s v="Bessey Creek HWTT"/>
    <x v="23"/>
    <n v="8.1304800000000004"/>
  </r>
  <r>
    <n v="364"/>
    <s v="Polygon ZM"/>
    <n v="12116"/>
    <n v="121"/>
    <s v="Fixed Single Family Units"/>
    <s v="SC_121"/>
    <n v="26.817299999999999"/>
    <s v="SC"/>
    <n v="12.684558000000001"/>
    <n v="2.1317659999999998"/>
    <n v="2.2571349999999999"/>
    <n v="339.31299999999999"/>
    <n v="57.024999999999999"/>
    <n v="60.378599999999999"/>
    <n v="0"/>
    <s v="Manatee Pocket SW Prong Baffle Box"/>
    <x v="24"/>
    <n v="26.7501"/>
  </r>
  <r>
    <n v="368"/>
    <s v="Polygon ZM"/>
    <n v="12124"/>
    <n v="121"/>
    <s v="Fixed Single Family Units"/>
    <s v="SC_121"/>
    <n v="461.58300000000003"/>
    <s v="SC"/>
    <n v="12.684558000000001"/>
    <n v="2.1317659999999998"/>
    <n v="2.2571349999999999"/>
    <n v="510.584"/>
    <n v="85.808700000000002"/>
    <n v="90.855099999999993"/>
    <n v="0"/>
    <s v="Manatee Pocket SW Prong Baffle Box"/>
    <x v="24"/>
    <n v="40.252400000000002"/>
  </r>
  <r>
    <n v="376"/>
    <s v="Polygon ZM"/>
    <n v="12156"/>
    <n v="133"/>
    <s v="Multiple Dwelling Units, Low Rise Two stories or less"/>
    <s v="SC_133"/>
    <n v="1.48912"/>
    <s v="SC"/>
    <n v="12.930546"/>
    <n v="2.5062009999999999"/>
    <n v="2.2097129999999998"/>
    <n v="19.213000000000001"/>
    <n v="3.7238600000000002"/>
    <n v="3.2833199999999998"/>
    <n v="0"/>
    <s v="Manatee Pocket SW Prong Baffle Box"/>
    <x v="24"/>
    <n v="1.48586"/>
  </r>
  <r>
    <n v="377"/>
    <s v="Polygon ZM"/>
    <n v="12157"/>
    <n v="133"/>
    <s v="Multiple Dwelling Units, Low Rise Two stories or less"/>
    <s v="SC_133"/>
    <n v="4.2560000000000002"/>
    <s v="SC"/>
    <n v="12.930546"/>
    <n v="2.5062009999999999"/>
    <n v="2.2097129999999998"/>
    <n v="0.429205"/>
    <n v="8.3188999999999999E-2"/>
    <n v="7.3346999999999996E-2"/>
    <n v="0"/>
    <s v="Manatee Pocket SW Prong Baffle Box"/>
    <x v="24"/>
    <n v="3.3193E-2"/>
  </r>
  <r>
    <n v="378"/>
    <s v="Polygon ZM"/>
    <n v="12158"/>
    <n v="133"/>
    <s v="Multiple Dwelling Units, Low Rise Two stories or less"/>
    <s v="SC_133"/>
    <n v="129.154"/>
    <s v="SC"/>
    <n v="12.930546"/>
    <n v="2.5062009999999999"/>
    <n v="2.2097129999999998"/>
    <n v="704.12400000000002"/>
    <n v="136.47300000000001"/>
    <n v="120.328"/>
    <n v="0"/>
    <s v="Manatee Pocket SW Prong Baffle Box"/>
    <x v="24"/>
    <n v="54.454300000000003"/>
  </r>
  <r>
    <n v="380"/>
    <s v="Polygon ZM"/>
    <n v="12178"/>
    <n v="140"/>
    <s v="Commercial and Services"/>
    <s v="SC_140"/>
    <n v="11.138500000000001"/>
    <s v="SC"/>
    <n v="12.066105"/>
    <n v="1.846098"/>
    <n v="2.076317"/>
    <n v="101.389"/>
    <n v="15.5123"/>
    <n v="17.4468"/>
    <n v="0"/>
    <s v="Manatee Pocket SW Prong Baffle Box"/>
    <x v="24"/>
    <n v="8.4027600000000007"/>
  </r>
  <r>
    <n v="381"/>
    <s v="Polygon ZM"/>
    <n v="12182"/>
    <n v="140"/>
    <s v="Commercial and Services"/>
    <s v="SC_140"/>
    <n v="4.4092900000000004"/>
    <s v="SC"/>
    <n v="12.066105"/>
    <n v="1.846098"/>
    <n v="2.076317"/>
    <n v="30.4498"/>
    <n v="4.6587800000000001"/>
    <n v="5.2397499999999999"/>
    <n v="0"/>
    <s v="Manatee Pocket SW Prong Baffle Box"/>
    <x v="24"/>
    <n v="2.5235799999999999"/>
  </r>
  <r>
    <n v="382"/>
    <s v="Polygon ZM"/>
    <n v="12183"/>
    <n v="140"/>
    <s v="Commercial and Services"/>
    <s v="SC_140"/>
    <n v="20.817399999999999"/>
    <s v="SC"/>
    <n v="12.066105"/>
    <n v="1.846098"/>
    <n v="2.076317"/>
    <n v="2.1335899999999999"/>
    <n v="0.326436"/>
    <n v="0.367145"/>
    <n v="0"/>
    <s v="Manatee Pocket SW Prong Baffle Box"/>
    <x v="24"/>
    <n v="0.17682500000000001"/>
  </r>
  <r>
    <n v="383"/>
    <s v="Polygon ZM"/>
    <n v="12184"/>
    <n v="140"/>
    <s v="Commercial and Services"/>
    <s v="SC_140"/>
    <n v="8.5937000000000001"/>
    <s v="SC"/>
    <n v="12.066105"/>
    <n v="1.846098"/>
    <n v="2.076317"/>
    <n v="0.96408700000000003"/>
    <n v="0.147504"/>
    <n v="0.16589899999999999"/>
    <n v="0"/>
    <s v="Manatee Pocket SW Prong Baffle Box"/>
    <x v="24"/>
    <n v="7.9899999999999999E-2"/>
  </r>
  <r>
    <n v="387"/>
    <s v="Polygon ZM"/>
    <n v="12196"/>
    <n v="141"/>
    <s v="Retail Sales and Services"/>
    <s v="SC_141"/>
    <n v="21.187000000000001"/>
    <s v="SC"/>
    <n v="8.0599679999999996"/>
    <n v="1.1919390000000001"/>
    <n v="1.762696"/>
    <n v="162.995"/>
    <n v="24.104299999999999"/>
    <n v="35.646700000000003"/>
    <n v="0"/>
    <s v="Manatee Pocket SW Prong Baffle Box"/>
    <x v="24"/>
    <n v="20.222799999999999"/>
  </r>
  <r>
    <n v="388"/>
    <s v="Polygon ZM"/>
    <n v="12205"/>
    <n v="148"/>
    <s v="Cemeteries"/>
    <s v="SC_148"/>
    <n v="5.1462500000000002"/>
    <s v="SC"/>
    <n v="10.235690999999999"/>
    <n v="1.630045"/>
    <n v="2.0185740000000001"/>
    <n v="0.59011899999999995"/>
    <n v="9.3977000000000005E-2"/>
    <n v="0.11637699999999999"/>
    <n v="0"/>
    <s v="Manatee Pocket SW Prong Baffle Box"/>
    <x v="24"/>
    <n v="5.7653000000000003E-2"/>
  </r>
  <r>
    <n v="392"/>
    <s v="Polygon ZM"/>
    <n v="12217"/>
    <n v="171"/>
    <s v="Educational Facilities"/>
    <s v="SC_171"/>
    <n v="18.9983"/>
    <s v="SC"/>
    <n v="13.284879999999999"/>
    <n v="2.2104170000000001"/>
    <n v="2.272335"/>
    <n v="252.39"/>
    <n v="41.994199999999999"/>
    <n v="43.170499999999997"/>
    <n v="0"/>
    <s v="Manatee Pocket SW Prong Baffle Box"/>
    <x v="24"/>
    <n v="18.9983"/>
  </r>
  <r>
    <n v="411"/>
    <s v="Polygon ZM"/>
    <n v="12335"/>
    <n v="411"/>
    <s v="Pine Flatwoods"/>
    <s v="SC_411"/>
    <n v="10.657400000000001"/>
    <s v="SC"/>
    <n v="9.4429689999999997"/>
    <n v="1.566926"/>
    <n v="1.9134899999999999"/>
    <n v="97.122799999999998"/>
    <n v="16.116099999999999"/>
    <n v="19.680599999999998"/>
    <n v="0"/>
    <s v="Manatee Pocket SW Prong Baffle Box"/>
    <x v="24"/>
    <n v="10.2852"/>
  </r>
  <r>
    <n v="413"/>
    <s v="Polygon ZM"/>
    <n v="12338"/>
    <n v="411"/>
    <s v="Pine Flatwoods"/>
    <s v="SC_411"/>
    <n v="6.3601099999999997"/>
    <s v="SC"/>
    <n v="9.4429689999999997"/>
    <n v="1.566926"/>
    <n v="1.9134899999999999"/>
    <n v="41.865499999999997"/>
    <n v="6.9469799999999999"/>
    <n v="8.4834800000000001"/>
    <n v="0"/>
    <s v="Manatee Pocket SW Prong Baffle Box"/>
    <x v="24"/>
    <n v="4.4335100000000001"/>
  </r>
  <r>
    <n v="414"/>
    <s v="Polygon ZM"/>
    <n v="12341"/>
    <n v="411"/>
    <s v="Pine Flatwoods"/>
    <s v="SC_411"/>
    <n v="16.177800000000001"/>
    <s v="SC"/>
    <n v="9.4429689999999997"/>
    <n v="1.566926"/>
    <n v="1.9134899999999999"/>
    <n v="13.378399999999999"/>
    <n v="2.2199599999999999"/>
    <n v="2.71096"/>
    <n v="0"/>
    <s v="Manatee Pocket SW Prong Baffle Box"/>
    <x v="24"/>
    <n v="1.41676"/>
  </r>
  <r>
    <n v="419"/>
    <s v="Polygon ZM"/>
    <n v="12658"/>
    <n v="530"/>
    <s v="Reservoirs"/>
    <s v="SC_530"/>
    <n v="5.8890700000000002"/>
    <s v="SC"/>
    <n v="12.88212"/>
    <n v="2.2840129999999998"/>
    <n v="2.2468859999999999"/>
    <n v="75.863699999999994"/>
    <n v="13.450699999999999"/>
    <n v="13.232100000000001"/>
    <n v="0"/>
    <s v="Manatee Pocket SW Prong Baffle Box"/>
    <x v="24"/>
    <n v="5.8890700000000002"/>
  </r>
  <r>
    <n v="420"/>
    <s v="Polygon ZM"/>
    <n v="12659"/>
    <n v="530"/>
    <s v="Reservoirs"/>
    <s v="SC_530"/>
    <n v="3.3218100000000002"/>
    <s v="SC"/>
    <n v="12.88212"/>
    <n v="2.2840129999999998"/>
    <n v="2.2468859999999999"/>
    <n v="42.792000000000002"/>
    <n v="7.5870600000000001"/>
    <n v="7.46373"/>
    <n v="0"/>
    <s v="Manatee Pocket SW Prong Baffle Box"/>
    <x v="24"/>
    <n v="3.3218100000000002"/>
  </r>
  <r>
    <n v="428"/>
    <s v="Polygon ZM"/>
    <n v="12807"/>
    <n v="641"/>
    <s v="Freshwater Marshes"/>
    <s v="SC_641"/>
    <n v="1.4961800000000001"/>
    <s v="SC"/>
    <n v="13.008276"/>
    <n v="2.4352339999999999"/>
    <n v="2.258877"/>
    <n v="19.462700000000002"/>
    <n v="3.6435499999999998"/>
    <n v="3.3796900000000001"/>
    <n v="0"/>
    <s v="Manatee Pocket SW Prong Baffle Box"/>
    <x v="24"/>
    <n v="1.4961800000000001"/>
  </r>
  <r>
    <n v="429"/>
    <s v="Polygon ZM"/>
    <n v="12808"/>
    <n v="641"/>
    <s v="Freshwater Marshes"/>
    <s v="SC_641"/>
    <n v="1.4195199999999999"/>
    <s v="SC"/>
    <n v="13.008276"/>
    <n v="2.4352339999999999"/>
    <n v="2.258877"/>
    <n v="18.465499999999999"/>
    <n v="3.4568599999999998"/>
    <n v="3.2065199999999998"/>
    <n v="0"/>
    <s v="Manatee Pocket SW Prong Baffle Box"/>
    <x v="24"/>
    <n v="1.4195199999999999"/>
  </r>
  <r>
    <n v="430"/>
    <s v="Polygon ZM"/>
    <n v="12810"/>
    <n v="641"/>
    <s v="Freshwater Marshes"/>
    <s v="SC_641"/>
    <n v="5.4902899999999999"/>
    <s v="SC"/>
    <n v="13.008276"/>
    <n v="2.4352339999999999"/>
    <n v="2.258877"/>
    <n v="71.419200000000004"/>
    <n v="13.370100000000001"/>
    <n v="12.401899999999999"/>
    <n v="0"/>
    <s v="Manatee Pocket SW Prong Baffle Box"/>
    <x v="24"/>
    <n v="5.4902899999999999"/>
  </r>
  <r>
    <n v="432"/>
    <s v="Polygon ZM"/>
    <n v="12823"/>
    <n v="814"/>
    <s v="Roads and Highways"/>
    <s v="SC_814"/>
    <n v="163.608"/>
    <s v="SC"/>
    <n v="11.698136999999999"/>
    <n v="2.0063559999999998"/>
    <n v="2.130468"/>
    <n v="1.2130099999999999"/>
    <n v="0.20804500000000001"/>
    <n v="0.220915"/>
    <n v="0"/>
    <s v="Manatee Pocket SW Prong Baffle Box"/>
    <x v="24"/>
    <n v="0.10369299999999999"/>
  </r>
  <r>
    <n v="358"/>
    <s v="Polygon ZM"/>
    <n v="12091"/>
    <n v="111"/>
    <s v="Fixed Single Family Units"/>
    <s v="SC_111"/>
    <n v="139.81700000000001"/>
    <s v="SC"/>
    <n v="10.585588"/>
    <n v="1.76698"/>
    <n v="2.0891790000000001"/>
    <n v="26.122499999999999"/>
    <n v="4.3604500000000002"/>
    <n v="5.1555499999999999"/>
    <n v="1"/>
    <s v="Martin County Golf Course WQ"/>
    <x v="25"/>
    <n v="2.46774"/>
  </r>
  <r>
    <n v="359"/>
    <s v="Polygon ZM"/>
    <n v="12092"/>
    <n v="111"/>
    <s v="Fixed Single Family Units"/>
    <s v="SC_111"/>
    <n v="4.3234700000000004"/>
    <s v="SC"/>
    <n v="10.585588"/>
    <n v="1.76698"/>
    <n v="2.0891790000000001"/>
    <n v="30.8446"/>
    <n v="5.1486799999999997"/>
    <n v="6.08751"/>
    <n v="1"/>
    <s v="Martin County Golf Course WQ"/>
    <x v="25"/>
    <n v="2.9138299999999999"/>
  </r>
  <r>
    <n v="396"/>
    <s v="Polygon ZM"/>
    <n v="12258"/>
    <n v="182"/>
    <s v="Golf Courses"/>
    <s v="SC_182"/>
    <n v="171.02"/>
    <s v="SC"/>
    <n v="12.610151999999999"/>
    <n v="2.1394980000000001"/>
    <n v="2.2300369999999998"/>
    <n v="1138.43"/>
    <n v="193.15100000000001"/>
    <n v="201.32499999999999"/>
    <n v="1"/>
    <s v="Martin County Golf Course WQ"/>
    <x v="25"/>
    <n v="90.278599999999997"/>
  </r>
  <r>
    <n v="417"/>
    <s v="Polygon ZM"/>
    <n v="12351"/>
    <n v="411"/>
    <s v="Pine Flatwoods"/>
    <s v="SC_411"/>
    <n v="0.101576"/>
    <s v="SC"/>
    <n v="9.4429689999999997"/>
    <n v="1.566926"/>
    <n v="1.9134899999999999"/>
    <n v="2.1434000000000002E-2"/>
    <n v="3.5569999999999998E-3"/>
    <n v="4.3429999999999996E-3"/>
    <n v="1"/>
    <s v="Martin County Golf Course WQ"/>
    <x v="25"/>
    <n v="2.2699999999999999E-3"/>
  </r>
  <r>
    <n v="424"/>
    <s v="Polygon ZM"/>
    <n v="12676"/>
    <n v="530"/>
    <s v="Reservoirs"/>
    <s v="SC_530"/>
    <n v="2.30111"/>
    <s v="SC"/>
    <n v="12.88212"/>
    <n v="2.2840129999999998"/>
    <n v="2.2468859999999999"/>
    <n v="29.6432"/>
    <n v="5.2557700000000001"/>
    <n v="5.1703299999999999"/>
    <n v="1"/>
    <s v="Martin County Golf Course WQ"/>
    <x v="25"/>
    <n v="2.30111"/>
  </r>
  <r>
    <n v="425"/>
    <s v="Polygon ZM"/>
    <n v="12677"/>
    <n v="530"/>
    <s v="Reservoirs"/>
    <s v="SC_530"/>
    <n v="1.2561100000000001"/>
    <s v="SC"/>
    <n v="12.88212"/>
    <n v="2.2840129999999998"/>
    <n v="2.2468859999999999"/>
    <n v="16.1814"/>
    <n v="2.86897"/>
    <n v="2.8223400000000001"/>
    <n v="1"/>
    <s v="Martin County Golf Course WQ"/>
    <x v="25"/>
    <n v="1.2561100000000001"/>
  </r>
  <r>
    <n v="435"/>
    <s v="Polygon ZM"/>
    <n v="12827"/>
    <n v="111"/>
    <s v="Fixed Single Family Units"/>
    <s v="SME_111"/>
    <n v="208.78399999999999"/>
    <s v="SME"/>
    <n v="9.8435590000000008"/>
    <n v="1.71604"/>
    <n v="2.0080279999999999"/>
    <n v="5.6793899999999997"/>
    <n v="0.99009499999999995"/>
    <n v="1.15856"/>
    <n v="1"/>
    <s v="Martin County Golf Course WQ"/>
    <x v="25"/>
    <n v="0.57696499999999995"/>
  </r>
  <r>
    <n v="438"/>
    <s v="Polygon ZM"/>
    <n v="12836"/>
    <n v="134"/>
    <s v="Multiple Dwelling Units, High Rise Three stories or more"/>
    <s v="SME_134"/>
    <n v="35.321300000000001"/>
    <s v="SME"/>
    <n v="7.7349319999999997"/>
    <n v="1.296503"/>
    <n v="1.8149770000000001"/>
    <n v="5.5864999999999998E-2"/>
    <n v="9.3640000000000008E-3"/>
    <n v="1.3109000000000001E-2"/>
    <n v="1"/>
    <s v="Martin County Golf Course WQ"/>
    <x v="25"/>
    <n v="7.2220000000000001E-3"/>
  </r>
  <r>
    <n v="440"/>
    <s v="Polygon ZM"/>
    <n v="12857"/>
    <n v="182"/>
    <s v="Golf Courses"/>
    <s v="SME_182"/>
    <n v="9.8624000000000003E-2"/>
    <s v="SME"/>
    <n v="8.2781629999999993"/>
    <n v="1.2135750000000001"/>
    <n v="1.8111649999999999"/>
    <n v="0.77037699999999998"/>
    <n v="0.112937"/>
    <n v="0.16855000000000001"/>
    <n v="1"/>
    <s v="Martin County Golf Course WQ"/>
    <x v="25"/>
    <n v="9.3061000000000005E-2"/>
  </r>
  <r>
    <n v="441"/>
    <s v="Polygon ZM"/>
    <n v="12858"/>
    <n v="182"/>
    <s v="Golf Courses"/>
    <s v="SME_182"/>
    <n v="50.270800000000001"/>
    <s v="SME"/>
    <n v="8.2781629999999993"/>
    <n v="1.2135750000000001"/>
    <n v="1.8111649999999999"/>
    <n v="415.53399999999999"/>
    <n v="60.917099999999998"/>
    <n v="90.914000000000001"/>
    <n v="1"/>
    <s v="Martin County Golf Course WQ"/>
    <x v="25"/>
    <n v="50.196399999999997"/>
  </r>
  <r>
    <n v="442"/>
    <s v="Polygon ZM"/>
    <n v="12864"/>
    <n v="411"/>
    <s v="Pine Flatwoods"/>
    <s v="SME_411"/>
    <n v="125.874"/>
    <s v="SME"/>
    <n v="6.910609"/>
    <n v="0.99590999999999996"/>
    <n v="1.6334109999999999"/>
    <n v="162.30199999999999"/>
    <n v="23.389800000000001"/>
    <n v="38.362099999999998"/>
    <n v="1"/>
    <s v="Martin County Golf Course WQ"/>
    <x v="25"/>
    <n v="23.485900000000001"/>
  </r>
  <r>
    <n v="443"/>
    <s v="Polygon ZM"/>
    <n v="12866"/>
    <n v="530"/>
    <s v="Reservoirs"/>
    <s v="SME_530"/>
    <n v="2.9320200000000001"/>
    <s v="SME"/>
    <n v="8.7146969999999992"/>
    <n v="1.29051"/>
    <n v="1.7718050000000001"/>
    <n v="25.5517"/>
    <n v="3.7837999999999998"/>
    <n v="5.1949699999999996"/>
    <n v="1"/>
    <s v="Martin County Golf Course WQ"/>
    <x v="25"/>
    <n v="2.9320200000000001"/>
  </r>
  <r>
    <n v="444"/>
    <s v="Polygon ZM"/>
    <n v="12867"/>
    <n v="530"/>
    <s v="Reservoirs"/>
    <s v="SME_530"/>
    <n v="1.14235"/>
    <s v="SME"/>
    <n v="8.7146969999999992"/>
    <n v="1.29051"/>
    <n v="1.7718050000000001"/>
    <n v="9.9552300000000002"/>
    <n v="1.47421"/>
    <n v="2.0240200000000002"/>
    <n v="1"/>
    <s v="Martin County Golf Course WQ"/>
    <x v="25"/>
    <n v="1.14235"/>
  </r>
  <r>
    <n v="445"/>
    <s v="Polygon ZM"/>
    <n v="12868"/>
    <n v="530"/>
    <s v="Reservoirs"/>
    <s v="SME_530"/>
    <n v="1.8491899999999999"/>
    <s v="SME"/>
    <n v="8.7146969999999992"/>
    <n v="1.29051"/>
    <n v="1.7718050000000001"/>
    <n v="16.115100000000002"/>
    <n v="2.3864000000000001"/>
    <n v="3.2764000000000002"/>
    <n v="1"/>
    <s v="Martin County Golf Course WQ"/>
    <x v="25"/>
    <n v="1.8491899999999999"/>
  </r>
  <r>
    <n v="446"/>
    <s v="Polygon ZM"/>
    <n v="12869"/>
    <n v="530"/>
    <s v="Reservoirs"/>
    <s v="SME_530"/>
    <n v="2.9492099999999999"/>
    <s v="SME"/>
    <n v="8.7146969999999992"/>
    <n v="1.29051"/>
    <n v="1.7718050000000001"/>
    <n v="25.701499999999999"/>
    <n v="3.8059799999999999"/>
    <n v="5.2254199999999997"/>
    <n v="1"/>
    <s v="Martin County Golf Course WQ"/>
    <x v="25"/>
    <n v="2.9492099999999999"/>
  </r>
  <r>
    <n v="447"/>
    <s v="Polygon ZM"/>
    <n v="12948"/>
    <n v="811"/>
    <s v="Airports"/>
    <s v="SME_811"/>
    <n v="402.202"/>
    <s v="SME"/>
    <n v="7.0189370000000002"/>
    <n v="0.87693299999999996"/>
    <n v="1.6749400000000001"/>
    <n v="169.893"/>
    <n v="21.226099999999999"/>
    <n v="40.541800000000002"/>
    <n v="1"/>
    <s v="Martin County Golf Course WQ"/>
    <x v="25"/>
    <n v="24.204899999999999"/>
  </r>
  <r>
    <n v="142"/>
    <s v="Polygon ZM"/>
    <n v="1363"/>
    <n v="121"/>
    <s v="Fixed Single Family Units"/>
    <s v="B6_121"/>
    <n v="114.995"/>
    <s v="B6"/>
    <n v="11.719173"/>
    <n v="1.982953"/>
    <n v="2.0781740000000002"/>
    <n v="6.7580299999999998"/>
    <n v="1.1435"/>
    <n v="1.19841"/>
    <n v="4"/>
    <s v="All American Ditch"/>
    <x v="26"/>
    <n v="0.57666399999999995"/>
  </r>
  <r>
    <n v="144"/>
    <s v="Polygon ZM"/>
    <n v="1378"/>
    <n v="133"/>
    <s v="Multiple Dwelling Units, Low Rise Two stories or less"/>
    <s v="B6_133"/>
    <n v="7.3097799999999999"/>
    <s v="B6"/>
    <n v="11.792467"/>
    <n v="1.9885550000000001"/>
    <n v="2.079189"/>
    <n v="18.601600000000001"/>
    <n v="3.1367699999999998"/>
    <n v="3.2797299999999998"/>
    <n v="4"/>
    <s v="All American Ditch"/>
    <x v="26"/>
    <n v="1.57741"/>
  </r>
  <r>
    <n v="145"/>
    <s v="Polygon ZM"/>
    <n v="1385"/>
    <n v="140"/>
    <s v="Commercial and Services"/>
    <s v="B6_140"/>
    <n v="12.347200000000001"/>
    <s v="B6"/>
    <n v="9.2811850000000007"/>
    <n v="1.3582639999999999"/>
    <n v="1.775104"/>
    <n v="9.859999999999999E-4"/>
    <n v="1.44E-4"/>
    <n v="1.8900000000000001E-4"/>
    <n v="4"/>
    <s v="All American Ditch"/>
    <x v="26"/>
    <n v="1.06E-4"/>
  </r>
  <r>
    <n v="146"/>
    <s v="Polygon ZM"/>
    <n v="1386"/>
    <n v="140"/>
    <s v="Commercial and Services"/>
    <s v="B6_140"/>
    <n v="10.329000000000001"/>
    <s v="B6"/>
    <n v="9.2811850000000007"/>
    <n v="1.3582639999999999"/>
    <n v="1.775104"/>
    <n v="42.831299999999999"/>
    <n v="6.2681899999999997"/>
    <n v="8.1918399999999991"/>
    <n v="4"/>
    <s v="All American Ditch"/>
    <x v="26"/>
    <n v="4.6148499999999997"/>
  </r>
  <r>
    <n v="147"/>
    <s v="Polygon ZM"/>
    <n v="1387"/>
    <n v="140"/>
    <s v="Commercial and Services"/>
    <s v="B6_140"/>
    <n v="10.8774"/>
    <s v="B6"/>
    <n v="9.2811850000000007"/>
    <n v="1.3582639999999999"/>
    <n v="1.775104"/>
    <n v="15.223699999999999"/>
    <n v="2.2279300000000002"/>
    <n v="2.91167"/>
    <n v="4"/>
    <s v="All American Ditch"/>
    <x v="26"/>
    <n v="1.64028"/>
  </r>
  <r>
    <n v="148"/>
    <s v="Polygon ZM"/>
    <n v="1389"/>
    <n v="140"/>
    <s v="Commercial and Services"/>
    <s v="B6_140"/>
    <n v="22.069900000000001"/>
    <s v="B6"/>
    <n v="9.2811850000000007"/>
    <n v="1.3582639999999999"/>
    <n v="1.775104"/>
    <n v="83.511099999999999"/>
    <n v="12.221500000000001"/>
    <n v="15.972200000000001"/>
    <n v="4"/>
    <s v="All American Ditch"/>
    <x v="26"/>
    <n v="8.9978899999999999"/>
  </r>
  <r>
    <n v="152"/>
    <s v="Polygon ZM"/>
    <n v="1399"/>
    <n v="170"/>
    <s v="Institutional"/>
    <s v="B6_170"/>
    <n v="6.3279699999999997"/>
    <s v="B6"/>
    <n v="8.9847640000000002"/>
    <n v="1.473347"/>
    <n v="1.9074899999999999"/>
    <n v="1.52451"/>
    <n v="0.24999299999999999"/>
    <n v="0.32365699999999997"/>
    <n v="4"/>
    <s v="All American Ditch"/>
    <x v="26"/>
    <n v="0.16967699999999999"/>
  </r>
  <r>
    <n v="172"/>
    <s v="Polygon ZM"/>
    <n v="1450"/>
    <n v="411"/>
    <s v="Pine Flatwoods"/>
    <s v="B6_411"/>
    <n v="17.4483"/>
    <s v="B6"/>
    <n v="6.6934500000000003"/>
    <n v="0.99065700000000001"/>
    <n v="1.5987610000000001"/>
    <n v="32.188200000000002"/>
    <n v="4.7639800000000001"/>
    <n v="7.6882999999999999"/>
    <n v="4"/>
    <s v="All American Ditch"/>
    <x v="26"/>
    <n v="4.80891"/>
  </r>
  <r>
    <n v="173"/>
    <s v="Polygon ZM"/>
    <n v="1451"/>
    <n v="411"/>
    <s v="Pine Flatwoods"/>
    <s v="B6_411"/>
    <n v="47.374200000000002"/>
    <s v="B6"/>
    <n v="6.6934500000000003"/>
    <n v="0.99065700000000001"/>
    <n v="1.5987610000000001"/>
    <n v="101.26300000000001"/>
    <n v="14.987399999999999"/>
    <n v="24.187200000000001"/>
    <n v="4"/>
    <s v="All American Ditch"/>
    <x v="26"/>
    <n v="15.1287"/>
  </r>
  <r>
    <n v="187"/>
    <s v="Polygon ZM"/>
    <n v="1495"/>
    <n v="620"/>
    <s v="Wetland Coniferous Forests"/>
    <s v="B6_620"/>
    <n v="2.6204100000000001"/>
    <s v="B6"/>
    <n v="12.467798"/>
    <n v="2.1053609999999998"/>
    <n v="2.1709649999999998"/>
    <n v="31.463999999999999"/>
    <n v="5.3131300000000001"/>
    <n v="5.4786900000000003"/>
    <n v="4"/>
    <s v="All American Ditch"/>
    <x v="26"/>
    <n v="2.5236200000000002"/>
  </r>
  <r>
    <n v="453"/>
    <s v="Polygon ZM"/>
    <n v="12968"/>
    <n v="111"/>
    <s v="Fixed Single Family Units"/>
    <s v="SouthFork_111"/>
    <n v="43.865600000000001"/>
    <s v="SouthFork"/>
    <n v="12.112627"/>
    <n v="2.0299130000000001"/>
    <n v="2.1866620000000001"/>
    <n v="65.921000000000006"/>
    <n v="11.047499999999999"/>
    <n v="11.900600000000001"/>
    <n v="4"/>
    <s v="All American Ditch"/>
    <x v="26"/>
    <n v="5.4423399999999997"/>
  </r>
  <r>
    <n v="484"/>
    <s v="Polygon ZM"/>
    <n v="13069"/>
    <n v="121"/>
    <s v="Fixed Single Family Units"/>
    <s v="SouthFork_121"/>
    <n v="682.74699999999996"/>
    <s v="SouthFork"/>
    <n v="11.733371"/>
    <n v="1.9754510000000001"/>
    <n v="2.1412239999999998"/>
    <n v="89.393000000000001"/>
    <n v="15.0504"/>
    <n v="16.313300000000002"/>
    <n v="4"/>
    <s v="All American Ditch"/>
    <x v="26"/>
    <n v="7.6186999999999996"/>
  </r>
  <r>
    <n v="490"/>
    <s v="Polygon ZM"/>
    <n v="13077"/>
    <n v="121"/>
    <s v="Fixed Single Family Units"/>
    <s v="SouthFork_121"/>
    <n v="279.935"/>
    <s v="SouthFork"/>
    <n v="11.733371"/>
    <n v="1.9754510000000001"/>
    <n v="2.1412239999999998"/>
    <n v="573.54600000000005"/>
    <n v="96.563199999999995"/>
    <n v="104.666"/>
    <n v="4"/>
    <s v="All American Ditch"/>
    <x v="26"/>
    <n v="48.881599999999999"/>
  </r>
  <r>
    <n v="502"/>
    <s v="Polygon ZM"/>
    <n v="13133"/>
    <n v="133"/>
    <s v="Multiple Dwelling Units, Low Rise Two stories or less"/>
    <s v="SouthFork_133"/>
    <n v="47.103400000000001"/>
    <s v="SouthFork"/>
    <n v="11.271977"/>
    <n v="2.2334000000000001"/>
    <n v="2.0293679999999998"/>
    <n v="530.94799999999998"/>
    <n v="105.20099999999999"/>
    <n v="95.590100000000007"/>
    <n v="4"/>
    <s v="All American Ditch"/>
    <x v="26"/>
    <n v="47.103400000000001"/>
  </r>
  <r>
    <n v="505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78.478399999999993"/>
    <n v="15.5495"/>
    <n v="14.129"/>
    <n v="4"/>
    <s v="All American Ditch"/>
    <x v="26"/>
    <n v="6.9622599999999997"/>
  </r>
  <r>
    <n v="515"/>
    <s v="Polygon ZM"/>
    <n v="13167"/>
    <n v="140"/>
    <s v="Commercial and Services"/>
    <s v="SouthFork_140"/>
    <n v="1.2666E-2"/>
    <s v="SouthFork"/>
    <n v="12.496560000000001"/>
    <n v="1.9466840000000001"/>
    <n v="2.126881"/>
    <n v="0.158279"/>
    <n v="2.4656000000000001E-2"/>
    <n v="2.6939000000000001E-2"/>
    <n v="4"/>
    <s v="All American Ditch"/>
    <x v="26"/>
    <n v="1.2666E-2"/>
  </r>
  <r>
    <n v="542"/>
    <s v="Polygon ZM"/>
    <n v="13249"/>
    <n v="182"/>
    <s v="Golf Courses"/>
    <s v="SouthFork_182"/>
    <n v="163.858"/>
    <s v="SouthFork"/>
    <n v="11.610144999999999"/>
    <n v="2.0070380000000001"/>
    <n v="2.0894119999999998"/>
    <n v="8.8819499999999998"/>
    <n v="1.53542"/>
    <n v="1.59843"/>
    <n v="4"/>
    <s v="All American Ditch"/>
    <x v="26"/>
    <n v="0.76501600000000003"/>
  </r>
  <r>
    <n v="547"/>
    <s v="Polygon ZM"/>
    <n v="13264"/>
    <n v="185"/>
    <s v="Parks and Zoos"/>
    <s v="SouthFork_185"/>
    <n v="18.147300000000001"/>
    <s v="SouthFork"/>
    <n v="11.209728"/>
    <n v="1.937066"/>
    <n v="2.108727"/>
    <n v="187.834"/>
    <n v="32.458100000000002"/>
    <n v="35.334499999999998"/>
    <n v="4"/>
    <s v="All American Ditch"/>
    <x v="26"/>
    <n v="16.7563"/>
  </r>
  <r>
    <n v="604"/>
    <s v="Polygon ZM"/>
    <n v="13638"/>
    <n v="411"/>
    <s v="Pine Flatwoods"/>
    <s v="SouthFork_411"/>
    <n v="4.1583899999999998"/>
    <s v="SouthFork"/>
    <n v="5.9979040000000001"/>
    <n v="0.90687899999999999"/>
    <n v="1.5020009999999999"/>
    <n v="24.840599999999998"/>
    <n v="3.7558799999999999"/>
    <n v="6.2206000000000001"/>
    <n v="4"/>
    <s v="All American Ditch"/>
    <x v="26"/>
    <n v="4.14154"/>
  </r>
  <r>
    <n v="606"/>
    <s v="Polygon ZM"/>
    <n v="13640"/>
    <n v="411"/>
    <s v="Pine Flatwoods"/>
    <s v="SouthFork_411"/>
    <n v="4.5627599999999999"/>
    <s v="SouthFork"/>
    <n v="5.9979040000000001"/>
    <n v="0.90687899999999999"/>
    <n v="1.5020009999999999"/>
    <n v="27.367000000000001"/>
    <n v="4.1378700000000004"/>
    <n v="6.8532700000000002"/>
    <n v="4"/>
    <s v="All American Ditch"/>
    <x v="26"/>
    <n v="4.5627599999999999"/>
  </r>
  <r>
    <n v="607"/>
    <s v="Polygon ZM"/>
    <n v="13641"/>
    <n v="411"/>
    <s v="Pine Flatwoods"/>
    <s v="SouthFork_411"/>
    <n v="34.3613"/>
    <s v="SouthFork"/>
    <n v="5.9979040000000001"/>
    <n v="0.90687899999999999"/>
    <n v="1.5020009999999999"/>
    <n v="196.01599999999999"/>
    <n v="29.637499999999999"/>
    <n v="49.086599999999997"/>
    <n v="4"/>
    <s v="All American Ditch"/>
    <x v="26"/>
    <n v="32.680799999999998"/>
  </r>
  <r>
    <n v="609"/>
    <s v="Polygon ZM"/>
    <n v="13642"/>
    <n v="411"/>
    <s v="Pine Flatwoods"/>
    <s v="SouthFork_411"/>
    <n v="28.6112"/>
    <s v="SouthFork"/>
    <n v="5.9979040000000001"/>
    <n v="0.90687899999999999"/>
    <n v="1.5020009999999999"/>
    <n v="50.724499999999999"/>
    <n v="7.6695000000000002"/>
    <n v="12.702500000000001"/>
    <n v="4"/>
    <s v="All American Ditch"/>
    <x v="26"/>
    <n v="8.4570299999999996"/>
  </r>
  <r>
    <n v="665"/>
    <s v="Polygon ZM"/>
    <n v="14453"/>
    <n v="530"/>
    <s v="Reservoirs"/>
    <s v="SouthFork_530"/>
    <n v="2.0012400000000001"/>
    <s v="SouthFork"/>
    <n v="9.4268710000000002"/>
    <n v="1.6340539999999999"/>
    <n v="1.899934"/>
    <n v="18.865400000000001"/>
    <n v="3.27013"/>
    <n v="3.8022200000000002"/>
    <n v="4"/>
    <s v="All American Ditch"/>
    <x v="26"/>
    <n v="2.0012400000000001"/>
  </r>
  <r>
    <n v="687"/>
    <s v="Polygon ZM"/>
    <n v="14801"/>
    <n v="617"/>
    <s v="Mixed Wetland Hardwoods"/>
    <s v="SouthFork_617"/>
    <n v="8.7573299999999996"/>
    <s v="SouthFork"/>
    <n v="7.5608690000000003"/>
    <n v="1.390093"/>
    <n v="1.5510949999999999"/>
    <n v="63.635100000000001"/>
    <n v="11.6995"/>
    <n v="13.054600000000001"/>
    <n v="4"/>
    <s v="All American Ditch"/>
    <x v="26"/>
    <n v="8.4163700000000006"/>
  </r>
  <r>
    <n v="692"/>
    <s v="Polygon ZM"/>
    <n v="14814"/>
    <n v="620"/>
    <s v="Wetland Coniferous Forests"/>
    <s v="SouthFork_620"/>
    <n v="7.816E-3"/>
    <s v="SouthFork"/>
    <n v="11.171916"/>
    <n v="2.4130799999999999"/>
    <n v="1.5964879999999999"/>
    <n v="8.7321999999999997E-2"/>
    <n v="1.8860999999999999E-2"/>
    <n v="1.2479000000000001E-2"/>
    <n v="4"/>
    <s v="All American Ditch"/>
    <x v="26"/>
    <n v="7.816E-3"/>
  </r>
  <r>
    <n v="694"/>
    <s v="Polygon ZM"/>
    <n v="14938"/>
    <n v="625"/>
    <s v="Hydric Pine Flatwoods"/>
    <s v="SouthFork_625"/>
    <n v="1.5263899999999999"/>
    <s v="SouthFork"/>
    <n v="5.4799730000000002"/>
    <n v="0.94498800000000005"/>
    <n v="1.3510439999999999"/>
    <n v="8.3645800000000001"/>
    <n v="1.44242"/>
    <n v="2.0622199999999999"/>
    <n v="4"/>
    <s v="All American Ditch"/>
    <x v="26"/>
    <n v="1.5263899999999999"/>
  </r>
  <r>
    <n v="710"/>
    <s v="Polygon ZM"/>
    <n v="15363"/>
    <n v="641"/>
    <s v="Freshwater Marshes"/>
    <s v="SouthFork_641"/>
    <n v="12.568199999999999"/>
    <s v="SouthFork"/>
    <n v="7.2364240000000004"/>
    <n v="1.3226290000000001"/>
    <n v="1.468153"/>
    <n v="90.948800000000006"/>
    <n v="16.623100000000001"/>
    <n v="18.452000000000002"/>
    <n v="4"/>
    <s v="All American Ditch"/>
    <x v="26"/>
    <n v="12.568199999999999"/>
  </r>
  <r>
    <n v="716"/>
    <s v="Polygon ZM"/>
    <n v="15369"/>
    <n v="641"/>
    <s v="Freshwater Marshes"/>
    <s v="SouthFork_641"/>
    <n v="4.2311399999999999"/>
    <s v="SouthFork"/>
    <n v="7.2364240000000004"/>
    <n v="1.3226290000000001"/>
    <n v="1.468153"/>
    <n v="30.618300000000001"/>
    <n v="5.5962300000000003"/>
    <n v="6.2119600000000004"/>
    <n v="4"/>
    <s v="All American Ditch"/>
    <x v="26"/>
    <n v="4.2311399999999999"/>
  </r>
  <r>
    <n v="717"/>
    <s v="Polygon ZM"/>
    <n v="15370"/>
    <n v="641"/>
    <s v="Freshwater Marshes"/>
    <s v="SouthFork_641"/>
    <n v="8.9515399999999996"/>
    <s v="SouthFork"/>
    <n v="7.2364240000000004"/>
    <n v="1.3226290000000001"/>
    <n v="1.468153"/>
    <n v="64.777100000000004"/>
    <n v="11.839600000000001"/>
    <n v="13.142200000000001"/>
    <n v="4"/>
    <s v="All American Ditch"/>
    <x v="26"/>
    <n v="8.9515399999999996"/>
  </r>
  <r>
    <n v="718"/>
    <s v="Polygon ZM"/>
    <n v="15371"/>
    <n v="641"/>
    <s v="Freshwater Marshes"/>
    <s v="SouthFork_641"/>
    <n v="3.5491000000000001"/>
    <s v="SouthFork"/>
    <n v="7.2364240000000004"/>
    <n v="1.3226290000000001"/>
    <n v="1.468153"/>
    <n v="25.6828"/>
    <n v="4.69414"/>
    <n v="5.2106199999999996"/>
    <n v="4"/>
    <s v="All American Ditch"/>
    <x v="26"/>
    <n v="3.5491000000000001"/>
  </r>
  <r>
    <n v="729"/>
    <s v="Polygon ZM"/>
    <n v="1389"/>
    <n v="140"/>
    <s v="Commercial and Services"/>
    <s v="B6_140"/>
    <n v="22.069900000000001"/>
    <s v="B6"/>
    <n v="9.2811850000000007"/>
    <n v="1.3582639999999999"/>
    <n v="1.775104"/>
    <n v="15.271000000000001"/>
    <n v="2.2348499999999998"/>
    <n v="2.9207000000000001"/>
    <n v="4"/>
    <s v="All American Ditch"/>
    <x v="26"/>
    <n v="1.64537"/>
  </r>
  <r>
    <n v="731"/>
    <s v="Polygon ZM"/>
    <n v="1389"/>
    <n v="140"/>
    <s v="Commercial and Services"/>
    <s v="B6_140"/>
    <n v="22.069900000000001"/>
    <s v="B6"/>
    <n v="9.2811850000000007"/>
    <n v="1.3582639999999999"/>
    <n v="1.775104"/>
    <n v="3.13524"/>
    <n v="0.45883000000000002"/>
    <n v="0.59964099999999998"/>
    <n v="4"/>
    <s v="All American Ditch"/>
    <x v="26"/>
    <n v="0.337806"/>
  </r>
  <r>
    <n v="733"/>
    <s v="Polygon ZM"/>
    <n v="1451"/>
    <n v="411"/>
    <s v="Pine Flatwoods"/>
    <s v="B6_411"/>
    <n v="47.374200000000002"/>
    <s v="B6"/>
    <n v="6.6934500000000003"/>
    <n v="0.99065700000000001"/>
    <n v="1.5987610000000001"/>
    <n v="0.101781"/>
    <n v="1.5063999999999999E-2"/>
    <n v="2.4310999999999999E-2"/>
    <n v="4"/>
    <s v="All American Ditch"/>
    <x v="26"/>
    <n v="1.5206000000000001E-2"/>
  </r>
  <r>
    <n v="765"/>
    <s v="Polygon ZM"/>
    <n v="13077"/>
    <n v="121"/>
    <s v="Fixed Single Family Units"/>
    <s v="SouthFork_121"/>
    <n v="279.935"/>
    <s v="SouthFork"/>
    <n v="11.733371"/>
    <n v="1.9754510000000001"/>
    <n v="2.1412239999999998"/>
    <n v="7.32864"/>
    <n v="1.23386"/>
    <n v="1.3373999999999999"/>
    <n v="4"/>
    <s v="All American Ditch"/>
    <x v="26"/>
    <n v="0.62459799999999999"/>
  </r>
  <r>
    <n v="773"/>
    <s v="Polygon ZM"/>
    <n v="13135"/>
    <n v="133"/>
    <s v="Multiple Dwelling Units, Low Rise Two stories or less"/>
    <s v="SouthFork_133"/>
    <n v="14.7545"/>
    <s v="SouthFork"/>
    <n v="11.271977"/>
    <n v="2.2334000000000001"/>
    <n v="2.0293679999999998"/>
    <n v="1.02948"/>
    <n v="0.20397799999999999"/>
    <n v="0.18534300000000001"/>
    <n v="4"/>
    <s v="All American Ditch"/>
    <x v="26"/>
    <n v="9.1330999999999996E-2"/>
  </r>
  <r>
    <n v="781"/>
    <s v="Polygon ZM"/>
    <n v="13173"/>
    <n v="140"/>
    <s v="Commercial and Services"/>
    <s v="SouthFork_140"/>
    <n v="20.015699999999999"/>
    <s v="SouthFork"/>
    <n v="12.496560000000001"/>
    <n v="1.9466840000000001"/>
    <n v="2.126881"/>
    <n v="5.3959999999999998E-3"/>
    <n v="8.4099999999999995E-4"/>
    <n v="9.1799999999999998E-4"/>
    <n v="4"/>
    <s v="All American Ditch"/>
    <x v="26"/>
    <n v="4.3199999999999998E-4"/>
  </r>
  <r>
    <n v="787"/>
    <s v="Polygon ZM"/>
    <n v="13264"/>
    <n v="185"/>
    <s v="Parks and Zoos"/>
    <s v="SouthFork_185"/>
    <n v="18.147300000000001"/>
    <s v="SouthFork"/>
    <n v="11.209728"/>
    <n v="1.937066"/>
    <n v="2.108727"/>
    <n v="0.648698"/>
    <n v="0.112096"/>
    <n v="0.12203"/>
    <n v="4"/>
    <s v="All American Ditch"/>
    <x v="26"/>
    <n v="5.7868999999999997E-2"/>
  </r>
  <r>
    <n v="791"/>
    <s v="Polygon ZM"/>
    <n v="13641"/>
    <n v="411"/>
    <s v="Pine Flatwoods"/>
    <s v="SouthFork_411"/>
    <n v="34.3613"/>
    <s v="SouthFork"/>
    <n v="5.9979040000000001"/>
    <n v="0.90687899999999999"/>
    <n v="1.5020009999999999"/>
    <n v="1.2600899999999999"/>
    <n v="0.190524"/>
    <n v="0.315552"/>
    <n v="4"/>
    <s v="All American Ditch"/>
    <x v="26"/>
    <n v="0.210088"/>
  </r>
  <r>
    <n v="797"/>
    <s v="Polygon ZM"/>
    <n v="14455"/>
    <n v="530"/>
    <s v="Reservoirs"/>
    <s v="SouthFork_530"/>
    <n v="4.6078900000000003"/>
    <s v="SouthFork"/>
    <n v="9.4268710000000002"/>
    <n v="1.6340539999999999"/>
    <n v="1.899934"/>
    <n v="1.8363000000000001E-2"/>
    <n v="3.1830000000000001E-3"/>
    <n v="3.7009999999999999E-3"/>
    <n v="4"/>
    <s v="All American Ditch"/>
    <x v="26"/>
    <n v="1.9480000000000001E-3"/>
  </r>
  <r>
    <n v="241"/>
    <s v="Polygon ZM"/>
    <n v="7736"/>
    <n v="121"/>
    <s v="Fixed Single Family Units"/>
    <s v="NorthMid_121"/>
    <n v="74.492699999999999"/>
    <s v="NorthMid"/>
    <n v="10.597968"/>
    <n v="1.7723370000000001"/>
    <n v="1.9982530000000001"/>
    <n v="1.10789"/>
    <n v="0.185277"/>
    <n v="0.208893"/>
    <n v="2"/>
    <s v="Hilltop Street Exfiltration Trench"/>
    <x v="27"/>
    <n v="0.10453800000000001"/>
  </r>
  <r>
    <n v="263"/>
    <s v="Polygon ZM"/>
    <n v="7767"/>
    <n v="140"/>
    <s v="Commercial and Services"/>
    <s v="NorthMid_140"/>
    <n v="26.7591"/>
    <s v="NorthMid"/>
    <n v="10.321685"/>
    <n v="1.573078"/>
    <n v="1.918366"/>
    <n v="1.5057100000000001"/>
    <n v="0.22947699999999999"/>
    <n v="0.27984700000000001"/>
    <n v="2"/>
    <s v="Hilltop Street Exfiltration Trench"/>
    <x v="27"/>
    <n v="0.14587800000000001"/>
  </r>
  <r>
    <n v="743"/>
    <s v="Polygon ZM"/>
    <n v="7736"/>
    <n v="121"/>
    <s v="Fixed Single Family Units"/>
    <s v="NorthMid_121"/>
    <n v="74.492699999999999"/>
    <s v="NorthMid"/>
    <n v="10.597968"/>
    <n v="1.7723370000000001"/>
    <n v="1.9982530000000001"/>
    <n v="49.256300000000003"/>
    <n v="8.2373100000000008"/>
    <n v="9.2873000000000001"/>
    <n v="2"/>
    <s v="Hilltop Street Exfiltration Trench"/>
    <x v="27"/>
    <n v="4.64771"/>
  </r>
  <r>
    <n v="745"/>
    <s v="Polygon ZM"/>
    <n v="7736"/>
    <n v="121"/>
    <s v="Fixed Single Family Units"/>
    <s v="NorthMid_121"/>
    <n v="74.492699999999999"/>
    <s v="NorthMid"/>
    <n v="10.597968"/>
    <n v="1.7723370000000001"/>
    <n v="1.9982530000000001"/>
    <n v="106.48"/>
    <n v="17.806999999999999"/>
    <n v="20.076899999999998"/>
    <n v="2"/>
    <s v="Hilltop Street Exfiltration Trench"/>
    <x v="27"/>
    <n v="10.0472"/>
  </r>
  <r>
    <n v="753"/>
    <s v="Polygon ZM"/>
    <n v="7767"/>
    <n v="140"/>
    <s v="Commercial and Services"/>
    <s v="NorthMid_140"/>
    <n v="26.7591"/>
    <s v="NorthMid"/>
    <n v="10.321685"/>
    <n v="1.573078"/>
    <n v="1.918366"/>
    <n v="3.5343599999999999"/>
    <n v="0.53865499999999999"/>
    <n v="0.65688899999999995"/>
    <n v="2"/>
    <s v="Hilltop Street Exfiltration Trench"/>
    <x v="27"/>
    <n v="0.34242099999999998"/>
  </r>
  <r>
    <n v="757"/>
    <s v="Polygon ZM"/>
    <n v="7795"/>
    <n v="190"/>
    <s v="Open Land"/>
    <s v="NorthMid_190"/>
    <n v="26.867000000000001"/>
    <s v="NorthMid"/>
    <n v="6.559558"/>
    <n v="0.81351899999999999"/>
    <n v="1.7544200000000001"/>
    <n v="3.1906699999999999"/>
    <n v="0.395708"/>
    <n v="0.85337799999999997"/>
    <n v="2"/>
    <s v="Hilltop Street Exfiltration Trench"/>
    <x v="27"/>
    <n v="0.48641600000000002"/>
  </r>
  <r>
    <n v="759"/>
    <s v="Polygon ZM"/>
    <n v="7795"/>
    <n v="190"/>
    <s v="Open Land"/>
    <s v="NorthMid_190"/>
    <n v="26.867000000000001"/>
    <s v="NorthMid"/>
    <n v="6.559558"/>
    <n v="0.81351899999999999"/>
    <n v="1.7544200000000001"/>
    <n v="0.50144699999999998"/>
    <n v="6.2190000000000002E-2"/>
    <n v="0.13411699999999999"/>
    <n v="2"/>
    <s v="Hilltop Street Exfiltration Trench"/>
    <x v="27"/>
    <n v="7.6444999999999999E-2"/>
  </r>
  <r>
    <n v="493"/>
    <s v="Polygon ZM"/>
    <n v="13077"/>
    <n v="121"/>
    <s v="Fixed Single Family Units"/>
    <s v="SouthFork_121"/>
    <n v="279.935"/>
    <s v="SouthFork"/>
    <n v="11.733371"/>
    <n v="1.9754510000000001"/>
    <n v="2.1412239999999998"/>
    <n v="236.43600000000001"/>
    <n v="39.806699999999999"/>
    <n v="43.147199999999998"/>
    <n v="24"/>
    <s v="Old Palm City Phase IV"/>
    <x v="28"/>
    <n v="20.150700000000001"/>
  </r>
  <r>
    <n v="770"/>
    <s v="Polygon ZM"/>
    <n v="13077"/>
    <n v="121"/>
    <s v="Fixed Single Family Units"/>
    <s v="SouthFork_121"/>
    <n v="279.935"/>
    <s v="SouthFork"/>
    <n v="11.733371"/>
    <n v="1.9754510000000001"/>
    <n v="2.1412239999999998"/>
    <n v="1.0051300000000001"/>
    <n v="0.16922599999999999"/>
    <n v="0.18342700000000001"/>
    <n v="24"/>
    <s v="Old Palm City Phase IV"/>
    <x v="28"/>
    <n v="8.5664000000000004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05A7C8-BEB8-4058-8268-B3BB998A6F4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33" firstHeaderRow="0" firstDataRow="1" firstDataCol="1"/>
  <pivotFields count="18">
    <pivotField subtotalTop="0" showAll="0"/>
    <pivotField showAll="0"/>
    <pivotField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dataField="1" subtotalTop="0" showAll="0"/>
    <pivotField dataField="1" subtotalTop="0" showAll="0"/>
    <pivotField dataField="1" showAll="0"/>
    <pivotField subtotalTop="0" showAll="0"/>
    <pivotField subtotalTop="0" showAll="0"/>
    <pivotField axis="axisRow" subtotalTop="0" showAl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22"/>
        <item x="23"/>
        <item x="24"/>
        <item x="25"/>
        <item x="26"/>
        <item x="27"/>
        <item x="18"/>
        <item x="19"/>
        <item x="20"/>
        <item x="21"/>
        <item x="28"/>
        <item t="default"/>
      </items>
    </pivotField>
    <pivotField dataField="1" subtotalTop="0" showAll="0"/>
  </pivotFields>
  <rowFields count="1">
    <field x="16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_1" fld="17" baseField="0" baseItem="0"/>
    <dataField name="Sum of TN_Load" fld="11" baseField="0" baseItem="0"/>
    <dataField name="Sum of TP_Load" fld="12" baseField="0" baseItem="0"/>
    <dataField name="Sum of Runoff" fld="13" baseField="0" baseItem="0"/>
  </dataFields>
  <formats count="3">
    <format dxfId="2">
      <pivotArea outline="0" collapsedLevelsAreSubtotals="1" fieldPosition="0"/>
    </format>
    <format dxfId="1">
      <pivotArea collapsedLevelsAreSubtotals="1" fieldPosition="0">
        <references count="2">
          <reference field="4294967294" count="1" selected="0">
            <x v="0"/>
          </reference>
          <reference field="16" count="1">
            <x v="7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0"/>
          </reference>
          <reference field="16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FA42-A62F-4230-AEA9-D98D6C0A213D}">
  <dimension ref="A1:G16"/>
  <sheetViews>
    <sheetView workbookViewId="0">
      <selection activeCell="A3" sqref="A3"/>
    </sheetView>
  </sheetViews>
  <sheetFormatPr defaultColWidth="8.85546875" defaultRowHeight="15" x14ac:dyDescent="0.25"/>
  <cols>
    <col min="1" max="16384" width="8.85546875" style="6"/>
  </cols>
  <sheetData>
    <row r="1" spans="1:7" x14ac:dyDescent="0.25">
      <c r="A1" s="2" t="s">
        <v>674</v>
      </c>
    </row>
    <row r="2" spans="1:7" x14ac:dyDescent="0.25">
      <c r="A2" s="6" t="s">
        <v>675</v>
      </c>
    </row>
    <row r="5" spans="1:7" x14ac:dyDescent="0.25">
      <c r="B5" s="172" t="s">
        <v>401</v>
      </c>
      <c r="C5" s="173"/>
      <c r="D5" s="173"/>
      <c r="E5" s="173"/>
      <c r="F5" s="173"/>
      <c r="G5" s="174"/>
    </row>
    <row r="6" spans="1:7" x14ac:dyDescent="0.25">
      <c r="B6" s="51"/>
      <c r="C6" s="25" t="s">
        <v>402</v>
      </c>
      <c r="D6" s="25"/>
      <c r="E6" s="25"/>
      <c r="F6" s="25"/>
      <c r="G6" s="52"/>
    </row>
    <row r="7" spans="1:7" x14ac:dyDescent="0.25">
      <c r="B7" s="53"/>
      <c r="C7" s="25" t="s">
        <v>403</v>
      </c>
      <c r="D7" s="25"/>
      <c r="E7" s="25"/>
      <c r="F7" s="25"/>
      <c r="G7" s="52"/>
    </row>
    <row r="8" spans="1:7" x14ac:dyDescent="0.25">
      <c r="B8" s="54"/>
      <c r="C8" s="25" t="s">
        <v>404</v>
      </c>
      <c r="D8" s="25"/>
      <c r="E8" s="25"/>
      <c r="F8" s="25"/>
      <c r="G8" s="52"/>
    </row>
    <row r="9" spans="1:7" x14ac:dyDescent="0.25">
      <c r="B9" s="55"/>
      <c r="C9" s="25" t="s">
        <v>405</v>
      </c>
      <c r="D9" s="25"/>
      <c r="E9" s="25"/>
      <c r="F9" s="25"/>
      <c r="G9" s="52"/>
    </row>
    <row r="10" spans="1:7" x14ac:dyDescent="0.25">
      <c r="B10" s="56"/>
      <c r="C10" s="57" t="s">
        <v>406</v>
      </c>
      <c r="D10" s="57"/>
      <c r="E10" s="57"/>
      <c r="F10" s="57"/>
      <c r="G10" s="58"/>
    </row>
    <row r="12" spans="1:7" x14ac:dyDescent="0.25">
      <c r="A12" s="6" t="s">
        <v>407</v>
      </c>
    </row>
    <row r="15" spans="1:7" x14ac:dyDescent="0.25">
      <c r="A15" s="6" t="s">
        <v>58</v>
      </c>
    </row>
    <row r="16" spans="1:7" x14ac:dyDescent="0.25">
      <c r="A16" s="60"/>
      <c r="B16" s="6" t="s">
        <v>441</v>
      </c>
    </row>
  </sheetData>
  <mergeCells count="1">
    <mergeCell ref="B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activeCell="D27" sqref="D27"/>
    </sheetView>
  </sheetViews>
  <sheetFormatPr defaultRowHeight="15" x14ac:dyDescent="0.25"/>
  <cols>
    <col min="3" max="3" width="17.42578125" customWidth="1"/>
    <col min="4" max="4" width="15.7109375" customWidth="1"/>
  </cols>
  <sheetData>
    <row r="1" spans="1:7" ht="36" x14ac:dyDescent="0.25">
      <c r="A1" s="15" t="s">
        <v>184</v>
      </c>
      <c r="B1" s="15" t="s">
        <v>179</v>
      </c>
      <c r="C1" s="15" t="s">
        <v>180</v>
      </c>
      <c r="D1" s="15" t="s">
        <v>181</v>
      </c>
      <c r="E1" s="15" t="s">
        <v>182</v>
      </c>
      <c r="F1" s="15" t="s">
        <v>183</v>
      </c>
      <c r="G1" s="15" t="s">
        <v>156</v>
      </c>
    </row>
    <row r="2" spans="1:7" x14ac:dyDescent="0.25">
      <c r="A2" s="16">
        <v>2013</v>
      </c>
      <c r="B2" s="14" t="s">
        <v>32</v>
      </c>
      <c r="C2" s="14" t="s">
        <v>62</v>
      </c>
      <c r="D2" s="14" t="s">
        <v>63</v>
      </c>
      <c r="E2" s="14">
        <v>108</v>
      </c>
      <c r="F2" s="14">
        <v>69</v>
      </c>
      <c r="G2" s="14"/>
    </row>
    <row r="3" spans="1:7" x14ac:dyDescent="0.25">
      <c r="A3" s="16">
        <v>2014</v>
      </c>
      <c r="B3" s="14" t="s">
        <v>32</v>
      </c>
      <c r="C3" s="14" t="s">
        <v>62</v>
      </c>
      <c r="D3" s="14" t="s">
        <v>63</v>
      </c>
      <c r="E3" s="14">
        <v>108</v>
      </c>
      <c r="F3" s="14">
        <v>69</v>
      </c>
      <c r="G3" s="14"/>
    </row>
    <row r="4" spans="1:7" x14ac:dyDescent="0.25">
      <c r="A4" s="16">
        <v>2015</v>
      </c>
      <c r="B4" s="14" t="s">
        <v>32</v>
      </c>
      <c r="C4" s="14" t="s">
        <v>62</v>
      </c>
      <c r="D4" s="14" t="s">
        <v>63</v>
      </c>
      <c r="E4" s="14">
        <v>108</v>
      </c>
      <c r="F4" s="14">
        <v>69</v>
      </c>
      <c r="G4" s="14"/>
    </row>
    <row r="5" spans="1:7" x14ac:dyDescent="0.25">
      <c r="A5" s="16">
        <v>2016</v>
      </c>
      <c r="B5" s="14" t="s">
        <v>32</v>
      </c>
      <c r="C5" s="14" t="s">
        <v>62</v>
      </c>
      <c r="D5" s="14" t="s">
        <v>63</v>
      </c>
      <c r="E5" s="14">
        <v>108</v>
      </c>
      <c r="F5" s="14">
        <v>69</v>
      </c>
      <c r="G5" s="14"/>
    </row>
    <row r="6" spans="1:7" s="6" customFormat="1" x14ac:dyDescent="0.25">
      <c r="A6" s="36"/>
      <c r="B6" s="37"/>
      <c r="C6" s="37"/>
      <c r="D6" s="37"/>
      <c r="E6" s="37"/>
      <c r="F6" s="37"/>
      <c r="G6" s="37"/>
    </row>
    <row r="7" spans="1:7" ht="24.75" x14ac:dyDescent="0.25">
      <c r="A7" s="16">
        <v>2013</v>
      </c>
      <c r="B7" s="14" t="s">
        <v>33</v>
      </c>
      <c r="C7" s="14" t="s">
        <v>177</v>
      </c>
      <c r="D7" s="14" t="s">
        <v>178</v>
      </c>
      <c r="E7" s="14">
        <v>397</v>
      </c>
      <c r="F7" s="14">
        <v>161</v>
      </c>
      <c r="G7" s="14"/>
    </row>
    <row r="8" spans="1:7" ht="24.75" x14ac:dyDescent="0.25">
      <c r="A8" s="16">
        <v>2014</v>
      </c>
      <c r="B8" s="14" t="s">
        <v>33</v>
      </c>
      <c r="C8" s="14" t="s">
        <v>177</v>
      </c>
      <c r="D8" s="14" t="s">
        <v>178</v>
      </c>
      <c r="E8" s="14">
        <v>397</v>
      </c>
      <c r="F8" s="14">
        <v>161</v>
      </c>
      <c r="G8" s="14"/>
    </row>
    <row r="9" spans="1:7" ht="24.75" x14ac:dyDescent="0.25">
      <c r="A9" s="16">
        <v>2015</v>
      </c>
      <c r="B9" s="14" t="s">
        <v>33</v>
      </c>
      <c r="C9" s="14" t="s">
        <v>177</v>
      </c>
      <c r="D9" s="14" t="s">
        <v>178</v>
      </c>
      <c r="E9" s="14">
        <v>397</v>
      </c>
      <c r="F9" s="14">
        <v>161</v>
      </c>
      <c r="G9" s="14"/>
    </row>
    <row r="10" spans="1:7" ht="24.75" x14ac:dyDescent="0.25">
      <c r="A10" s="16">
        <v>2016</v>
      </c>
      <c r="B10" s="14" t="s">
        <v>33</v>
      </c>
      <c r="C10" s="14" t="s">
        <v>177</v>
      </c>
      <c r="D10" s="14" t="s">
        <v>178</v>
      </c>
      <c r="E10" s="14">
        <v>397</v>
      </c>
      <c r="F10" s="14">
        <v>161</v>
      </c>
      <c r="G10" s="14"/>
    </row>
    <row r="11" spans="1:7" x14ac:dyDescent="0.25">
      <c r="A11" s="38"/>
      <c r="B11" s="38"/>
      <c r="C11" s="38"/>
      <c r="D11" s="38"/>
      <c r="E11" s="38"/>
      <c r="F11" s="38"/>
      <c r="G11" s="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5"/>
  <sheetViews>
    <sheetView workbookViewId="0">
      <selection sqref="A1:E1"/>
    </sheetView>
  </sheetViews>
  <sheetFormatPr defaultColWidth="9.140625" defaultRowHeight="15" x14ac:dyDescent="0.25"/>
  <cols>
    <col min="1" max="1" width="18.5703125" style="6" bestFit="1" customWidth="1"/>
    <col min="2" max="2" width="12.85546875" style="6" bestFit="1" customWidth="1"/>
    <col min="3" max="3" width="12.7109375" style="6" bestFit="1" customWidth="1"/>
    <col min="4" max="4" width="8.140625" style="6" bestFit="1" customWidth="1"/>
    <col min="5" max="5" width="13.7109375" style="6" bestFit="1" customWidth="1"/>
    <col min="6" max="6" width="14.7109375" style="6" bestFit="1" customWidth="1"/>
    <col min="7" max="10" width="13.7109375" style="6" bestFit="1" customWidth="1"/>
    <col min="11" max="11" width="14.7109375" style="6" bestFit="1" customWidth="1"/>
    <col min="12" max="12" width="13.85546875" style="6" customWidth="1"/>
    <col min="13" max="16384" width="9.140625" style="6"/>
  </cols>
  <sheetData>
    <row r="1" spans="1:14" x14ac:dyDescent="0.25">
      <c r="A1" s="7" t="s">
        <v>116</v>
      </c>
      <c r="B1" s="7" t="s">
        <v>86</v>
      </c>
      <c r="C1" s="7" t="s">
        <v>87</v>
      </c>
      <c r="D1" s="7" t="s">
        <v>88</v>
      </c>
      <c r="E1" s="8" t="s">
        <v>89</v>
      </c>
      <c r="F1" s="8" t="s">
        <v>90</v>
      </c>
      <c r="G1" s="8" t="s">
        <v>91</v>
      </c>
      <c r="H1" s="8" t="s">
        <v>92</v>
      </c>
      <c r="I1" s="8" t="s">
        <v>93</v>
      </c>
      <c r="J1" s="8" t="s">
        <v>94</v>
      </c>
      <c r="K1" s="8" t="s">
        <v>58</v>
      </c>
      <c r="L1" s="5" t="s">
        <v>109</v>
      </c>
      <c r="M1" s="4" t="s">
        <v>110</v>
      </c>
      <c r="N1" s="4" t="s">
        <v>111</v>
      </c>
    </row>
    <row r="2" spans="1:14" x14ac:dyDescent="0.25">
      <c r="A2" s="7" t="s">
        <v>117</v>
      </c>
      <c r="B2" s="7">
        <v>1400</v>
      </c>
      <c r="C2" s="7" t="s">
        <v>99</v>
      </c>
      <c r="D2" s="7" t="s">
        <v>61</v>
      </c>
      <c r="E2" s="8">
        <v>0.33</v>
      </c>
      <c r="F2" s="8">
        <v>53.9</v>
      </c>
      <c r="G2" s="8">
        <v>0.08</v>
      </c>
      <c r="H2" s="8">
        <v>0.70899999999999996</v>
      </c>
      <c r="I2" s="8">
        <v>0.11700000000000001</v>
      </c>
      <c r="J2" s="8">
        <v>0.43099999999999999</v>
      </c>
      <c r="K2" s="8">
        <v>1.6041580475599999</v>
      </c>
      <c r="L2" s="6">
        <f>(F2*J2*K2/12)+(G2*K2)</f>
        <v>3.2338355760599331</v>
      </c>
      <c r="M2" s="6">
        <f>ROUND(2.721*H2*L2,1)</f>
        <v>6.2</v>
      </c>
      <c r="N2" s="6">
        <f>ROUND((2.721*I2*L2)+(E2*K2),1)</f>
        <v>1.6</v>
      </c>
    </row>
    <row r="3" spans="1:14" x14ac:dyDescent="0.25">
      <c r="A3" s="7" t="s">
        <v>117</v>
      </c>
      <c r="B3" s="7">
        <v>4110</v>
      </c>
      <c r="C3" s="7" t="s">
        <v>99</v>
      </c>
      <c r="D3" s="7" t="s">
        <v>61</v>
      </c>
      <c r="E3" s="8">
        <v>0.33</v>
      </c>
      <c r="F3" s="8">
        <v>53.9</v>
      </c>
      <c r="G3" s="8">
        <v>0.08</v>
      </c>
      <c r="H3" s="8">
        <v>0.69099999999999995</v>
      </c>
      <c r="I3" s="8">
        <v>3.5999999999999997E-2</v>
      </c>
      <c r="J3" s="8">
        <v>0.26200000000000001</v>
      </c>
      <c r="K3" s="8">
        <v>9.1849159050900006E-2</v>
      </c>
      <c r="L3" s="6">
        <f t="shared" ref="L3:L24" si="0">(F3*J3*K3/12)+(G3*K3)</f>
        <v>0.11543755391448865</v>
      </c>
      <c r="M3" s="6">
        <f t="shared" ref="M3:M24" si="1">ROUND(2.721*H3*L3,1)</f>
        <v>0.2</v>
      </c>
      <c r="N3" s="6">
        <f t="shared" ref="N3:N24" si="2">ROUND((2.721*I3*L3)+(E3*K3),1)</f>
        <v>0</v>
      </c>
    </row>
    <row r="4" spans="1:14" x14ac:dyDescent="0.25">
      <c r="A4" s="7" t="s">
        <v>117</v>
      </c>
      <c r="B4" s="7">
        <v>1400</v>
      </c>
      <c r="C4" s="7" t="s">
        <v>96</v>
      </c>
      <c r="D4" s="7" t="s">
        <v>59</v>
      </c>
      <c r="E4" s="8">
        <v>0.19</v>
      </c>
      <c r="F4" s="8">
        <v>57.7</v>
      </c>
      <c r="G4" s="8">
        <v>0</v>
      </c>
      <c r="H4" s="8">
        <v>0.70899999999999996</v>
      </c>
      <c r="I4" s="8">
        <v>0.11700000000000001</v>
      </c>
      <c r="J4" s="8">
        <v>0.43099999999999999</v>
      </c>
      <c r="K4" s="8">
        <v>0.108005128841</v>
      </c>
      <c r="L4" s="6">
        <f t="shared" si="0"/>
        <v>0.22382892896734807</v>
      </c>
      <c r="M4" s="6">
        <f t="shared" si="1"/>
        <v>0.4</v>
      </c>
      <c r="N4" s="6">
        <f t="shared" si="2"/>
        <v>0.1</v>
      </c>
    </row>
    <row r="5" spans="1:14" x14ac:dyDescent="0.25">
      <c r="A5" s="7" t="s">
        <v>117</v>
      </c>
      <c r="B5" s="7">
        <v>1400</v>
      </c>
      <c r="C5" s="7" t="s">
        <v>96</v>
      </c>
      <c r="D5" s="7" t="s">
        <v>61</v>
      </c>
      <c r="E5" s="8">
        <v>0.19</v>
      </c>
      <c r="F5" s="8">
        <v>57.7</v>
      </c>
      <c r="G5" s="8">
        <v>0</v>
      </c>
      <c r="H5" s="8">
        <v>0.70899999999999996</v>
      </c>
      <c r="I5" s="8">
        <v>0.11700000000000001</v>
      </c>
      <c r="J5" s="8">
        <v>0.43099999999999999</v>
      </c>
      <c r="K5" s="8">
        <v>0.64146693015800005</v>
      </c>
      <c r="L5" s="6">
        <f t="shared" si="0"/>
        <v>1.329370720501688</v>
      </c>
      <c r="M5" s="6">
        <f t="shared" si="1"/>
        <v>2.6</v>
      </c>
      <c r="N5" s="6">
        <f t="shared" si="2"/>
        <v>0.5</v>
      </c>
    </row>
    <row r="6" spans="1:14" x14ac:dyDescent="0.25">
      <c r="A6" s="7" t="s">
        <v>117</v>
      </c>
      <c r="B6" s="7">
        <v>5110</v>
      </c>
      <c r="C6" s="7" t="s">
        <v>96</v>
      </c>
      <c r="D6" s="7" t="s">
        <v>60</v>
      </c>
      <c r="E6" s="8">
        <v>0.19</v>
      </c>
      <c r="F6" s="8">
        <v>57.7</v>
      </c>
      <c r="G6" s="8">
        <v>0</v>
      </c>
      <c r="H6" s="8">
        <v>0.505</v>
      </c>
      <c r="I6" s="8">
        <v>6.8000000000000005E-2</v>
      </c>
      <c r="J6" s="8">
        <v>5.2999999999999999E-2</v>
      </c>
      <c r="K6" s="8">
        <v>3.3132954576699999E-2</v>
      </c>
      <c r="L6" s="6">
        <f t="shared" si="0"/>
        <v>8.4436573659171892E-3</v>
      </c>
      <c r="M6" s="6">
        <f t="shared" si="1"/>
        <v>0</v>
      </c>
      <c r="N6" s="6">
        <f t="shared" si="2"/>
        <v>0</v>
      </c>
    </row>
    <row r="7" spans="1:14" x14ac:dyDescent="0.25">
      <c r="A7" s="7" t="s">
        <v>117</v>
      </c>
      <c r="B7" s="7">
        <v>5110</v>
      </c>
      <c r="C7" s="7" t="s">
        <v>96</v>
      </c>
      <c r="D7" s="7"/>
      <c r="E7" s="8">
        <v>0.19</v>
      </c>
      <c r="F7" s="8">
        <v>57.7</v>
      </c>
      <c r="G7" s="8">
        <v>0</v>
      </c>
      <c r="H7" s="8">
        <v>0.505</v>
      </c>
      <c r="I7" s="8">
        <v>6.8000000000000005E-2</v>
      </c>
      <c r="J7" s="8">
        <v>5.2999999999999999E-2</v>
      </c>
      <c r="K7" s="8">
        <v>2.92717886543E-2</v>
      </c>
      <c r="L7" s="6">
        <f t="shared" si="0"/>
        <v>7.4596714069762359E-3</v>
      </c>
      <c r="M7" s="6">
        <f t="shared" si="1"/>
        <v>0</v>
      </c>
      <c r="N7" s="6">
        <f t="shared" si="2"/>
        <v>0</v>
      </c>
    </row>
    <row r="8" spans="1:14" x14ac:dyDescent="0.25">
      <c r="A8" s="7" t="s">
        <v>117</v>
      </c>
      <c r="B8" s="7">
        <v>1330</v>
      </c>
      <c r="C8" s="7" t="s">
        <v>96</v>
      </c>
      <c r="D8" s="7" t="s">
        <v>59</v>
      </c>
      <c r="E8" s="8">
        <v>0.19</v>
      </c>
      <c r="F8" s="8">
        <v>57.7</v>
      </c>
      <c r="G8" s="8">
        <v>0</v>
      </c>
      <c r="H8" s="8">
        <v>1.395</v>
      </c>
      <c r="I8" s="8">
        <v>0.33900000000000002</v>
      </c>
      <c r="J8" s="8">
        <v>0.39300000000000002</v>
      </c>
      <c r="K8" s="8">
        <v>0.117007453929</v>
      </c>
      <c r="L8" s="6">
        <f t="shared" si="0"/>
        <v>0.22110606050328308</v>
      </c>
      <c r="M8" s="6">
        <f t="shared" si="1"/>
        <v>0.8</v>
      </c>
      <c r="N8" s="6">
        <f t="shared" si="2"/>
        <v>0.2</v>
      </c>
    </row>
    <row r="9" spans="1:14" x14ac:dyDescent="0.25">
      <c r="A9" s="7" t="s">
        <v>117</v>
      </c>
      <c r="B9" s="7">
        <v>1330</v>
      </c>
      <c r="C9" s="7" t="s">
        <v>96</v>
      </c>
      <c r="D9" s="7" t="s">
        <v>60</v>
      </c>
      <c r="E9" s="8">
        <v>0.19</v>
      </c>
      <c r="F9" s="8">
        <v>57.7</v>
      </c>
      <c r="G9" s="8">
        <v>0</v>
      </c>
      <c r="H9" s="8">
        <v>1.395</v>
      </c>
      <c r="I9" s="8">
        <v>0.33900000000000002</v>
      </c>
      <c r="J9" s="8">
        <v>0.39300000000000002</v>
      </c>
      <c r="K9" s="8">
        <v>1.6272390569899999</v>
      </c>
      <c r="L9" s="6">
        <f t="shared" si="0"/>
        <v>3.0749529650175784</v>
      </c>
      <c r="M9" s="6">
        <f t="shared" si="1"/>
        <v>11.7</v>
      </c>
      <c r="N9" s="6">
        <f t="shared" si="2"/>
        <v>3.1</v>
      </c>
    </row>
    <row r="10" spans="1:14" x14ac:dyDescent="0.25">
      <c r="A10" s="7" t="s">
        <v>117</v>
      </c>
      <c r="B10" s="7">
        <v>1330</v>
      </c>
      <c r="C10" s="7" t="s">
        <v>96</v>
      </c>
      <c r="D10" s="7" t="s">
        <v>60</v>
      </c>
      <c r="E10" s="8">
        <v>0.19</v>
      </c>
      <c r="F10" s="8">
        <v>57.7</v>
      </c>
      <c r="G10" s="8">
        <v>0</v>
      </c>
      <c r="H10" s="8">
        <v>1.395</v>
      </c>
      <c r="I10" s="8">
        <v>0.33900000000000002</v>
      </c>
      <c r="J10" s="8">
        <v>0.39300000000000002</v>
      </c>
      <c r="K10" s="8">
        <v>1.41179116645</v>
      </c>
      <c r="L10" s="6">
        <f t="shared" si="0"/>
        <v>2.6678264724614036</v>
      </c>
      <c r="M10" s="6">
        <f t="shared" si="1"/>
        <v>10.1</v>
      </c>
      <c r="N10" s="6">
        <f t="shared" si="2"/>
        <v>2.7</v>
      </c>
    </row>
    <row r="11" spans="1:14" x14ac:dyDescent="0.25">
      <c r="A11" s="7" t="s">
        <v>117</v>
      </c>
      <c r="B11" s="7">
        <v>4340</v>
      </c>
      <c r="C11" s="7" t="s">
        <v>96</v>
      </c>
      <c r="D11" s="7" t="s">
        <v>60</v>
      </c>
      <c r="E11" s="8">
        <v>0.19</v>
      </c>
      <c r="F11" s="8">
        <v>57.7</v>
      </c>
      <c r="G11" s="8">
        <v>0</v>
      </c>
      <c r="H11" s="8">
        <v>0.69099999999999995</v>
      </c>
      <c r="I11" s="8">
        <v>3.5999999999999997E-2</v>
      </c>
      <c r="J11" s="8">
        <v>0.26200000000000001</v>
      </c>
      <c r="K11" s="8">
        <v>0.27305432282100001</v>
      </c>
      <c r="L11" s="6">
        <f t="shared" si="0"/>
        <v>0.34398928498451548</v>
      </c>
      <c r="M11" s="6">
        <f t="shared" si="1"/>
        <v>0.6</v>
      </c>
      <c r="N11" s="6">
        <f t="shared" si="2"/>
        <v>0.1</v>
      </c>
    </row>
    <row r="12" spans="1:14" x14ac:dyDescent="0.25">
      <c r="A12" s="7" t="s">
        <v>117</v>
      </c>
      <c r="B12" s="7">
        <v>1210</v>
      </c>
      <c r="C12" s="7" t="s">
        <v>96</v>
      </c>
      <c r="D12" s="7" t="s">
        <v>59</v>
      </c>
      <c r="E12" s="8">
        <v>0.19</v>
      </c>
      <c r="F12" s="8">
        <v>57.7</v>
      </c>
      <c r="G12" s="8">
        <v>0</v>
      </c>
      <c r="H12" s="8">
        <v>1.2450000000000001</v>
      </c>
      <c r="I12" s="8">
        <v>0.21299999999999999</v>
      </c>
      <c r="J12" s="8">
        <v>0.28799999999999998</v>
      </c>
      <c r="K12" s="8">
        <v>1.9233512127900001</v>
      </c>
      <c r="L12" s="6">
        <f t="shared" si="0"/>
        <v>2.6634567594715919</v>
      </c>
      <c r="M12" s="6">
        <f t="shared" si="1"/>
        <v>9</v>
      </c>
      <c r="N12" s="6">
        <f t="shared" si="2"/>
        <v>1.9</v>
      </c>
    </row>
    <row r="13" spans="1:14" x14ac:dyDescent="0.25">
      <c r="A13" s="7" t="s">
        <v>117</v>
      </c>
      <c r="B13" s="7">
        <v>1210</v>
      </c>
      <c r="C13" s="7" t="s">
        <v>96</v>
      </c>
      <c r="D13" s="7" t="s">
        <v>61</v>
      </c>
      <c r="E13" s="8">
        <v>0.19</v>
      </c>
      <c r="F13" s="8">
        <v>57.7</v>
      </c>
      <c r="G13" s="8">
        <v>0</v>
      </c>
      <c r="H13" s="8">
        <v>1.2450000000000001</v>
      </c>
      <c r="I13" s="8">
        <v>0.21299999999999999</v>
      </c>
      <c r="J13" s="8">
        <v>0.28799999999999998</v>
      </c>
      <c r="K13" s="8">
        <v>1.77406621687E-3</v>
      </c>
      <c r="L13" s="6">
        <f t="shared" si="0"/>
        <v>2.4567268971215756E-3</v>
      </c>
      <c r="M13" s="6">
        <f t="shared" si="1"/>
        <v>0</v>
      </c>
      <c r="N13" s="6">
        <f t="shared" si="2"/>
        <v>0</v>
      </c>
    </row>
    <row r="14" spans="1:14" x14ac:dyDescent="0.25">
      <c r="A14" s="7" t="s">
        <v>117</v>
      </c>
      <c r="B14" s="7">
        <v>1210</v>
      </c>
      <c r="C14" s="7" t="s">
        <v>96</v>
      </c>
      <c r="D14" s="7" t="s">
        <v>59</v>
      </c>
      <c r="E14" s="8">
        <v>0.19</v>
      </c>
      <c r="F14" s="8">
        <v>57.7</v>
      </c>
      <c r="G14" s="8">
        <v>0</v>
      </c>
      <c r="H14" s="8">
        <v>1.2450000000000001</v>
      </c>
      <c r="I14" s="8">
        <v>0.21299999999999999</v>
      </c>
      <c r="J14" s="8">
        <v>0.28799999999999998</v>
      </c>
      <c r="K14" s="8">
        <v>0.81165784233799998</v>
      </c>
      <c r="L14" s="6">
        <f t="shared" si="0"/>
        <v>1.1239837800696624</v>
      </c>
      <c r="M14" s="6">
        <f t="shared" si="1"/>
        <v>3.8</v>
      </c>
      <c r="N14" s="6">
        <f t="shared" si="2"/>
        <v>0.8</v>
      </c>
    </row>
    <row r="15" spans="1:14" x14ac:dyDescent="0.25">
      <c r="A15" s="7" t="s">
        <v>117</v>
      </c>
      <c r="B15" s="7">
        <v>1210</v>
      </c>
      <c r="C15" s="7" t="s">
        <v>96</v>
      </c>
      <c r="D15" s="7" t="s">
        <v>60</v>
      </c>
      <c r="E15" s="8">
        <v>0.19</v>
      </c>
      <c r="F15" s="8">
        <v>57.7</v>
      </c>
      <c r="G15" s="8">
        <v>0</v>
      </c>
      <c r="H15" s="8">
        <v>1.2450000000000001</v>
      </c>
      <c r="I15" s="8">
        <v>0.21299999999999999</v>
      </c>
      <c r="J15" s="8">
        <v>0.28799999999999998</v>
      </c>
      <c r="K15" s="8">
        <v>14.276306952300001</v>
      </c>
      <c r="L15" s="6">
        <f t="shared" si="0"/>
        <v>19.769829867545038</v>
      </c>
      <c r="M15" s="6">
        <f t="shared" si="1"/>
        <v>67</v>
      </c>
      <c r="N15" s="6">
        <f t="shared" si="2"/>
        <v>14.2</v>
      </c>
    </row>
    <row r="16" spans="1:14" x14ac:dyDescent="0.25">
      <c r="A16" s="7" t="s">
        <v>117</v>
      </c>
      <c r="B16" s="7">
        <v>1210</v>
      </c>
      <c r="C16" s="7" t="s">
        <v>96</v>
      </c>
      <c r="D16" s="7" t="s">
        <v>60</v>
      </c>
      <c r="E16" s="8">
        <v>0.19</v>
      </c>
      <c r="F16" s="8">
        <v>57.7</v>
      </c>
      <c r="G16" s="8">
        <v>0</v>
      </c>
      <c r="H16" s="8">
        <v>1.2450000000000001</v>
      </c>
      <c r="I16" s="8">
        <v>0.21299999999999999</v>
      </c>
      <c r="J16" s="8">
        <v>0.28799999999999998</v>
      </c>
      <c r="K16" s="8">
        <v>4.78892523408E-2</v>
      </c>
      <c r="L16" s="6">
        <f t="shared" si="0"/>
        <v>6.6317036641539831E-2</v>
      </c>
      <c r="M16" s="6">
        <f t="shared" si="1"/>
        <v>0.2</v>
      </c>
      <c r="N16" s="6">
        <f t="shared" si="2"/>
        <v>0</v>
      </c>
    </row>
    <row r="17" spans="1:14" x14ac:dyDescent="0.25">
      <c r="A17" s="7" t="s">
        <v>117</v>
      </c>
      <c r="B17" s="7">
        <v>1330</v>
      </c>
      <c r="C17" s="7" t="s">
        <v>96</v>
      </c>
      <c r="D17" s="7" t="s">
        <v>60</v>
      </c>
      <c r="E17" s="8">
        <v>0.19</v>
      </c>
      <c r="F17" s="8">
        <v>57.7</v>
      </c>
      <c r="G17" s="8">
        <v>0</v>
      </c>
      <c r="H17" s="8">
        <v>1.395</v>
      </c>
      <c r="I17" s="8">
        <v>0.33900000000000002</v>
      </c>
      <c r="J17" s="8">
        <v>0.39300000000000002</v>
      </c>
      <c r="K17" s="8">
        <v>3.2093101918200002</v>
      </c>
      <c r="L17" s="6">
        <f t="shared" si="0"/>
        <v>6.0645532367274591</v>
      </c>
      <c r="M17" s="6">
        <f t="shared" si="1"/>
        <v>23</v>
      </c>
      <c r="N17" s="6">
        <f t="shared" si="2"/>
        <v>6.2</v>
      </c>
    </row>
    <row r="18" spans="1:14" x14ac:dyDescent="0.25">
      <c r="A18" s="7" t="s">
        <v>117</v>
      </c>
      <c r="B18" s="7">
        <v>4340</v>
      </c>
      <c r="C18" s="7" t="s">
        <v>96</v>
      </c>
      <c r="D18" s="7" t="s">
        <v>59</v>
      </c>
      <c r="E18" s="8">
        <v>0.19</v>
      </c>
      <c r="F18" s="8">
        <v>57.7</v>
      </c>
      <c r="G18" s="8">
        <v>0</v>
      </c>
      <c r="H18" s="8">
        <v>0.69099999999999995</v>
      </c>
      <c r="I18" s="8">
        <v>3.5999999999999997E-2</v>
      </c>
      <c r="J18" s="8">
        <v>0.26200000000000001</v>
      </c>
      <c r="K18" s="8">
        <v>1.0954594095300001</v>
      </c>
      <c r="L18" s="6">
        <f t="shared" si="0"/>
        <v>1.3800415064690688</v>
      </c>
      <c r="M18" s="6">
        <f t="shared" si="1"/>
        <v>2.6</v>
      </c>
      <c r="N18" s="6">
        <f t="shared" si="2"/>
        <v>0.3</v>
      </c>
    </row>
    <row r="19" spans="1:14" x14ac:dyDescent="0.25">
      <c r="A19" s="7" t="s">
        <v>117</v>
      </c>
      <c r="B19" s="7">
        <v>4340</v>
      </c>
      <c r="C19" s="7" t="s">
        <v>96</v>
      </c>
      <c r="D19" s="7" t="s">
        <v>60</v>
      </c>
      <c r="E19" s="8">
        <v>0.19</v>
      </c>
      <c r="F19" s="8">
        <v>57.7</v>
      </c>
      <c r="G19" s="8">
        <v>0</v>
      </c>
      <c r="H19" s="8">
        <v>0.69099999999999995</v>
      </c>
      <c r="I19" s="8">
        <v>3.5999999999999997E-2</v>
      </c>
      <c r="J19" s="8">
        <v>0.26200000000000001</v>
      </c>
      <c r="K19" s="8">
        <v>2.7723941170000002</v>
      </c>
      <c r="L19" s="6">
        <f t="shared" si="0"/>
        <v>3.4926159020279837</v>
      </c>
      <c r="M19" s="6">
        <f t="shared" si="1"/>
        <v>6.6</v>
      </c>
      <c r="N19" s="6">
        <f t="shared" si="2"/>
        <v>0.9</v>
      </c>
    </row>
    <row r="20" spans="1:14" x14ac:dyDescent="0.25">
      <c r="A20" s="7" t="s">
        <v>117</v>
      </c>
      <c r="B20" s="7">
        <v>1800</v>
      </c>
      <c r="C20" s="7" t="s">
        <v>96</v>
      </c>
      <c r="D20" s="7" t="s">
        <v>59</v>
      </c>
      <c r="E20" s="8">
        <v>0.19</v>
      </c>
      <c r="F20" s="8">
        <v>57.7</v>
      </c>
      <c r="G20" s="8">
        <v>0</v>
      </c>
      <c r="H20" s="8">
        <v>1.2450000000000001</v>
      </c>
      <c r="I20" s="8">
        <v>0.21299999999999999</v>
      </c>
      <c r="J20" s="8">
        <v>0.28899999999999998</v>
      </c>
      <c r="K20" s="8">
        <v>0.84068530303699995</v>
      </c>
      <c r="L20" s="6">
        <f t="shared" si="0"/>
        <v>1.1682233028110738</v>
      </c>
      <c r="M20" s="6">
        <f t="shared" si="1"/>
        <v>4</v>
      </c>
      <c r="N20" s="6">
        <f t="shared" si="2"/>
        <v>0.8</v>
      </c>
    </row>
    <row r="21" spans="1:14" x14ac:dyDescent="0.25">
      <c r="A21" s="7" t="s">
        <v>117</v>
      </c>
      <c r="B21" s="7">
        <v>1800</v>
      </c>
      <c r="C21" s="7" t="s">
        <v>96</v>
      </c>
      <c r="D21" s="7" t="s">
        <v>61</v>
      </c>
      <c r="E21" s="8">
        <v>0.19</v>
      </c>
      <c r="F21" s="8">
        <v>57.7</v>
      </c>
      <c r="G21" s="8">
        <v>0</v>
      </c>
      <c r="H21" s="8">
        <v>1.2450000000000001</v>
      </c>
      <c r="I21" s="8">
        <v>0.21299999999999999</v>
      </c>
      <c r="J21" s="8">
        <v>0.28899999999999998</v>
      </c>
      <c r="K21" s="8">
        <v>0.42408507064599998</v>
      </c>
      <c r="L21" s="6">
        <f t="shared" si="0"/>
        <v>0.58931214821193689</v>
      </c>
      <c r="M21" s="6">
        <f t="shared" si="1"/>
        <v>2</v>
      </c>
      <c r="N21" s="6">
        <f t="shared" si="2"/>
        <v>0.4</v>
      </c>
    </row>
    <row r="22" spans="1:14" x14ac:dyDescent="0.25">
      <c r="A22" s="7" t="s">
        <v>117</v>
      </c>
      <c r="B22" s="7">
        <v>4110</v>
      </c>
      <c r="C22" s="7" t="s">
        <v>96</v>
      </c>
      <c r="D22" s="7" t="s">
        <v>61</v>
      </c>
      <c r="E22" s="8">
        <v>0.19</v>
      </c>
      <c r="F22" s="8">
        <v>57.7</v>
      </c>
      <c r="G22" s="8">
        <v>0</v>
      </c>
      <c r="H22" s="8">
        <v>0.69099999999999995</v>
      </c>
      <c r="I22" s="8">
        <v>3.5999999999999997E-2</v>
      </c>
      <c r="J22" s="8">
        <v>0.26200000000000001</v>
      </c>
      <c r="K22" s="8">
        <v>1.5610618571399999</v>
      </c>
      <c r="L22" s="6">
        <f t="shared" si="0"/>
        <v>1.9665997099273531</v>
      </c>
      <c r="M22" s="6">
        <f t="shared" si="1"/>
        <v>3.7</v>
      </c>
      <c r="N22" s="6">
        <f t="shared" si="2"/>
        <v>0.5</v>
      </c>
    </row>
    <row r="23" spans="1:14" x14ac:dyDescent="0.25">
      <c r="A23" s="7" t="s">
        <v>117</v>
      </c>
      <c r="B23" s="7">
        <v>6170</v>
      </c>
      <c r="C23" s="7" t="s">
        <v>96</v>
      </c>
      <c r="D23" s="7" t="s">
        <v>60</v>
      </c>
      <c r="E23" s="8">
        <v>0.19</v>
      </c>
      <c r="F23" s="8">
        <v>57.7</v>
      </c>
      <c r="G23" s="8">
        <v>0</v>
      </c>
      <c r="H23" s="8">
        <v>0.60699999999999998</v>
      </c>
      <c r="I23" s="8">
        <v>3.3000000000000002E-2</v>
      </c>
      <c r="J23" s="8">
        <v>2.5999999999999999E-2</v>
      </c>
      <c r="K23" s="8">
        <v>0.34304387938000003</v>
      </c>
      <c r="L23" s="6">
        <f t="shared" si="0"/>
        <v>4.2886202320489668E-2</v>
      </c>
      <c r="M23" s="6">
        <f t="shared" si="1"/>
        <v>0.1</v>
      </c>
      <c r="N23" s="6">
        <f t="shared" si="2"/>
        <v>0.1</v>
      </c>
    </row>
    <row r="24" spans="1:14" x14ac:dyDescent="0.25">
      <c r="A24" s="7" t="s">
        <v>117</v>
      </c>
      <c r="B24" s="7">
        <v>6170</v>
      </c>
      <c r="C24" s="7" t="s">
        <v>96</v>
      </c>
      <c r="D24" s="7" t="s">
        <v>60</v>
      </c>
      <c r="E24" s="8">
        <v>0.19</v>
      </c>
      <c r="F24" s="8">
        <v>57.7</v>
      </c>
      <c r="G24" s="8">
        <v>0</v>
      </c>
      <c r="H24" s="8">
        <v>0.60699999999999998</v>
      </c>
      <c r="I24" s="8">
        <v>3.3000000000000002E-2</v>
      </c>
      <c r="J24" s="8">
        <v>2.5999999999999999E-2</v>
      </c>
      <c r="K24" s="8">
        <v>0.39094090999999997</v>
      </c>
      <c r="L24" s="6">
        <f t="shared" si="0"/>
        <v>4.8874129431833328E-2</v>
      </c>
      <c r="M24" s="6">
        <f t="shared" si="1"/>
        <v>0.1</v>
      </c>
      <c r="N24" s="6">
        <f t="shared" si="2"/>
        <v>0.1</v>
      </c>
    </row>
    <row r="25" spans="1:14" x14ac:dyDescent="0.25">
      <c r="K25" s="6">
        <f t="shared" ref="K25:M25" si="3">SUM(K2:K24)</f>
        <v>33.63493607356957</v>
      </c>
      <c r="L25" s="6">
        <f t="shared" si="3"/>
        <v>49.605401199735276</v>
      </c>
      <c r="M25" s="6">
        <f t="shared" si="3"/>
        <v>154.69999999999999</v>
      </c>
      <c r="N25" s="6">
        <f>SUM(N2:N24)</f>
        <v>34.5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D3E4-65EB-4CFD-9850-E2E6EA991492}">
  <dimension ref="A1:AZ89"/>
  <sheetViews>
    <sheetView topLeftCell="O1" workbookViewId="0">
      <pane ySplit="1" topLeftCell="A2" activePane="bottomLeft" state="frozen"/>
      <selection pane="bottomLeft" activeCell="AC7" sqref="AC7"/>
    </sheetView>
  </sheetViews>
  <sheetFormatPr defaultRowHeight="15" x14ac:dyDescent="0.25"/>
  <cols>
    <col min="21" max="21" width="12" bestFit="1" customWidth="1"/>
    <col min="25" max="25" width="12" bestFit="1" customWidth="1"/>
    <col min="30" max="30" width="12.85546875" bestFit="1" customWidth="1"/>
    <col min="31" max="31" width="12.5703125" bestFit="1" customWidth="1"/>
    <col min="32" max="32" width="10.7109375" bestFit="1" customWidth="1"/>
    <col min="48" max="48" width="12" bestFit="1" customWidth="1"/>
  </cols>
  <sheetData>
    <row r="1" spans="1:52" x14ac:dyDescent="0.25">
      <c r="A1" t="s">
        <v>593</v>
      </c>
      <c r="B1" t="s">
        <v>408</v>
      </c>
      <c r="C1" t="s">
        <v>594</v>
      </c>
      <c r="D1" t="s">
        <v>596</v>
      </c>
      <c r="E1" t="s">
        <v>599</v>
      </c>
      <c r="F1" t="s">
        <v>648</v>
      </c>
      <c r="G1" t="s">
        <v>595</v>
      </c>
      <c r="H1" t="s">
        <v>596</v>
      </c>
      <c r="I1" t="s">
        <v>221</v>
      </c>
      <c r="J1" t="s">
        <v>222</v>
      </c>
      <c r="K1" t="s">
        <v>224</v>
      </c>
      <c r="L1" t="s">
        <v>58</v>
      </c>
      <c r="M1" t="s">
        <v>57</v>
      </c>
      <c r="N1" t="s">
        <v>597</v>
      </c>
      <c r="O1" t="s">
        <v>598</v>
      </c>
      <c r="P1" t="s">
        <v>227</v>
      </c>
      <c r="Q1" t="s">
        <v>228</v>
      </c>
      <c r="R1" t="s">
        <v>446</v>
      </c>
      <c r="S1" t="s">
        <v>225</v>
      </c>
      <c r="T1" t="s">
        <v>226</v>
      </c>
      <c r="U1" t="s">
        <v>447</v>
      </c>
      <c r="V1" t="s">
        <v>599</v>
      </c>
      <c r="W1" t="s">
        <v>600</v>
      </c>
      <c r="X1" t="s">
        <v>601</v>
      </c>
      <c r="Y1" t="s">
        <v>649</v>
      </c>
      <c r="Z1" t="s">
        <v>650</v>
      </c>
      <c r="AA1" t="s">
        <v>651</v>
      </c>
      <c r="AB1" t="s">
        <v>447</v>
      </c>
      <c r="AD1" t="s">
        <v>652</v>
      </c>
      <c r="AE1" t="s">
        <v>653</v>
      </c>
      <c r="AF1" t="s">
        <v>654</v>
      </c>
      <c r="AW1" s="6"/>
      <c r="AX1" s="6"/>
      <c r="AY1" s="6"/>
      <c r="AZ1" s="6"/>
    </row>
    <row r="2" spans="1:52" x14ac:dyDescent="0.25">
      <c r="A2">
        <v>1</v>
      </c>
      <c r="B2" t="s">
        <v>229</v>
      </c>
      <c r="C2">
        <v>0</v>
      </c>
      <c r="D2">
        <v>1</v>
      </c>
      <c r="E2">
        <v>733.55238099999997</v>
      </c>
      <c r="F2">
        <v>0.17</v>
      </c>
      <c r="G2">
        <v>12814</v>
      </c>
      <c r="H2">
        <v>12815</v>
      </c>
      <c r="I2">
        <v>641</v>
      </c>
      <c r="J2" t="s">
        <v>238</v>
      </c>
      <c r="K2" t="s">
        <v>511</v>
      </c>
      <c r="L2">
        <v>1.1980900000000001</v>
      </c>
      <c r="M2" t="s">
        <v>455</v>
      </c>
      <c r="N2">
        <v>641</v>
      </c>
      <c r="O2" t="s">
        <v>511</v>
      </c>
      <c r="P2">
        <v>13.008276</v>
      </c>
      <c r="Q2">
        <v>2.4352339999999999</v>
      </c>
      <c r="R2">
        <v>2.258877</v>
      </c>
      <c r="S2">
        <v>15.585100000000001</v>
      </c>
      <c r="T2">
        <v>2.9176299999999999</v>
      </c>
      <c r="U2">
        <v>2.70634</v>
      </c>
      <c r="V2">
        <v>327.706773</v>
      </c>
      <c r="W2">
        <v>714.014545</v>
      </c>
      <c r="X2">
        <v>4817.3730450000003</v>
      </c>
      <c r="Y2">
        <v>0.110592</v>
      </c>
      <c r="Z2" s="157">
        <f t="shared" ref="Z2:Z13" si="0">P2*Y2</f>
        <v>1.438611259392</v>
      </c>
      <c r="AA2" s="157">
        <f t="shared" ref="AA2:AA13" si="1">Q2*Y2</f>
        <v>0.26931739852799996</v>
      </c>
      <c r="AB2" s="157">
        <f t="shared" ref="AB2:AB13" si="2">R2*Y2</f>
        <v>0.249813725184</v>
      </c>
      <c r="AD2">
        <f>SUM(Z2:Z88)</f>
        <v>4233.3563556751351</v>
      </c>
      <c r="AE2" s="157">
        <f t="shared" ref="AE2" si="3">SUM(AA2:AA88)</f>
        <v>631.86605201273198</v>
      </c>
      <c r="AF2" s="157">
        <f>SUM(Y2:Y88)</f>
        <v>433.58202200000005</v>
      </c>
      <c r="AY2" s="6"/>
      <c r="AZ2" s="6"/>
    </row>
    <row r="3" spans="1:52" x14ac:dyDescent="0.25">
      <c r="A3">
        <v>2</v>
      </c>
      <c r="B3" t="s">
        <v>229</v>
      </c>
      <c r="C3">
        <v>0</v>
      </c>
      <c r="D3">
        <v>1</v>
      </c>
      <c r="E3">
        <v>733.55238099999997</v>
      </c>
      <c r="F3">
        <v>0.17</v>
      </c>
      <c r="G3">
        <v>12826</v>
      </c>
      <c r="H3">
        <v>12827</v>
      </c>
      <c r="I3">
        <v>833</v>
      </c>
      <c r="J3" t="s">
        <v>440</v>
      </c>
      <c r="K3" t="s">
        <v>586</v>
      </c>
      <c r="L3">
        <v>4.7563199999999997</v>
      </c>
      <c r="M3" t="s">
        <v>455</v>
      </c>
      <c r="N3">
        <v>833</v>
      </c>
      <c r="O3" t="s">
        <v>586</v>
      </c>
      <c r="P3">
        <v>13.812533</v>
      </c>
      <c r="Q3">
        <v>1.9978020000000001</v>
      </c>
      <c r="R3">
        <v>2.139303</v>
      </c>
      <c r="S3">
        <v>65.696799999999996</v>
      </c>
      <c r="T3">
        <v>9.5021799999999992</v>
      </c>
      <c r="U3">
        <v>10.1752</v>
      </c>
      <c r="V3" s="6">
        <v>563.34910600000001</v>
      </c>
      <c r="W3" s="6">
        <v>566.82810700000005</v>
      </c>
      <c r="X3" s="6">
        <v>2627.3298639999998</v>
      </c>
      <c r="Y3" s="6">
        <v>6.0315000000000001E-2</v>
      </c>
      <c r="Z3" s="157">
        <f t="shared" si="0"/>
        <v>0.83310292789500007</v>
      </c>
      <c r="AA3" s="157">
        <f t="shared" si="1"/>
        <v>0.12049742763</v>
      </c>
      <c r="AB3" s="157">
        <f t="shared" si="2"/>
        <v>0.12903206044499999</v>
      </c>
      <c r="AW3" s="6"/>
      <c r="AX3" s="6"/>
      <c r="AY3" s="6"/>
      <c r="AZ3" s="6"/>
    </row>
    <row r="4" spans="1:52" x14ac:dyDescent="0.25">
      <c r="A4">
        <v>3</v>
      </c>
      <c r="B4" t="s">
        <v>229</v>
      </c>
      <c r="C4">
        <v>1</v>
      </c>
      <c r="D4">
        <v>2</v>
      </c>
      <c r="E4">
        <v>723.75531899999999</v>
      </c>
      <c r="F4">
        <v>0.56000000000000005</v>
      </c>
      <c r="G4">
        <v>12351</v>
      </c>
      <c r="H4">
        <v>12352</v>
      </c>
      <c r="I4">
        <v>411</v>
      </c>
      <c r="J4" t="s">
        <v>236</v>
      </c>
      <c r="K4" t="s">
        <v>467</v>
      </c>
      <c r="L4">
        <v>43.360999999999997</v>
      </c>
      <c r="M4" t="s">
        <v>455</v>
      </c>
      <c r="N4">
        <v>411</v>
      </c>
      <c r="O4" t="s">
        <v>467</v>
      </c>
      <c r="P4">
        <v>9.4429689999999997</v>
      </c>
      <c r="Q4">
        <v>1.566926</v>
      </c>
      <c r="R4">
        <v>1.9134899999999999</v>
      </c>
      <c r="S4">
        <v>409.45700099999999</v>
      </c>
      <c r="T4">
        <v>67.943496999999994</v>
      </c>
      <c r="U4">
        <v>82.970799999999997</v>
      </c>
      <c r="V4" s="6">
        <v>5834.4049539999996</v>
      </c>
      <c r="W4" s="6">
        <v>624.85392300000001</v>
      </c>
      <c r="X4" s="6">
        <v>23207.806159</v>
      </c>
      <c r="Y4" s="6">
        <v>0.53278000000000003</v>
      </c>
      <c r="Z4" s="157">
        <f t="shared" si="0"/>
        <v>5.0310250238199998</v>
      </c>
      <c r="AA4" s="157">
        <f t="shared" si="1"/>
        <v>0.83482683428000004</v>
      </c>
      <c r="AB4" s="157">
        <f t="shared" si="2"/>
        <v>1.0194692022</v>
      </c>
      <c r="AW4" s="6"/>
      <c r="AX4" s="6"/>
      <c r="AY4" s="6"/>
      <c r="AZ4" s="6"/>
    </row>
    <row r="5" spans="1:52" x14ac:dyDescent="0.25">
      <c r="A5">
        <v>4</v>
      </c>
      <c r="B5" t="s">
        <v>229</v>
      </c>
      <c r="C5">
        <v>1</v>
      </c>
      <c r="D5">
        <v>2</v>
      </c>
      <c r="E5">
        <v>723.75531899999999</v>
      </c>
      <c r="F5">
        <v>0.56000000000000005</v>
      </c>
      <c r="G5">
        <v>12814</v>
      </c>
      <c r="H5">
        <v>12815</v>
      </c>
      <c r="I5">
        <v>641</v>
      </c>
      <c r="J5" t="s">
        <v>238</v>
      </c>
      <c r="K5" t="s">
        <v>511</v>
      </c>
      <c r="L5">
        <v>1.1980900000000001</v>
      </c>
      <c r="M5" t="s">
        <v>455</v>
      </c>
      <c r="N5">
        <v>641</v>
      </c>
      <c r="O5" t="s">
        <v>511</v>
      </c>
      <c r="P5">
        <v>13.008276</v>
      </c>
      <c r="Q5">
        <v>2.4352339999999999</v>
      </c>
      <c r="R5">
        <v>2.258877</v>
      </c>
      <c r="S5">
        <v>15.585100000000001</v>
      </c>
      <c r="T5">
        <v>2.9176299999999999</v>
      </c>
      <c r="U5">
        <v>2.70634</v>
      </c>
      <c r="V5" s="6">
        <v>327.706773</v>
      </c>
      <c r="W5" s="6">
        <v>396.28177899999997</v>
      </c>
      <c r="X5" s="6">
        <v>1052.4028450000001</v>
      </c>
      <c r="Y5" s="6">
        <v>2.4160000000000001E-2</v>
      </c>
      <c r="Z5" s="157">
        <f t="shared" si="0"/>
        <v>0.31427994816000004</v>
      </c>
      <c r="AA5" s="157">
        <f t="shared" si="1"/>
        <v>5.8835253439999999E-2</v>
      </c>
      <c r="AB5" s="157">
        <f t="shared" si="2"/>
        <v>5.457446832E-2</v>
      </c>
      <c r="AW5" s="6"/>
      <c r="AX5" s="6"/>
      <c r="AY5" s="6"/>
      <c r="AZ5" s="6"/>
    </row>
    <row r="6" spans="1:52" x14ac:dyDescent="0.25">
      <c r="A6">
        <v>5</v>
      </c>
      <c r="B6" t="s">
        <v>229</v>
      </c>
      <c r="C6">
        <v>2</v>
      </c>
      <c r="D6">
        <v>3</v>
      </c>
      <c r="E6">
        <v>1360.890412</v>
      </c>
      <c r="F6">
        <v>1.45</v>
      </c>
      <c r="G6">
        <v>12216</v>
      </c>
      <c r="H6">
        <v>12217</v>
      </c>
      <c r="I6">
        <v>170</v>
      </c>
      <c r="J6" t="s">
        <v>248</v>
      </c>
      <c r="K6" t="s">
        <v>462</v>
      </c>
      <c r="L6">
        <v>6.2016099999999996</v>
      </c>
      <c r="M6" t="s">
        <v>455</v>
      </c>
      <c r="N6">
        <v>170</v>
      </c>
      <c r="O6" t="s">
        <v>462</v>
      </c>
      <c r="P6">
        <v>9.4951679999999996</v>
      </c>
      <c r="Q6">
        <v>1.371032</v>
      </c>
      <c r="R6">
        <v>1.892269</v>
      </c>
      <c r="S6">
        <v>58.885300000000001</v>
      </c>
      <c r="T6">
        <v>8.5026100000000007</v>
      </c>
      <c r="U6">
        <v>11.735099999999999</v>
      </c>
      <c r="V6" s="6">
        <v>675.78830900000003</v>
      </c>
      <c r="W6" s="6">
        <v>39.912812000000002</v>
      </c>
      <c r="X6" s="6">
        <v>91.409875</v>
      </c>
      <c r="Y6" s="6">
        <v>2.098E-3</v>
      </c>
      <c r="Z6" s="157">
        <f t="shared" si="0"/>
        <v>1.9920862463999999E-2</v>
      </c>
      <c r="AA6" s="157">
        <f t="shared" si="1"/>
        <v>2.8764251360000001E-3</v>
      </c>
      <c r="AB6" s="157">
        <f t="shared" si="2"/>
        <v>3.969980362E-3</v>
      </c>
      <c r="AW6" s="6"/>
      <c r="AX6" s="6"/>
      <c r="AY6" s="6"/>
      <c r="AZ6" s="6"/>
    </row>
    <row r="7" spans="1:52" x14ac:dyDescent="0.25">
      <c r="A7">
        <v>6</v>
      </c>
      <c r="B7" t="s">
        <v>229</v>
      </c>
      <c r="C7">
        <v>2</v>
      </c>
      <c r="D7">
        <v>3</v>
      </c>
      <c r="E7">
        <v>1360.890412</v>
      </c>
      <c r="F7">
        <v>1.45</v>
      </c>
      <c r="G7">
        <v>12221</v>
      </c>
      <c r="H7">
        <v>12222</v>
      </c>
      <c r="I7">
        <v>171</v>
      </c>
      <c r="J7" t="s">
        <v>235</v>
      </c>
      <c r="K7" t="s">
        <v>463</v>
      </c>
      <c r="L7">
        <v>15.138500000000001</v>
      </c>
      <c r="M7" t="s">
        <v>455</v>
      </c>
      <c r="N7">
        <v>171</v>
      </c>
      <c r="O7" t="s">
        <v>463</v>
      </c>
      <c r="P7">
        <v>13.284879999999999</v>
      </c>
      <c r="Q7">
        <v>2.2104170000000001</v>
      </c>
      <c r="R7">
        <v>2.272335</v>
      </c>
      <c r="S7">
        <v>201.11300700000001</v>
      </c>
      <c r="T7">
        <v>33.462398999999998</v>
      </c>
      <c r="U7">
        <v>34.399700000000003</v>
      </c>
      <c r="V7" s="6">
        <v>1072.7511440000001</v>
      </c>
      <c r="W7" s="6">
        <v>92.881058999999993</v>
      </c>
      <c r="X7" s="6">
        <v>321.84396900000002</v>
      </c>
      <c r="Y7" s="6">
        <v>7.3889999999999997E-3</v>
      </c>
      <c r="Z7" s="157">
        <f t="shared" si="0"/>
        <v>9.8161978319999996E-2</v>
      </c>
      <c r="AA7" s="157">
        <f t="shared" si="1"/>
        <v>1.6332771212999999E-2</v>
      </c>
      <c r="AB7" s="157">
        <f t="shared" si="2"/>
        <v>1.6790283314999998E-2</v>
      </c>
      <c r="AW7" s="6"/>
      <c r="AX7" s="6"/>
      <c r="AY7" s="6"/>
      <c r="AZ7" s="6"/>
    </row>
    <row r="8" spans="1:52" x14ac:dyDescent="0.25">
      <c r="A8">
        <v>7</v>
      </c>
      <c r="B8" t="s">
        <v>229</v>
      </c>
      <c r="C8">
        <v>2</v>
      </c>
      <c r="D8">
        <v>3</v>
      </c>
      <c r="E8">
        <v>1360.890412</v>
      </c>
      <c r="F8">
        <v>1.45</v>
      </c>
      <c r="G8">
        <v>12351</v>
      </c>
      <c r="H8">
        <v>12352</v>
      </c>
      <c r="I8">
        <v>411</v>
      </c>
      <c r="J8" t="s">
        <v>236</v>
      </c>
      <c r="K8" t="s">
        <v>467</v>
      </c>
      <c r="L8">
        <v>43.360999999999997</v>
      </c>
      <c r="M8" t="s">
        <v>455</v>
      </c>
      <c r="N8">
        <v>411</v>
      </c>
      <c r="O8" t="s">
        <v>467</v>
      </c>
      <c r="P8">
        <v>9.4429689999999997</v>
      </c>
      <c r="Q8">
        <v>1.566926</v>
      </c>
      <c r="R8">
        <v>1.9134899999999999</v>
      </c>
      <c r="S8">
        <v>409.45700099999999</v>
      </c>
      <c r="T8">
        <v>67.943496999999994</v>
      </c>
      <c r="U8">
        <v>82.970799999999997</v>
      </c>
      <c r="V8" s="6">
        <v>5834.4049539999996</v>
      </c>
      <c r="W8" s="6">
        <v>25.802759000000002</v>
      </c>
      <c r="X8" s="6">
        <v>21.039159999999999</v>
      </c>
      <c r="Y8" s="6">
        <v>4.8299999999999998E-4</v>
      </c>
      <c r="Z8" s="157">
        <f t="shared" si="0"/>
        <v>4.5609540269999993E-3</v>
      </c>
      <c r="AA8" s="157">
        <f t="shared" si="1"/>
        <v>7.5682525799999998E-4</v>
      </c>
      <c r="AB8" s="157">
        <f t="shared" si="2"/>
        <v>9.2421566999999997E-4</v>
      </c>
      <c r="AW8" s="6"/>
      <c r="AX8" s="6"/>
      <c r="AY8" s="6"/>
      <c r="AZ8" s="6"/>
    </row>
    <row r="9" spans="1:52" x14ac:dyDescent="0.25">
      <c r="A9">
        <v>8</v>
      </c>
      <c r="B9" t="s">
        <v>229</v>
      </c>
      <c r="C9">
        <v>2</v>
      </c>
      <c r="D9">
        <v>3</v>
      </c>
      <c r="E9">
        <v>1360.890412</v>
      </c>
      <c r="F9">
        <v>1.45</v>
      </c>
      <c r="G9">
        <v>12826</v>
      </c>
      <c r="H9">
        <v>12827</v>
      </c>
      <c r="I9">
        <v>833</v>
      </c>
      <c r="J9" t="s">
        <v>440</v>
      </c>
      <c r="K9" t="s">
        <v>586</v>
      </c>
      <c r="L9">
        <v>4.7563199999999997</v>
      </c>
      <c r="M9" t="s">
        <v>455</v>
      </c>
      <c r="N9">
        <v>833</v>
      </c>
      <c r="O9" t="s">
        <v>586</v>
      </c>
      <c r="P9">
        <v>13.812533</v>
      </c>
      <c r="Q9">
        <v>1.9978020000000001</v>
      </c>
      <c r="R9">
        <v>2.139303</v>
      </c>
      <c r="S9">
        <v>65.696799999999996</v>
      </c>
      <c r="T9">
        <v>9.5021799999999992</v>
      </c>
      <c r="U9">
        <v>10.1752</v>
      </c>
      <c r="V9" s="6">
        <v>563.34910600000001</v>
      </c>
      <c r="W9" s="6">
        <v>1328.291792</v>
      </c>
      <c r="X9" s="6">
        <v>62555.619700000003</v>
      </c>
      <c r="Y9" s="6">
        <v>1.4360850000000001</v>
      </c>
      <c r="Z9" s="157">
        <f t="shared" si="0"/>
        <v>19.835971453305</v>
      </c>
      <c r="AA9" s="157">
        <f t="shared" si="1"/>
        <v>2.8690134851700004</v>
      </c>
      <c r="AB9" s="157">
        <f t="shared" si="2"/>
        <v>3.0722209487550001</v>
      </c>
      <c r="AV9" s="6"/>
      <c r="AX9" s="6"/>
      <c r="AY9" s="6"/>
      <c r="AZ9" s="6"/>
    </row>
    <row r="10" spans="1:52" x14ac:dyDescent="0.25">
      <c r="A10">
        <v>9</v>
      </c>
      <c r="B10" t="s">
        <v>229</v>
      </c>
      <c r="C10">
        <v>3</v>
      </c>
      <c r="D10">
        <v>4</v>
      </c>
      <c r="E10">
        <v>1119.836955</v>
      </c>
      <c r="F10">
        <v>1.21</v>
      </c>
      <c r="G10">
        <v>12351</v>
      </c>
      <c r="H10">
        <v>12352</v>
      </c>
      <c r="I10">
        <v>411</v>
      </c>
      <c r="J10" t="s">
        <v>236</v>
      </c>
      <c r="K10" t="s">
        <v>467</v>
      </c>
      <c r="L10">
        <v>43.360999999999997</v>
      </c>
      <c r="M10" t="s">
        <v>455</v>
      </c>
      <c r="N10">
        <v>411</v>
      </c>
      <c r="O10" t="s">
        <v>467</v>
      </c>
      <c r="P10">
        <v>9.4429689999999997</v>
      </c>
      <c r="Q10">
        <v>1.566926</v>
      </c>
      <c r="R10">
        <v>1.9134899999999999</v>
      </c>
      <c r="S10">
        <v>409.45700099999999</v>
      </c>
      <c r="T10">
        <v>67.943496999999994</v>
      </c>
      <c r="U10">
        <v>82.970799999999997</v>
      </c>
      <c r="V10" s="6">
        <v>5834.4049539999996</v>
      </c>
      <c r="W10" s="6">
        <v>794.36147900000003</v>
      </c>
      <c r="X10" s="6">
        <v>5569.6898330000004</v>
      </c>
      <c r="Y10" s="6">
        <v>0.127863</v>
      </c>
      <c r="Z10" s="157">
        <f t="shared" si="0"/>
        <v>1.2074063452470001</v>
      </c>
      <c r="AA10" s="157">
        <f t="shared" si="1"/>
        <v>0.20035185913800002</v>
      </c>
      <c r="AB10" s="157">
        <f t="shared" si="2"/>
        <v>0.24466457186999999</v>
      </c>
    </row>
    <row r="11" spans="1:52" x14ac:dyDescent="0.25">
      <c r="A11">
        <v>10</v>
      </c>
      <c r="B11" t="s">
        <v>229</v>
      </c>
      <c r="C11">
        <v>3</v>
      </c>
      <c r="D11">
        <v>4</v>
      </c>
      <c r="E11">
        <v>1119.836955</v>
      </c>
      <c r="F11">
        <v>1.21</v>
      </c>
      <c r="G11">
        <v>12814</v>
      </c>
      <c r="H11">
        <v>12815</v>
      </c>
      <c r="I11">
        <v>641</v>
      </c>
      <c r="J11" t="s">
        <v>238</v>
      </c>
      <c r="K11" t="s">
        <v>511</v>
      </c>
      <c r="L11">
        <v>1.1980900000000001</v>
      </c>
      <c r="M11" t="s">
        <v>455</v>
      </c>
      <c r="N11">
        <v>641</v>
      </c>
      <c r="O11" t="s">
        <v>511</v>
      </c>
      <c r="P11">
        <v>13.008276</v>
      </c>
      <c r="Q11">
        <v>2.4352339999999999</v>
      </c>
      <c r="R11">
        <v>2.258877</v>
      </c>
      <c r="S11">
        <v>15.585100000000001</v>
      </c>
      <c r="T11">
        <v>2.9176299999999999</v>
      </c>
      <c r="U11">
        <v>2.70634</v>
      </c>
      <c r="V11" s="6">
        <v>327.706773</v>
      </c>
      <c r="W11" s="6">
        <v>1032.8894680000001</v>
      </c>
      <c r="X11" s="6">
        <v>45735.136032000002</v>
      </c>
      <c r="Y11" s="6">
        <v>1.049938</v>
      </c>
      <c r="Z11" s="157">
        <f t="shared" si="0"/>
        <v>13.657883286888001</v>
      </c>
      <c r="AA11" s="157">
        <f t="shared" si="1"/>
        <v>2.5568447154919998</v>
      </c>
      <c r="AB11" s="157">
        <f t="shared" si="2"/>
        <v>2.3716807996260001</v>
      </c>
    </row>
    <row r="12" spans="1:52" x14ac:dyDescent="0.25">
      <c r="A12">
        <v>11</v>
      </c>
      <c r="B12" t="s">
        <v>229</v>
      </c>
      <c r="C12">
        <v>3</v>
      </c>
      <c r="D12">
        <v>4</v>
      </c>
      <c r="E12">
        <v>1119.836955</v>
      </c>
      <c r="F12">
        <v>1.21</v>
      </c>
      <c r="G12">
        <v>12826</v>
      </c>
      <c r="H12">
        <v>12827</v>
      </c>
      <c r="I12">
        <v>833</v>
      </c>
      <c r="J12" t="s">
        <v>440</v>
      </c>
      <c r="K12" t="s">
        <v>586</v>
      </c>
      <c r="L12">
        <v>4.7563199999999997</v>
      </c>
      <c r="M12" t="s">
        <v>455</v>
      </c>
      <c r="N12">
        <v>833</v>
      </c>
      <c r="O12" t="s">
        <v>586</v>
      </c>
      <c r="P12">
        <v>13.812533</v>
      </c>
      <c r="Q12">
        <v>1.9978020000000001</v>
      </c>
      <c r="R12">
        <v>2.139303</v>
      </c>
      <c r="S12">
        <v>65.696799999999996</v>
      </c>
      <c r="T12">
        <v>9.5021799999999992</v>
      </c>
      <c r="U12">
        <v>10.1752</v>
      </c>
      <c r="V12" s="6">
        <v>563.34910600000001</v>
      </c>
      <c r="W12" s="6">
        <v>340.20087699999999</v>
      </c>
      <c r="X12" s="6">
        <v>1602.569391</v>
      </c>
      <c r="Y12" s="6">
        <v>3.6790000000000003E-2</v>
      </c>
      <c r="Z12" s="157">
        <f t="shared" si="0"/>
        <v>0.50816308907000007</v>
      </c>
      <c r="AA12" s="157">
        <f t="shared" si="1"/>
        <v>7.3499135580000013E-2</v>
      </c>
      <c r="AB12" s="157">
        <f t="shared" si="2"/>
        <v>7.8704957370000009E-2</v>
      </c>
    </row>
    <row r="13" spans="1:52" x14ac:dyDescent="0.25">
      <c r="A13">
        <v>12</v>
      </c>
      <c r="B13" t="s">
        <v>229</v>
      </c>
      <c r="C13">
        <v>4</v>
      </c>
      <c r="D13">
        <v>5</v>
      </c>
      <c r="E13">
        <v>339.28566799999999</v>
      </c>
      <c r="F13">
        <v>0.04</v>
      </c>
      <c r="G13">
        <v>12221</v>
      </c>
      <c r="H13">
        <v>12222</v>
      </c>
      <c r="I13">
        <v>171</v>
      </c>
      <c r="J13" t="s">
        <v>235</v>
      </c>
      <c r="K13" t="s">
        <v>463</v>
      </c>
      <c r="L13">
        <v>15.138500000000001</v>
      </c>
      <c r="M13" t="s">
        <v>455</v>
      </c>
      <c r="N13">
        <v>171</v>
      </c>
      <c r="O13" t="s">
        <v>463</v>
      </c>
      <c r="P13">
        <v>13.284879999999999</v>
      </c>
      <c r="Q13">
        <v>2.2104170000000001</v>
      </c>
      <c r="R13">
        <v>2.272335</v>
      </c>
      <c r="S13">
        <v>201.11300700000001</v>
      </c>
      <c r="T13">
        <v>33.462398999999998</v>
      </c>
      <c r="U13">
        <v>34.399700000000003</v>
      </c>
      <c r="V13" s="6">
        <v>1072.7511440000001</v>
      </c>
      <c r="W13" s="6">
        <v>318.98466400000001</v>
      </c>
      <c r="X13" s="6">
        <v>1577.2864070000001</v>
      </c>
      <c r="Y13" s="6">
        <v>3.6209999999999999E-2</v>
      </c>
      <c r="Z13" s="157">
        <f t="shared" si="0"/>
        <v>0.48104550479999997</v>
      </c>
      <c r="AA13" s="157">
        <f t="shared" si="1"/>
        <v>8.0039199569999997E-2</v>
      </c>
      <c r="AB13" s="157">
        <f t="shared" si="2"/>
        <v>8.2281250350000001E-2</v>
      </c>
    </row>
    <row r="14" spans="1:52" x14ac:dyDescent="0.25">
      <c r="A14">
        <v>13</v>
      </c>
      <c r="B14" t="s">
        <v>229</v>
      </c>
      <c r="C14">
        <v>4</v>
      </c>
      <c r="D14">
        <v>5</v>
      </c>
      <c r="E14">
        <v>339.28566799999999</v>
      </c>
      <c r="F14">
        <v>0.04</v>
      </c>
      <c r="G14">
        <v>12351</v>
      </c>
      <c r="H14">
        <v>12352</v>
      </c>
      <c r="I14">
        <v>411</v>
      </c>
      <c r="J14" t="s">
        <v>236</v>
      </c>
      <c r="K14" t="s">
        <v>467</v>
      </c>
      <c r="L14">
        <v>43.360999999999997</v>
      </c>
      <c r="M14" t="s">
        <v>455</v>
      </c>
      <c r="N14">
        <v>411</v>
      </c>
      <c r="O14" t="s">
        <v>467</v>
      </c>
      <c r="P14">
        <v>9.4429689999999997</v>
      </c>
      <c r="Q14">
        <v>1.566926</v>
      </c>
      <c r="R14">
        <v>1.9134899999999999</v>
      </c>
      <c r="S14">
        <v>409.45700099999999</v>
      </c>
      <c r="T14">
        <v>67.943496999999994</v>
      </c>
      <c r="U14">
        <v>82.970799999999997</v>
      </c>
      <c r="V14" s="6">
        <v>5834.4049539999996</v>
      </c>
      <c r="W14" s="6">
        <v>46.006861000000001</v>
      </c>
      <c r="X14" s="6">
        <v>47.256427000000002</v>
      </c>
      <c r="Y14" s="6">
        <v>1.085E-3</v>
      </c>
      <c r="Z14">
        <f>P14*Y14</f>
        <v>1.0245621365000001E-2</v>
      </c>
      <c r="AA14">
        <f>Q14*Y14</f>
        <v>1.7001147100000002E-3</v>
      </c>
      <c r="AB14">
        <f>R14*Y14</f>
        <v>2.0761366500000001E-3</v>
      </c>
    </row>
    <row r="15" spans="1:52" x14ac:dyDescent="0.25">
      <c r="A15">
        <v>14</v>
      </c>
      <c r="B15" t="s">
        <v>229</v>
      </c>
      <c r="C15">
        <v>5</v>
      </c>
      <c r="D15">
        <v>6</v>
      </c>
      <c r="E15">
        <v>285.39901500000002</v>
      </c>
      <c r="F15">
        <v>0.04</v>
      </c>
      <c r="G15">
        <v>12221</v>
      </c>
      <c r="H15">
        <v>12222</v>
      </c>
      <c r="I15">
        <v>171</v>
      </c>
      <c r="J15" t="s">
        <v>235</v>
      </c>
      <c r="K15" t="s">
        <v>463</v>
      </c>
      <c r="L15">
        <v>15.138500000000001</v>
      </c>
      <c r="M15" t="s">
        <v>455</v>
      </c>
      <c r="N15">
        <v>171</v>
      </c>
      <c r="O15" t="s">
        <v>463</v>
      </c>
      <c r="P15">
        <v>13.284879999999999</v>
      </c>
      <c r="Q15">
        <v>2.2104170000000001</v>
      </c>
      <c r="R15">
        <v>2.272335</v>
      </c>
      <c r="S15">
        <v>201.11300700000001</v>
      </c>
      <c r="T15">
        <v>33.462398999999998</v>
      </c>
      <c r="U15">
        <v>34.399700000000003</v>
      </c>
      <c r="V15" s="6">
        <v>1072.7511440000001</v>
      </c>
      <c r="W15" s="6">
        <v>190.843749</v>
      </c>
      <c r="X15" s="6">
        <v>839.911428</v>
      </c>
      <c r="Y15" s="6">
        <v>1.9282000000000001E-2</v>
      </c>
      <c r="Z15" s="157">
        <f t="shared" ref="Z15:Z78" si="4">P15*Y15</f>
        <v>0.25615905616000001</v>
      </c>
      <c r="AA15" s="157">
        <f t="shared" ref="AA15:AA78" si="5">Q15*Y15</f>
        <v>4.2621260594000003E-2</v>
      </c>
      <c r="AB15" s="157">
        <f t="shared" ref="AB15:AB78" si="6">R15*Y15</f>
        <v>4.3815163470000001E-2</v>
      </c>
    </row>
    <row r="16" spans="1:52" x14ac:dyDescent="0.25">
      <c r="A16">
        <v>15</v>
      </c>
      <c r="B16" t="s">
        <v>229</v>
      </c>
      <c r="C16">
        <v>5</v>
      </c>
      <c r="D16">
        <v>6</v>
      </c>
      <c r="E16">
        <v>285.39901500000002</v>
      </c>
      <c r="F16">
        <v>0.04</v>
      </c>
      <c r="G16">
        <v>12351</v>
      </c>
      <c r="H16">
        <v>12352</v>
      </c>
      <c r="I16">
        <v>411</v>
      </c>
      <c r="J16" t="s">
        <v>236</v>
      </c>
      <c r="K16" t="s">
        <v>467</v>
      </c>
      <c r="L16">
        <v>43.360999999999997</v>
      </c>
      <c r="M16" t="s">
        <v>455</v>
      </c>
      <c r="N16">
        <v>411</v>
      </c>
      <c r="O16" t="s">
        <v>467</v>
      </c>
      <c r="P16">
        <v>9.4429689999999997</v>
      </c>
      <c r="Q16">
        <v>1.566926</v>
      </c>
      <c r="R16">
        <v>1.9134899999999999</v>
      </c>
      <c r="S16">
        <v>409.45700099999999</v>
      </c>
      <c r="T16">
        <v>67.943496999999994</v>
      </c>
      <c r="U16">
        <v>82.970799999999997</v>
      </c>
      <c r="V16" s="6">
        <v>5834.4049539999996</v>
      </c>
      <c r="W16" s="6">
        <v>179.39869300000001</v>
      </c>
      <c r="X16" s="6">
        <v>744.09137799999996</v>
      </c>
      <c r="Y16" s="6">
        <v>1.7082E-2</v>
      </c>
      <c r="Z16" s="157">
        <f t="shared" si="4"/>
        <v>0.161304796458</v>
      </c>
      <c r="AA16" s="157">
        <f t="shared" si="5"/>
        <v>2.6766229932000001E-2</v>
      </c>
      <c r="AB16" s="157">
        <f t="shared" si="6"/>
        <v>3.2686236180000001E-2</v>
      </c>
    </row>
    <row r="17" spans="1:28" x14ac:dyDescent="0.25">
      <c r="A17">
        <v>16</v>
      </c>
      <c r="B17" t="s">
        <v>229</v>
      </c>
      <c r="C17">
        <v>6</v>
      </c>
      <c r="D17">
        <v>7</v>
      </c>
      <c r="E17">
        <v>444.78361899999999</v>
      </c>
      <c r="F17">
        <v>0</v>
      </c>
      <c r="G17">
        <v>12823</v>
      </c>
      <c r="H17">
        <v>12824</v>
      </c>
      <c r="I17">
        <v>811</v>
      </c>
      <c r="J17" t="s">
        <v>240</v>
      </c>
      <c r="K17" t="s">
        <v>584</v>
      </c>
      <c r="L17">
        <v>192.58099999999999</v>
      </c>
      <c r="M17" t="s">
        <v>455</v>
      </c>
      <c r="N17">
        <v>811</v>
      </c>
      <c r="O17" t="s">
        <v>584</v>
      </c>
      <c r="P17">
        <v>7.0264009999999999</v>
      </c>
      <c r="Q17">
        <v>0.85041100000000003</v>
      </c>
      <c r="R17">
        <v>1.690685</v>
      </c>
      <c r="S17">
        <v>1353.150024</v>
      </c>
      <c r="T17">
        <v>163.77299500000001</v>
      </c>
      <c r="U17">
        <v>325.59399999999999</v>
      </c>
      <c r="V17" s="6">
        <v>4463.7303789999996</v>
      </c>
      <c r="W17" s="6">
        <v>444.78361899999999</v>
      </c>
      <c r="X17" s="6">
        <v>188.38018199999999</v>
      </c>
      <c r="Y17" s="6">
        <v>4.3249999999999999E-3</v>
      </c>
      <c r="Z17" s="157">
        <f t="shared" si="4"/>
        <v>3.0389184324999999E-2</v>
      </c>
      <c r="AA17" s="157">
        <f t="shared" si="5"/>
        <v>3.6780275749999998E-3</v>
      </c>
      <c r="AB17" s="157">
        <f t="shared" si="6"/>
        <v>7.3122126249999999E-3</v>
      </c>
    </row>
    <row r="18" spans="1:28" x14ac:dyDescent="0.25">
      <c r="A18">
        <v>17</v>
      </c>
      <c r="B18" t="s">
        <v>229</v>
      </c>
      <c r="C18">
        <v>7</v>
      </c>
      <c r="D18">
        <v>8</v>
      </c>
      <c r="E18">
        <v>563.12071100000003</v>
      </c>
      <c r="F18">
        <v>0.01</v>
      </c>
      <c r="G18">
        <v>12823</v>
      </c>
      <c r="H18">
        <v>12824</v>
      </c>
      <c r="I18">
        <v>811</v>
      </c>
      <c r="J18" t="s">
        <v>240</v>
      </c>
      <c r="K18" t="s">
        <v>584</v>
      </c>
      <c r="L18">
        <v>192.58099999999999</v>
      </c>
      <c r="M18" t="s">
        <v>455</v>
      </c>
      <c r="N18">
        <v>811</v>
      </c>
      <c r="O18" t="s">
        <v>584</v>
      </c>
      <c r="P18">
        <v>7.0264009999999999</v>
      </c>
      <c r="Q18">
        <v>0.85041100000000003</v>
      </c>
      <c r="R18">
        <v>1.690685</v>
      </c>
      <c r="S18">
        <v>1353.150024</v>
      </c>
      <c r="T18">
        <v>163.77299500000001</v>
      </c>
      <c r="U18">
        <v>325.59399999999999</v>
      </c>
      <c r="V18" s="6">
        <v>4463.7303789999996</v>
      </c>
      <c r="W18" s="6">
        <v>563.12071100000003</v>
      </c>
      <c r="X18" s="6">
        <v>304.25787200000002</v>
      </c>
      <c r="Y18" s="6">
        <v>6.9849999999999999E-3</v>
      </c>
      <c r="Z18" s="157">
        <f t="shared" si="4"/>
        <v>4.9079410984999995E-2</v>
      </c>
      <c r="AA18" s="157">
        <f t="shared" si="5"/>
        <v>5.9401208349999998E-3</v>
      </c>
      <c r="AB18" s="157">
        <f t="shared" si="6"/>
        <v>1.1809434725E-2</v>
      </c>
    </row>
    <row r="19" spans="1:28" x14ac:dyDescent="0.25">
      <c r="A19">
        <v>18</v>
      </c>
      <c r="B19" t="s">
        <v>229</v>
      </c>
      <c r="C19">
        <v>8</v>
      </c>
      <c r="D19">
        <v>9</v>
      </c>
      <c r="E19">
        <v>5557.0789480000003</v>
      </c>
      <c r="F19">
        <v>14.15</v>
      </c>
      <c r="G19">
        <v>12195</v>
      </c>
      <c r="H19">
        <v>12196</v>
      </c>
      <c r="I19">
        <v>140</v>
      </c>
      <c r="J19" t="s">
        <v>233</v>
      </c>
      <c r="K19" t="s">
        <v>461</v>
      </c>
      <c r="L19">
        <v>219.654</v>
      </c>
      <c r="M19" t="s">
        <v>455</v>
      </c>
      <c r="N19">
        <v>140</v>
      </c>
      <c r="O19" t="s">
        <v>461</v>
      </c>
      <c r="P19">
        <v>12.066105</v>
      </c>
      <c r="Q19">
        <v>1.846098</v>
      </c>
      <c r="R19">
        <v>2.076317</v>
      </c>
      <c r="S19">
        <v>2650.3701169999999</v>
      </c>
      <c r="T19">
        <v>405.50299100000001</v>
      </c>
      <c r="U19">
        <v>456.07100000000003</v>
      </c>
      <c r="V19" s="6">
        <v>9873.8989160000001</v>
      </c>
      <c r="W19" s="6">
        <v>1075.8716629999999</v>
      </c>
      <c r="X19" s="6">
        <v>69586.043898000004</v>
      </c>
      <c r="Y19" s="6">
        <v>1.5974820000000001</v>
      </c>
      <c r="Z19" s="157">
        <f t="shared" si="4"/>
        <v>19.27538554761</v>
      </c>
      <c r="AA19" s="157">
        <f t="shared" si="5"/>
        <v>2.9491083252360002</v>
      </c>
      <c r="AB19" s="157">
        <f t="shared" si="6"/>
        <v>3.3168790337940002</v>
      </c>
    </row>
    <row r="20" spans="1:28" x14ac:dyDescent="0.25">
      <c r="A20">
        <v>19</v>
      </c>
      <c r="B20" t="s">
        <v>229</v>
      </c>
      <c r="C20">
        <v>8</v>
      </c>
      <c r="D20">
        <v>9</v>
      </c>
      <c r="E20">
        <v>5557.0789480000003</v>
      </c>
      <c r="F20">
        <v>14.15</v>
      </c>
      <c r="G20">
        <v>12216</v>
      </c>
      <c r="H20">
        <v>12217</v>
      </c>
      <c r="I20">
        <v>170</v>
      </c>
      <c r="J20" t="s">
        <v>248</v>
      </c>
      <c r="K20" t="s">
        <v>462</v>
      </c>
      <c r="L20">
        <v>6.2016099999999996</v>
      </c>
      <c r="M20" t="s">
        <v>455</v>
      </c>
      <c r="N20">
        <v>170</v>
      </c>
      <c r="O20" t="s">
        <v>462</v>
      </c>
      <c r="P20">
        <v>9.4951679999999996</v>
      </c>
      <c r="Q20">
        <v>1.371032</v>
      </c>
      <c r="R20">
        <v>1.892269</v>
      </c>
      <c r="S20">
        <v>58.885300000000001</v>
      </c>
      <c r="T20">
        <v>8.5026100000000007</v>
      </c>
      <c r="U20">
        <v>11.735099999999999</v>
      </c>
      <c r="V20" s="6">
        <v>675.78830900000003</v>
      </c>
      <c r="W20" s="6">
        <v>538.76255900000001</v>
      </c>
      <c r="X20" s="6">
        <v>2055.5675970000002</v>
      </c>
      <c r="Y20" s="6">
        <v>4.7190000000000003E-2</v>
      </c>
      <c r="Z20" s="157">
        <f t="shared" si="4"/>
        <v>0.44807697792000001</v>
      </c>
      <c r="AA20" s="157">
        <f t="shared" si="5"/>
        <v>6.4699000079999999E-2</v>
      </c>
      <c r="AB20" s="157">
        <f t="shared" si="6"/>
        <v>8.9296174110000001E-2</v>
      </c>
    </row>
    <row r="21" spans="1:28" x14ac:dyDescent="0.25">
      <c r="A21">
        <v>20</v>
      </c>
      <c r="B21" t="s">
        <v>229</v>
      </c>
      <c r="C21">
        <v>8</v>
      </c>
      <c r="D21">
        <v>9</v>
      </c>
      <c r="E21">
        <v>5557.0789480000003</v>
      </c>
      <c r="F21">
        <v>14.15</v>
      </c>
      <c r="G21">
        <v>12221</v>
      </c>
      <c r="H21">
        <v>12222</v>
      </c>
      <c r="I21">
        <v>171</v>
      </c>
      <c r="J21" t="s">
        <v>235</v>
      </c>
      <c r="K21" t="s">
        <v>463</v>
      </c>
      <c r="L21">
        <v>15.138500000000001</v>
      </c>
      <c r="M21" t="s">
        <v>455</v>
      </c>
      <c r="N21">
        <v>171</v>
      </c>
      <c r="O21" t="s">
        <v>463</v>
      </c>
      <c r="P21">
        <v>13.284879999999999</v>
      </c>
      <c r="Q21">
        <v>2.2104170000000001</v>
      </c>
      <c r="R21">
        <v>2.272335</v>
      </c>
      <c r="S21">
        <v>201.11300700000001</v>
      </c>
      <c r="T21">
        <v>33.462398999999998</v>
      </c>
      <c r="U21">
        <v>34.399700000000003</v>
      </c>
      <c r="V21" s="6">
        <v>1072.7511440000001</v>
      </c>
      <c r="W21" s="6">
        <v>3244.1158650000002</v>
      </c>
      <c r="X21" s="6">
        <v>383821.36506799998</v>
      </c>
      <c r="Y21" s="6">
        <v>8.8113609999999998</v>
      </c>
      <c r="Z21" s="157">
        <f t="shared" si="4"/>
        <v>117.05787352167999</v>
      </c>
      <c r="AA21" s="157">
        <f t="shared" si="5"/>
        <v>19.476782147537001</v>
      </c>
      <c r="AB21" s="157">
        <f t="shared" si="6"/>
        <v>20.022363997934999</v>
      </c>
    </row>
    <row r="22" spans="1:28" x14ac:dyDescent="0.25">
      <c r="A22">
        <v>21</v>
      </c>
      <c r="B22" t="s">
        <v>229</v>
      </c>
      <c r="C22">
        <v>8</v>
      </c>
      <c r="D22">
        <v>9</v>
      </c>
      <c r="E22">
        <v>5557.0789480000003</v>
      </c>
      <c r="F22">
        <v>14.15</v>
      </c>
      <c r="G22">
        <v>12351</v>
      </c>
      <c r="H22">
        <v>12352</v>
      </c>
      <c r="I22">
        <v>411</v>
      </c>
      <c r="J22" t="s">
        <v>236</v>
      </c>
      <c r="K22" t="s">
        <v>467</v>
      </c>
      <c r="L22">
        <v>43.360999999999997</v>
      </c>
      <c r="M22" t="s">
        <v>455</v>
      </c>
      <c r="N22">
        <v>411</v>
      </c>
      <c r="O22" t="s">
        <v>467</v>
      </c>
      <c r="P22">
        <v>9.4429689999999997</v>
      </c>
      <c r="Q22">
        <v>1.566926</v>
      </c>
      <c r="R22">
        <v>1.9134899999999999</v>
      </c>
      <c r="S22">
        <v>409.45700099999999</v>
      </c>
      <c r="T22">
        <v>67.943496999999994</v>
      </c>
      <c r="U22">
        <v>82.970799999999997</v>
      </c>
      <c r="V22" s="6">
        <v>5834.4049539999996</v>
      </c>
      <c r="W22" s="6">
        <v>640.66878099999997</v>
      </c>
      <c r="X22" s="6">
        <v>1340.0106410000001</v>
      </c>
      <c r="Y22" s="6">
        <v>3.0762999999999999E-2</v>
      </c>
      <c r="Z22" s="157">
        <f t="shared" si="4"/>
        <v>0.29049405534699996</v>
      </c>
      <c r="AA22" s="157">
        <f t="shared" si="5"/>
        <v>4.8203344538000001E-2</v>
      </c>
      <c r="AB22" s="157">
        <f t="shared" si="6"/>
        <v>5.8864692869999992E-2</v>
      </c>
    </row>
    <row r="23" spans="1:28" x14ac:dyDescent="0.25">
      <c r="A23">
        <v>22</v>
      </c>
      <c r="B23" t="s">
        <v>229</v>
      </c>
      <c r="C23">
        <v>8</v>
      </c>
      <c r="D23">
        <v>9</v>
      </c>
      <c r="E23">
        <v>5557.0789480000003</v>
      </c>
      <c r="F23">
        <v>14.15</v>
      </c>
      <c r="G23">
        <v>12823</v>
      </c>
      <c r="H23">
        <v>12824</v>
      </c>
      <c r="I23">
        <v>811</v>
      </c>
      <c r="J23" t="s">
        <v>240</v>
      </c>
      <c r="K23" t="s">
        <v>584</v>
      </c>
      <c r="L23">
        <v>192.58099999999999</v>
      </c>
      <c r="M23" t="s">
        <v>455</v>
      </c>
      <c r="N23">
        <v>811</v>
      </c>
      <c r="O23" t="s">
        <v>584</v>
      </c>
      <c r="P23">
        <v>7.0264009999999999</v>
      </c>
      <c r="Q23">
        <v>0.85041100000000003</v>
      </c>
      <c r="R23">
        <v>1.690685</v>
      </c>
      <c r="S23">
        <v>1353.150024</v>
      </c>
      <c r="T23">
        <v>163.77299500000001</v>
      </c>
      <c r="U23">
        <v>325.59399999999999</v>
      </c>
      <c r="V23" s="6">
        <v>4463.7303789999996</v>
      </c>
      <c r="W23" s="6">
        <v>1054.113032</v>
      </c>
      <c r="X23" s="6">
        <v>20880.270258</v>
      </c>
      <c r="Y23" s="6">
        <v>0.47934700000000002</v>
      </c>
      <c r="Z23" s="157">
        <f t="shared" si="4"/>
        <v>3.3680842401470001</v>
      </c>
      <c r="AA23" s="157">
        <f t="shared" si="5"/>
        <v>0.40764196161700006</v>
      </c>
      <c r="AB23" s="157">
        <f t="shared" si="6"/>
        <v>0.81042478269500007</v>
      </c>
    </row>
    <row r="24" spans="1:28" x14ac:dyDescent="0.25">
      <c r="A24">
        <v>23</v>
      </c>
      <c r="B24" t="s">
        <v>229</v>
      </c>
      <c r="C24">
        <v>8</v>
      </c>
      <c r="D24">
        <v>9</v>
      </c>
      <c r="E24">
        <v>5557.0789480000003</v>
      </c>
      <c r="F24">
        <v>14.15</v>
      </c>
      <c r="G24">
        <v>12826</v>
      </c>
      <c r="H24">
        <v>12827</v>
      </c>
      <c r="I24">
        <v>833</v>
      </c>
      <c r="J24" t="s">
        <v>440</v>
      </c>
      <c r="K24" t="s">
        <v>586</v>
      </c>
      <c r="L24">
        <v>4.7563199999999997</v>
      </c>
      <c r="M24" t="s">
        <v>455</v>
      </c>
      <c r="N24">
        <v>833</v>
      </c>
      <c r="O24" t="s">
        <v>586</v>
      </c>
      <c r="P24">
        <v>13.812533</v>
      </c>
      <c r="Q24">
        <v>1.9978020000000001</v>
      </c>
      <c r="R24">
        <v>2.139303</v>
      </c>
      <c r="S24">
        <v>65.696799999999996</v>
      </c>
      <c r="T24">
        <v>9.5021799999999992</v>
      </c>
      <c r="U24">
        <v>10.1752</v>
      </c>
      <c r="V24" s="6">
        <v>563.34910600000001</v>
      </c>
      <c r="W24" s="6">
        <v>2707.034615</v>
      </c>
      <c r="X24" s="6">
        <v>138841.164888</v>
      </c>
      <c r="Y24" s="6">
        <v>3.1873670000000001</v>
      </c>
      <c r="Z24" s="157">
        <f t="shared" si="4"/>
        <v>44.025611870611002</v>
      </c>
      <c r="AA24" s="157">
        <f t="shared" si="5"/>
        <v>6.3677281673340005</v>
      </c>
      <c r="AB24" s="157">
        <f t="shared" si="6"/>
        <v>6.8187437852009998</v>
      </c>
    </row>
    <row r="25" spans="1:28" x14ac:dyDescent="0.25">
      <c r="A25">
        <v>24</v>
      </c>
      <c r="B25" t="s">
        <v>229</v>
      </c>
      <c r="C25">
        <v>9</v>
      </c>
      <c r="D25">
        <v>10</v>
      </c>
      <c r="E25">
        <v>827.82306000000005</v>
      </c>
      <c r="F25">
        <v>0.04</v>
      </c>
      <c r="G25">
        <v>12221</v>
      </c>
      <c r="H25">
        <v>12222</v>
      </c>
      <c r="I25">
        <v>171</v>
      </c>
      <c r="J25" t="s">
        <v>235</v>
      </c>
      <c r="K25" t="s">
        <v>463</v>
      </c>
      <c r="L25">
        <v>15.138500000000001</v>
      </c>
      <c r="M25" t="s">
        <v>455</v>
      </c>
      <c r="N25">
        <v>171</v>
      </c>
      <c r="O25" t="s">
        <v>463</v>
      </c>
      <c r="P25">
        <v>13.284879999999999</v>
      </c>
      <c r="Q25">
        <v>2.2104170000000001</v>
      </c>
      <c r="R25">
        <v>2.272335</v>
      </c>
      <c r="S25">
        <v>201.11300700000001</v>
      </c>
      <c r="T25">
        <v>33.462398999999998</v>
      </c>
      <c r="U25">
        <v>34.399700000000003</v>
      </c>
      <c r="V25" s="6">
        <v>1072.7511440000001</v>
      </c>
      <c r="W25" s="6">
        <v>746.51278600000001</v>
      </c>
      <c r="X25" s="6">
        <v>1290.294991</v>
      </c>
      <c r="Y25" s="6">
        <v>2.9621000000000001E-2</v>
      </c>
      <c r="Z25" s="157">
        <f t="shared" si="4"/>
        <v>0.39351143047999998</v>
      </c>
      <c r="AA25" s="157">
        <f t="shared" si="5"/>
        <v>6.5474761956999999E-2</v>
      </c>
      <c r="AB25" s="157">
        <f t="shared" si="6"/>
        <v>6.7308835035E-2</v>
      </c>
    </row>
    <row r="26" spans="1:28" x14ac:dyDescent="0.25">
      <c r="A26">
        <v>25</v>
      </c>
      <c r="B26" t="s">
        <v>229</v>
      </c>
      <c r="C26">
        <v>9</v>
      </c>
      <c r="D26">
        <v>10</v>
      </c>
      <c r="E26">
        <v>827.82306000000005</v>
      </c>
      <c r="F26">
        <v>0.04</v>
      </c>
      <c r="G26">
        <v>12823</v>
      </c>
      <c r="H26">
        <v>12824</v>
      </c>
      <c r="I26">
        <v>811</v>
      </c>
      <c r="J26" t="s">
        <v>240</v>
      </c>
      <c r="K26" t="s">
        <v>584</v>
      </c>
      <c r="L26">
        <v>192.58099999999999</v>
      </c>
      <c r="M26" t="s">
        <v>455</v>
      </c>
      <c r="N26">
        <v>811</v>
      </c>
      <c r="O26" t="s">
        <v>584</v>
      </c>
      <c r="P26">
        <v>7.0264009999999999</v>
      </c>
      <c r="Q26">
        <v>0.85041100000000003</v>
      </c>
      <c r="R26">
        <v>1.690685</v>
      </c>
      <c r="S26">
        <v>1353.150024</v>
      </c>
      <c r="T26">
        <v>163.77299500000001</v>
      </c>
      <c r="U26">
        <v>325.59399999999999</v>
      </c>
      <c r="V26" s="6">
        <v>4463.7303789999996</v>
      </c>
      <c r="W26" s="6">
        <v>95.745335999999995</v>
      </c>
      <c r="X26" s="6">
        <v>297.17490900000001</v>
      </c>
      <c r="Y26" s="6">
        <v>6.8219999999999999E-3</v>
      </c>
      <c r="Z26" s="157">
        <f t="shared" si="4"/>
        <v>4.7934107621999997E-2</v>
      </c>
      <c r="AA26" s="157">
        <f t="shared" si="5"/>
        <v>5.8015038420000005E-3</v>
      </c>
      <c r="AB26" s="157">
        <f t="shared" si="6"/>
        <v>1.1533853069999999E-2</v>
      </c>
    </row>
    <row r="27" spans="1:28" x14ac:dyDescent="0.25">
      <c r="A27">
        <v>26</v>
      </c>
      <c r="B27" t="s">
        <v>229</v>
      </c>
      <c r="C27">
        <v>10</v>
      </c>
      <c r="D27">
        <v>11</v>
      </c>
      <c r="E27">
        <v>675.78029000000004</v>
      </c>
      <c r="F27">
        <v>0.04</v>
      </c>
      <c r="G27">
        <v>12823</v>
      </c>
      <c r="H27">
        <v>12824</v>
      </c>
      <c r="I27">
        <v>811</v>
      </c>
      <c r="J27" t="s">
        <v>240</v>
      </c>
      <c r="K27" t="s">
        <v>584</v>
      </c>
      <c r="L27">
        <v>192.58099999999999</v>
      </c>
      <c r="M27" t="s">
        <v>455</v>
      </c>
      <c r="N27">
        <v>811</v>
      </c>
      <c r="O27" t="s">
        <v>584</v>
      </c>
      <c r="P27">
        <v>7.0264009999999999</v>
      </c>
      <c r="Q27">
        <v>0.85041100000000003</v>
      </c>
      <c r="R27">
        <v>1.690685</v>
      </c>
      <c r="S27">
        <v>1353.150024</v>
      </c>
      <c r="T27">
        <v>163.77299500000001</v>
      </c>
      <c r="U27">
        <v>325.59399999999999</v>
      </c>
      <c r="V27" s="6">
        <v>4463.7303789999996</v>
      </c>
      <c r="W27" s="6">
        <v>675.78029000000004</v>
      </c>
      <c r="X27" s="6">
        <v>1550.91633</v>
      </c>
      <c r="Y27" s="6">
        <v>3.5603999999999997E-2</v>
      </c>
      <c r="Z27" s="157">
        <f t="shared" si="4"/>
        <v>0.25016798120399997</v>
      </c>
      <c r="AA27" s="157">
        <f t="shared" si="5"/>
        <v>3.0278033243999997E-2</v>
      </c>
      <c r="AB27" s="157">
        <f t="shared" si="6"/>
        <v>6.0195148739999996E-2</v>
      </c>
    </row>
    <row r="28" spans="1:28" x14ac:dyDescent="0.25">
      <c r="A28">
        <v>27</v>
      </c>
      <c r="B28" t="s">
        <v>229</v>
      </c>
      <c r="C28">
        <v>11</v>
      </c>
      <c r="D28">
        <v>12</v>
      </c>
      <c r="E28">
        <v>2277.6776140000002</v>
      </c>
      <c r="F28">
        <v>4.97</v>
      </c>
      <c r="G28">
        <v>12221</v>
      </c>
      <c r="H28">
        <v>12222</v>
      </c>
      <c r="I28">
        <v>171</v>
      </c>
      <c r="J28" t="s">
        <v>235</v>
      </c>
      <c r="K28" t="s">
        <v>463</v>
      </c>
      <c r="L28">
        <v>15.138500000000001</v>
      </c>
      <c r="M28" t="s">
        <v>455</v>
      </c>
      <c r="N28">
        <v>171</v>
      </c>
      <c r="O28" t="s">
        <v>463</v>
      </c>
      <c r="P28">
        <v>13.284879999999999</v>
      </c>
      <c r="Q28">
        <v>2.2104170000000001</v>
      </c>
      <c r="R28">
        <v>2.272335</v>
      </c>
      <c r="S28">
        <v>201.11300700000001</v>
      </c>
      <c r="T28">
        <v>33.462398999999998</v>
      </c>
      <c r="U28">
        <v>34.399700000000003</v>
      </c>
      <c r="V28" s="6">
        <v>1072.7511440000001</v>
      </c>
      <c r="W28" s="6">
        <v>1860.086337</v>
      </c>
      <c r="X28" s="6">
        <v>190685.19159</v>
      </c>
      <c r="Y28" s="6">
        <v>4.3775469999999999</v>
      </c>
      <c r="Z28" s="157">
        <f t="shared" si="4"/>
        <v>58.155186589359992</v>
      </c>
      <c r="AA28" s="157">
        <f t="shared" si="5"/>
        <v>9.6762043070990007</v>
      </c>
      <c r="AB28" s="157">
        <f t="shared" si="6"/>
        <v>9.947253262244999</v>
      </c>
    </row>
    <row r="29" spans="1:28" x14ac:dyDescent="0.25">
      <c r="A29">
        <v>28</v>
      </c>
      <c r="B29" t="s">
        <v>229</v>
      </c>
      <c r="C29">
        <v>11</v>
      </c>
      <c r="D29">
        <v>12</v>
      </c>
      <c r="E29">
        <v>2277.6776140000002</v>
      </c>
      <c r="F29">
        <v>4.97</v>
      </c>
      <c r="G29">
        <v>12351</v>
      </c>
      <c r="H29">
        <v>12352</v>
      </c>
      <c r="I29">
        <v>411</v>
      </c>
      <c r="J29" t="s">
        <v>236</v>
      </c>
      <c r="K29" t="s">
        <v>467</v>
      </c>
      <c r="L29">
        <v>43.360999999999997</v>
      </c>
      <c r="M29" t="s">
        <v>455</v>
      </c>
      <c r="N29">
        <v>411</v>
      </c>
      <c r="O29" t="s">
        <v>467</v>
      </c>
      <c r="P29">
        <v>9.4429689999999997</v>
      </c>
      <c r="Q29">
        <v>1.566926</v>
      </c>
      <c r="R29">
        <v>1.9134899999999999</v>
      </c>
      <c r="S29">
        <v>409.45700099999999</v>
      </c>
      <c r="T29">
        <v>67.943496999999994</v>
      </c>
      <c r="U29">
        <v>82.970799999999997</v>
      </c>
      <c r="V29" s="6">
        <v>5834.4049539999996</v>
      </c>
      <c r="W29" s="6">
        <v>46.069583000000002</v>
      </c>
      <c r="X29" s="6">
        <v>43.123823000000002</v>
      </c>
      <c r="Y29" s="6">
        <v>9.8999999999999999E-4</v>
      </c>
      <c r="Z29" s="157">
        <f t="shared" si="4"/>
        <v>9.3485393099999991E-3</v>
      </c>
      <c r="AA29" s="157">
        <f t="shared" si="5"/>
        <v>1.5512567400000001E-3</v>
      </c>
      <c r="AB29" s="157">
        <f t="shared" si="6"/>
        <v>1.8943550999999999E-3</v>
      </c>
    </row>
    <row r="30" spans="1:28" x14ac:dyDescent="0.25">
      <c r="A30">
        <v>29</v>
      </c>
      <c r="B30" t="s">
        <v>229</v>
      </c>
      <c r="C30">
        <v>11</v>
      </c>
      <c r="D30">
        <v>12</v>
      </c>
      <c r="E30">
        <v>2277.6776140000002</v>
      </c>
      <c r="F30">
        <v>4.97</v>
      </c>
      <c r="G30">
        <v>12823</v>
      </c>
      <c r="H30">
        <v>12824</v>
      </c>
      <c r="I30">
        <v>811</v>
      </c>
      <c r="J30" t="s">
        <v>240</v>
      </c>
      <c r="K30" t="s">
        <v>584</v>
      </c>
      <c r="L30">
        <v>192.58099999999999</v>
      </c>
      <c r="M30" t="s">
        <v>455</v>
      </c>
      <c r="N30">
        <v>811</v>
      </c>
      <c r="O30" t="s">
        <v>584</v>
      </c>
      <c r="P30">
        <v>7.0264009999999999</v>
      </c>
      <c r="Q30">
        <v>0.85041100000000003</v>
      </c>
      <c r="R30">
        <v>1.690685</v>
      </c>
      <c r="S30">
        <v>1353.150024</v>
      </c>
      <c r="T30">
        <v>163.77299500000001</v>
      </c>
      <c r="U30">
        <v>325.59399999999999</v>
      </c>
      <c r="V30" s="6">
        <v>4463.7303789999996</v>
      </c>
      <c r="W30" s="6">
        <v>1995.0021360000001</v>
      </c>
      <c r="X30" s="6">
        <v>25934.422996000001</v>
      </c>
      <c r="Y30" s="6">
        <v>0.59537499999999999</v>
      </c>
      <c r="Z30" s="157">
        <f t="shared" si="4"/>
        <v>4.1833434953749995</v>
      </c>
      <c r="AA30" s="157">
        <f t="shared" si="5"/>
        <v>0.50631344912499998</v>
      </c>
      <c r="AB30" s="157">
        <f t="shared" si="6"/>
        <v>1.006591581875</v>
      </c>
    </row>
    <row r="31" spans="1:28" x14ac:dyDescent="0.25">
      <c r="A31">
        <v>30</v>
      </c>
      <c r="B31" t="s">
        <v>229</v>
      </c>
      <c r="C31">
        <v>12</v>
      </c>
      <c r="D31">
        <v>13</v>
      </c>
      <c r="E31">
        <v>5458.0014639999999</v>
      </c>
      <c r="F31">
        <v>30.92</v>
      </c>
      <c r="G31">
        <v>12132</v>
      </c>
      <c r="H31">
        <v>12133</v>
      </c>
      <c r="I31">
        <v>121</v>
      </c>
      <c r="J31" t="s">
        <v>231</v>
      </c>
      <c r="K31" t="s">
        <v>454</v>
      </c>
      <c r="L31">
        <v>598.18700000000001</v>
      </c>
      <c r="M31" t="s">
        <v>455</v>
      </c>
      <c r="N31">
        <v>121</v>
      </c>
      <c r="O31" t="s">
        <v>454</v>
      </c>
      <c r="P31">
        <v>12.684558000000001</v>
      </c>
      <c r="Q31">
        <v>2.1317659999999998</v>
      </c>
      <c r="R31">
        <v>2.2571349999999999</v>
      </c>
      <c r="S31">
        <v>7587.7402339999999</v>
      </c>
      <c r="T31">
        <v>1275.1899410000001</v>
      </c>
      <c r="U31">
        <v>1350.19</v>
      </c>
      <c r="V31" s="6">
        <v>24137.632025999999</v>
      </c>
      <c r="W31" s="6">
        <v>4024.5567110000002</v>
      </c>
      <c r="X31" s="6">
        <v>631231.48612300004</v>
      </c>
      <c r="Y31" s="6">
        <v>14.491139</v>
      </c>
      <c r="Z31" s="157">
        <f t="shared" si="4"/>
        <v>183.81369313156202</v>
      </c>
      <c r="AA31" s="157">
        <f t="shared" si="5"/>
        <v>30.891717421473999</v>
      </c>
      <c r="AB31" s="157">
        <f t="shared" si="6"/>
        <v>32.708457026764997</v>
      </c>
    </row>
    <row r="32" spans="1:28" x14ac:dyDescent="0.25">
      <c r="A32">
        <v>31</v>
      </c>
      <c r="B32" t="s">
        <v>229</v>
      </c>
      <c r="C32">
        <v>12</v>
      </c>
      <c r="D32">
        <v>13</v>
      </c>
      <c r="E32">
        <v>5458.0014639999999</v>
      </c>
      <c r="F32">
        <v>30.92</v>
      </c>
      <c r="G32">
        <v>12195</v>
      </c>
      <c r="H32">
        <v>12196</v>
      </c>
      <c r="I32">
        <v>140</v>
      </c>
      <c r="J32" t="s">
        <v>233</v>
      </c>
      <c r="K32" t="s">
        <v>461</v>
      </c>
      <c r="L32">
        <v>219.654</v>
      </c>
      <c r="M32" t="s">
        <v>455</v>
      </c>
      <c r="N32">
        <v>140</v>
      </c>
      <c r="O32" t="s">
        <v>461</v>
      </c>
      <c r="P32">
        <v>12.066105</v>
      </c>
      <c r="Q32">
        <v>1.846098</v>
      </c>
      <c r="R32">
        <v>2.076317</v>
      </c>
      <c r="S32">
        <v>2650.3701169999999</v>
      </c>
      <c r="T32">
        <v>405.50299100000001</v>
      </c>
      <c r="U32">
        <v>456.07100000000003</v>
      </c>
      <c r="V32" s="6">
        <v>9873.8989160000001</v>
      </c>
      <c r="W32" s="6">
        <v>49.47728</v>
      </c>
      <c r="X32" s="6">
        <v>84.956031999999993</v>
      </c>
      <c r="Y32" s="6">
        <v>1.9499999999999999E-3</v>
      </c>
      <c r="Z32" s="157">
        <f t="shared" si="4"/>
        <v>2.3528904749999999E-2</v>
      </c>
      <c r="AA32" s="157">
        <f t="shared" si="5"/>
        <v>3.5998911000000001E-3</v>
      </c>
      <c r="AB32" s="157">
        <f t="shared" si="6"/>
        <v>4.0488181499999994E-3</v>
      </c>
    </row>
    <row r="33" spans="1:28" x14ac:dyDescent="0.25">
      <c r="A33">
        <v>32</v>
      </c>
      <c r="B33" t="s">
        <v>229</v>
      </c>
      <c r="C33">
        <v>12</v>
      </c>
      <c r="D33">
        <v>13</v>
      </c>
      <c r="E33">
        <v>5458.0014639999999</v>
      </c>
      <c r="F33">
        <v>30.92</v>
      </c>
      <c r="G33">
        <v>12259</v>
      </c>
      <c r="H33">
        <v>12260</v>
      </c>
      <c r="I33">
        <v>182</v>
      </c>
      <c r="J33" t="s">
        <v>242</v>
      </c>
      <c r="K33" t="s">
        <v>507</v>
      </c>
      <c r="L33">
        <v>171.02</v>
      </c>
      <c r="M33" t="s">
        <v>455</v>
      </c>
      <c r="N33">
        <v>182</v>
      </c>
      <c r="O33" t="s">
        <v>507</v>
      </c>
      <c r="P33">
        <v>12.610151999999999</v>
      </c>
      <c r="Q33">
        <v>2.1394980000000001</v>
      </c>
      <c r="R33">
        <v>2.2300369999999998</v>
      </c>
      <c r="S33">
        <v>2156.5900879999999</v>
      </c>
      <c r="T33">
        <v>365.89700299999998</v>
      </c>
      <c r="U33">
        <v>381.38099999999997</v>
      </c>
      <c r="V33" s="6">
        <v>10045.198464999999</v>
      </c>
      <c r="W33" s="6">
        <v>4180.9129110000003</v>
      </c>
      <c r="X33" s="6">
        <v>327302.218605</v>
      </c>
      <c r="Y33" s="6">
        <v>7.5138550000000004</v>
      </c>
      <c r="Z33" s="157">
        <f t="shared" si="4"/>
        <v>94.75085365596</v>
      </c>
      <c r="AA33" s="157">
        <f t="shared" si="5"/>
        <v>16.075877744790002</v>
      </c>
      <c r="AB33" s="157">
        <f t="shared" si="6"/>
        <v>16.756174662635001</v>
      </c>
    </row>
    <row r="34" spans="1:28" x14ac:dyDescent="0.25">
      <c r="A34">
        <v>33</v>
      </c>
      <c r="B34" t="s">
        <v>229</v>
      </c>
      <c r="C34">
        <v>12</v>
      </c>
      <c r="D34">
        <v>13</v>
      </c>
      <c r="E34">
        <v>5458.0014639999999</v>
      </c>
      <c r="F34">
        <v>30.92</v>
      </c>
      <c r="G34">
        <v>12351</v>
      </c>
      <c r="H34">
        <v>12352</v>
      </c>
      <c r="I34">
        <v>411</v>
      </c>
      <c r="J34" t="s">
        <v>236</v>
      </c>
      <c r="K34" t="s">
        <v>467</v>
      </c>
      <c r="L34">
        <v>43.360999999999997</v>
      </c>
      <c r="M34" t="s">
        <v>455</v>
      </c>
      <c r="N34">
        <v>411</v>
      </c>
      <c r="O34" t="s">
        <v>467</v>
      </c>
      <c r="P34">
        <v>9.4429689999999997</v>
      </c>
      <c r="Q34">
        <v>1.566926</v>
      </c>
      <c r="R34">
        <v>1.9134899999999999</v>
      </c>
      <c r="S34">
        <v>409.45700099999999</v>
      </c>
      <c r="T34">
        <v>67.943496999999994</v>
      </c>
      <c r="U34">
        <v>82.970799999999997</v>
      </c>
      <c r="V34" s="6">
        <v>5834.4049539999996</v>
      </c>
      <c r="W34" s="6">
        <v>6164.5160450000003</v>
      </c>
      <c r="X34" s="6">
        <v>387807.06506699999</v>
      </c>
      <c r="Y34" s="6">
        <v>8.9028609999999997</v>
      </c>
      <c r="Z34" s="157">
        <f t="shared" si="4"/>
        <v>84.069440434309001</v>
      </c>
      <c r="AA34" s="157">
        <f t="shared" si="5"/>
        <v>13.950124375286</v>
      </c>
      <c r="AB34" s="157">
        <f t="shared" si="6"/>
        <v>17.035535494889999</v>
      </c>
    </row>
    <row r="35" spans="1:28" x14ac:dyDescent="0.25">
      <c r="A35">
        <v>34</v>
      </c>
      <c r="B35" t="s">
        <v>229</v>
      </c>
      <c r="C35">
        <v>12</v>
      </c>
      <c r="D35">
        <v>13</v>
      </c>
      <c r="E35">
        <v>5458.0014639999999</v>
      </c>
      <c r="F35">
        <v>30.92</v>
      </c>
      <c r="G35">
        <v>12814</v>
      </c>
      <c r="H35">
        <v>12815</v>
      </c>
      <c r="I35">
        <v>641</v>
      </c>
      <c r="J35" t="s">
        <v>238</v>
      </c>
      <c r="K35" t="s">
        <v>511</v>
      </c>
      <c r="L35">
        <v>1.1980900000000001</v>
      </c>
      <c r="M35" t="s">
        <v>455</v>
      </c>
      <c r="N35">
        <v>641</v>
      </c>
      <c r="O35" t="s">
        <v>511</v>
      </c>
      <c r="P35">
        <v>13.008276</v>
      </c>
      <c r="Q35">
        <v>2.4352339999999999</v>
      </c>
      <c r="R35">
        <v>2.258877</v>
      </c>
      <c r="S35">
        <v>15.585100000000001</v>
      </c>
      <c r="T35">
        <v>2.9176299999999999</v>
      </c>
      <c r="U35">
        <v>2.70634</v>
      </c>
      <c r="V35" s="6">
        <v>327.706773</v>
      </c>
      <c r="W35" s="6">
        <v>307.096068</v>
      </c>
      <c r="X35" s="6">
        <v>585.11670100000003</v>
      </c>
      <c r="Y35" s="6">
        <v>1.3431999999999999E-2</v>
      </c>
      <c r="Z35" s="157">
        <f t="shared" si="4"/>
        <v>0.17472716323199999</v>
      </c>
      <c r="AA35" s="157">
        <f t="shared" si="5"/>
        <v>3.2710063088000001E-2</v>
      </c>
      <c r="AB35" s="157">
        <f t="shared" si="6"/>
        <v>3.0341235863999998E-2</v>
      </c>
    </row>
    <row r="36" spans="1:28" x14ac:dyDescent="0.25">
      <c r="A36">
        <v>35</v>
      </c>
      <c r="B36" t="s">
        <v>229</v>
      </c>
      <c r="C36">
        <v>12</v>
      </c>
      <c r="D36">
        <v>13</v>
      </c>
      <c r="E36">
        <v>5458.0014639999999</v>
      </c>
      <c r="F36">
        <v>30.92</v>
      </c>
      <c r="G36">
        <v>12826</v>
      </c>
      <c r="H36">
        <v>12827</v>
      </c>
      <c r="I36">
        <v>833</v>
      </c>
      <c r="J36" t="s">
        <v>440</v>
      </c>
      <c r="K36" t="s">
        <v>586</v>
      </c>
      <c r="L36">
        <v>4.7563199999999997</v>
      </c>
      <c r="M36" t="s">
        <v>455</v>
      </c>
      <c r="N36">
        <v>833</v>
      </c>
      <c r="O36" t="s">
        <v>586</v>
      </c>
      <c r="P36">
        <v>13.812533</v>
      </c>
      <c r="Q36">
        <v>1.9978020000000001</v>
      </c>
      <c r="R36">
        <v>2.139303</v>
      </c>
      <c r="S36">
        <v>65.696799999999996</v>
      </c>
      <c r="T36">
        <v>9.5021799999999992</v>
      </c>
      <c r="U36">
        <v>10.1752</v>
      </c>
      <c r="V36" s="6">
        <v>563.34910600000001</v>
      </c>
      <c r="W36" s="6">
        <v>24.165692</v>
      </c>
      <c r="X36" s="6">
        <v>25.941020000000002</v>
      </c>
      <c r="Y36" s="6">
        <v>5.9599999999999996E-4</v>
      </c>
      <c r="Z36" s="157">
        <f t="shared" si="4"/>
        <v>8.2322696679999995E-3</v>
      </c>
      <c r="AA36" s="157">
        <f t="shared" si="5"/>
        <v>1.1906899919999999E-3</v>
      </c>
      <c r="AB36" s="157">
        <f t="shared" si="6"/>
        <v>1.2750245879999999E-3</v>
      </c>
    </row>
    <row r="37" spans="1:28" x14ac:dyDescent="0.25">
      <c r="A37">
        <v>36</v>
      </c>
      <c r="B37" t="s">
        <v>229</v>
      </c>
      <c r="C37">
        <v>13</v>
      </c>
      <c r="D37">
        <v>14</v>
      </c>
      <c r="E37">
        <v>1411.7739120000001</v>
      </c>
      <c r="F37">
        <v>1.03</v>
      </c>
      <c r="G37">
        <v>12823</v>
      </c>
      <c r="H37">
        <v>12824</v>
      </c>
      <c r="I37">
        <v>811</v>
      </c>
      <c r="J37" t="s">
        <v>240</v>
      </c>
      <c r="K37" t="s">
        <v>584</v>
      </c>
      <c r="L37">
        <v>192.58099999999999</v>
      </c>
      <c r="M37" t="s">
        <v>455</v>
      </c>
      <c r="N37">
        <v>811</v>
      </c>
      <c r="O37" t="s">
        <v>584</v>
      </c>
      <c r="P37">
        <v>7.0264009999999999</v>
      </c>
      <c r="Q37">
        <v>0.85041100000000003</v>
      </c>
      <c r="R37">
        <v>1.690685</v>
      </c>
      <c r="S37">
        <v>1353.150024</v>
      </c>
      <c r="T37">
        <v>163.77299500000001</v>
      </c>
      <c r="U37">
        <v>325.59399999999999</v>
      </c>
      <c r="V37" s="6">
        <v>4463.7303789999996</v>
      </c>
      <c r="W37" s="6">
        <v>1411.7739120000001</v>
      </c>
      <c r="X37" s="6">
        <v>44788.248054999996</v>
      </c>
      <c r="Y37" s="6">
        <v>1.0282009999999999</v>
      </c>
      <c r="Z37" s="157">
        <f t="shared" si="4"/>
        <v>7.2245525346009991</v>
      </c>
      <c r="AA37" s="157">
        <f t="shared" si="5"/>
        <v>0.87439344061099999</v>
      </c>
      <c r="AB37" s="157">
        <f t="shared" si="6"/>
        <v>1.7383640076849998</v>
      </c>
    </row>
    <row r="38" spans="1:28" x14ac:dyDescent="0.25">
      <c r="A38">
        <v>37</v>
      </c>
      <c r="B38" t="s">
        <v>229</v>
      </c>
      <c r="C38">
        <v>14</v>
      </c>
      <c r="D38">
        <v>15</v>
      </c>
      <c r="E38">
        <v>4390.4602610000002</v>
      </c>
      <c r="F38">
        <v>19.14</v>
      </c>
      <c r="G38">
        <v>12132</v>
      </c>
      <c r="H38">
        <v>12133</v>
      </c>
      <c r="I38">
        <v>121</v>
      </c>
      <c r="J38" t="s">
        <v>231</v>
      </c>
      <c r="K38" t="s">
        <v>454</v>
      </c>
      <c r="L38">
        <v>598.18700000000001</v>
      </c>
      <c r="M38" t="s">
        <v>455</v>
      </c>
      <c r="N38">
        <v>121</v>
      </c>
      <c r="O38" t="s">
        <v>454</v>
      </c>
      <c r="P38">
        <v>12.684558000000001</v>
      </c>
      <c r="Q38">
        <v>2.1317659999999998</v>
      </c>
      <c r="R38">
        <v>2.2571349999999999</v>
      </c>
      <c r="S38">
        <v>7587.7402339999999</v>
      </c>
      <c r="T38">
        <v>1275.1899410000001</v>
      </c>
      <c r="U38">
        <v>1350.19</v>
      </c>
      <c r="V38" s="6">
        <v>24137.632025999999</v>
      </c>
      <c r="W38" s="6">
        <v>812.27658799999995</v>
      </c>
      <c r="X38" s="6">
        <v>16916.438466</v>
      </c>
      <c r="Y38" s="6">
        <v>0.38834999999999997</v>
      </c>
      <c r="Z38" s="157">
        <f t="shared" si="4"/>
        <v>4.9260480993</v>
      </c>
      <c r="AA38" s="157">
        <f t="shared" si="5"/>
        <v>0.82787132609999992</v>
      </c>
      <c r="AB38" s="157">
        <f t="shared" si="6"/>
        <v>0.87655837724999985</v>
      </c>
    </row>
    <row r="39" spans="1:28" x14ac:dyDescent="0.25">
      <c r="A39">
        <v>38</v>
      </c>
      <c r="B39" t="s">
        <v>229</v>
      </c>
      <c r="C39">
        <v>14</v>
      </c>
      <c r="D39">
        <v>15</v>
      </c>
      <c r="E39">
        <v>4390.4602610000002</v>
      </c>
      <c r="F39">
        <v>19.14</v>
      </c>
      <c r="G39">
        <v>12259</v>
      </c>
      <c r="H39">
        <v>12260</v>
      </c>
      <c r="I39">
        <v>182</v>
      </c>
      <c r="J39" t="s">
        <v>242</v>
      </c>
      <c r="K39" t="s">
        <v>507</v>
      </c>
      <c r="L39">
        <v>171.02</v>
      </c>
      <c r="M39" t="s">
        <v>455</v>
      </c>
      <c r="N39">
        <v>182</v>
      </c>
      <c r="O39" t="s">
        <v>507</v>
      </c>
      <c r="P39">
        <v>12.610151999999999</v>
      </c>
      <c r="Q39">
        <v>2.1394980000000001</v>
      </c>
      <c r="R39">
        <v>2.2300369999999998</v>
      </c>
      <c r="S39">
        <v>2156.5900879999999</v>
      </c>
      <c r="T39">
        <v>365.89700299999998</v>
      </c>
      <c r="U39">
        <v>381.38099999999997</v>
      </c>
      <c r="V39" s="6">
        <v>10045.198464999999</v>
      </c>
      <c r="W39" s="6">
        <v>6093.6691780000001</v>
      </c>
      <c r="X39" s="6">
        <v>404836.21864500002</v>
      </c>
      <c r="Y39" s="6">
        <v>9.2937980000000007</v>
      </c>
      <c r="Z39" s="157">
        <f t="shared" si="4"/>
        <v>117.196205437296</v>
      </c>
      <c r="AA39" s="157">
        <f t="shared" si="5"/>
        <v>19.884062233404002</v>
      </c>
      <c r="AB39" s="157">
        <f t="shared" si="6"/>
        <v>20.725513410525998</v>
      </c>
    </row>
    <row r="40" spans="1:28" x14ac:dyDescent="0.25">
      <c r="A40">
        <v>39</v>
      </c>
      <c r="B40" t="s">
        <v>229</v>
      </c>
      <c r="C40">
        <v>14</v>
      </c>
      <c r="D40">
        <v>15</v>
      </c>
      <c r="E40">
        <v>4390.4602610000002</v>
      </c>
      <c r="F40">
        <v>19.14</v>
      </c>
      <c r="G40">
        <v>12351</v>
      </c>
      <c r="H40">
        <v>12352</v>
      </c>
      <c r="I40">
        <v>411</v>
      </c>
      <c r="J40" t="s">
        <v>236</v>
      </c>
      <c r="K40" t="s">
        <v>467</v>
      </c>
      <c r="L40">
        <v>43.360999999999997</v>
      </c>
      <c r="M40" t="s">
        <v>455</v>
      </c>
      <c r="N40">
        <v>411</v>
      </c>
      <c r="O40" t="s">
        <v>467</v>
      </c>
      <c r="P40">
        <v>9.4429689999999997</v>
      </c>
      <c r="Q40">
        <v>1.566926</v>
      </c>
      <c r="R40">
        <v>1.9134899999999999</v>
      </c>
      <c r="S40">
        <v>409.45700099999999</v>
      </c>
      <c r="T40">
        <v>67.943496999999994</v>
      </c>
      <c r="U40">
        <v>82.970799999999997</v>
      </c>
      <c r="V40" s="6">
        <v>5834.4049539999996</v>
      </c>
      <c r="W40" s="6">
        <v>8900.9317260000007</v>
      </c>
      <c r="X40" s="6">
        <v>411888.81501600001</v>
      </c>
      <c r="Y40" s="6">
        <v>9.4557040000000008</v>
      </c>
      <c r="Z40" s="157">
        <f t="shared" si="4"/>
        <v>89.289919745176007</v>
      </c>
      <c r="AA40" s="157">
        <f t="shared" si="5"/>
        <v>14.816388445904002</v>
      </c>
      <c r="AB40" s="157">
        <f t="shared" si="6"/>
        <v>18.093395046960001</v>
      </c>
    </row>
    <row r="41" spans="1:28" x14ac:dyDescent="0.25">
      <c r="A41">
        <v>40</v>
      </c>
      <c r="B41" t="s">
        <v>229</v>
      </c>
      <c r="C41">
        <v>15</v>
      </c>
      <c r="D41">
        <v>16</v>
      </c>
      <c r="E41">
        <v>5434.0740379999997</v>
      </c>
      <c r="F41">
        <v>11.66</v>
      </c>
      <c r="G41">
        <v>12221</v>
      </c>
      <c r="H41">
        <v>12222</v>
      </c>
      <c r="I41">
        <v>171</v>
      </c>
      <c r="J41" t="s">
        <v>235</v>
      </c>
      <c r="K41" t="s">
        <v>463</v>
      </c>
      <c r="L41">
        <v>15.138500000000001</v>
      </c>
      <c r="M41" t="s">
        <v>455</v>
      </c>
      <c r="N41">
        <v>171</v>
      </c>
      <c r="O41" t="s">
        <v>463</v>
      </c>
      <c r="P41">
        <v>13.284879999999999</v>
      </c>
      <c r="Q41">
        <v>2.2104170000000001</v>
      </c>
      <c r="R41">
        <v>2.272335</v>
      </c>
      <c r="S41">
        <v>201.11300700000001</v>
      </c>
      <c r="T41">
        <v>33.462398999999998</v>
      </c>
      <c r="U41">
        <v>34.399700000000003</v>
      </c>
      <c r="V41" s="6">
        <v>1072.7511440000001</v>
      </c>
      <c r="W41" s="6">
        <v>766.47932900000001</v>
      </c>
      <c r="X41" s="6">
        <v>3707.220229</v>
      </c>
      <c r="Y41" s="6">
        <v>8.5106000000000001E-2</v>
      </c>
      <c r="Z41" s="157">
        <f t="shared" si="4"/>
        <v>1.1306229972799999</v>
      </c>
      <c r="AA41" s="157">
        <f t="shared" si="5"/>
        <v>0.188119749202</v>
      </c>
      <c r="AB41" s="157">
        <f t="shared" si="6"/>
        <v>0.19338934251000001</v>
      </c>
    </row>
    <row r="42" spans="1:28" x14ac:dyDescent="0.25">
      <c r="A42">
        <v>41</v>
      </c>
      <c r="B42" t="s">
        <v>229</v>
      </c>
      <c r="C42">
        <v>15</v>
      </c>
      <c r="D42">
        <v>16</v>
      </c>
      <c r="E42">
        <v>5434.0740379999997</v>
      </c>
      <c r="F42">
        <v>11.66</v>
      </c>
      <c r="G42">
        <v>12259</v>
      </c>
      <c r="H42">
        <v>12260</v>
      </c>
      <c r="I42">
        <v>182</v>
      </c>
      <c r="J42" t="s">
        <v>242</v>
      </c>
      <c r="K42" t="s">
        <v>507</v>
      </c>
      <c r="L42">
        <v>171.02</v>
      </c>
      <c r="M42" t="s">
        <v>455</v>
      </c>
      <c r="N42">
        <v>182</v>
      </c>
      <c r="O42" t="s">
        <v>507</v>
      </c>
      <c r="P42">
        <v>12.610151999999999</v>
      </c>
      <c r="Q42">
        <v>2.1394980000000001</v>
      </c>
      <c r="R42">
        <v>2.2300369999999998</v>
      </c>
      <c r="S42">
        <v>2156.5900879999999</v>
      </c>
      <c r="T42">
        <v>365.89700299999998</v>
      </c>
      <c r="U42">
        <v>381.38099999999997</v>
      </c>
      <c r="V42" s="6">
        <v>10045.198464999999</v>
      </c>
      <c r="W42" s="6">
        <v>80.651415999999998</v>
      </c>
      <c r="X42" s="6">
        <v>220.50087199999999</v>
      </c>
      <c r="Y42" s="6">
        <v>5.0619999999999997E-3</v>
      </c>
      <c r="Z42" s="157">
        <f t="shared" si="4"/>
        <v>6.3832589423999997E-2</v>
      </c>
      <c r="AA42" s="157">
        <f t="shared" si="5"/>
        <v>1.0830138876E-2</v>
      </c>
      <c r="AB42" s="157">
        <f t="shared" si="6"/>
        <v>1.1288447293999998E-2</v>
      </c>
    </row>
    <row r="43" spans="1:28" x14ac:dyDescent="0.25">
      <c r="A43">
        <v>42</v>
      </c>
      <c r="B43" t="s">
        <v>229</v>
      </c>
      <c r="C43">
        <v>15</v>
      </c>
      <c r="D43">
        <v>16</v>
      </c>
      <c r="E43">
        <v>5434.0740379999997</v>
      </c>
      <c r="F43">
        <v>11.66</v>
      </c>
      <c r="G43">
        <v>12351</v>
      </c>
      <c r="H43">
        <v>12352</v>
      </c>
      <c r="I43">
        <v>411</v>
      </c>
      <c r="J43" t="s">
        <v>236</v>
      </c>
      <c r="K43" t="s">
        <v>467</v>
      </c>
      <c r="L43">
        <v>43.360999999999997</v>
      </c>
      <c r="M43" t="s">
        <v>455</v>
      </c>
      <c r="N43">
        <v>411</v>
      </c>
      <c r="O43" t="s">
        <v>467</v>
      </c>
      <c r="P43">
        <v>9.4429689999999997</v>
      </c>
      <c r="Q43">
        <v>1.566926</v>
      </c>
      <c r="R43">
        <v>1.9134899999999999</v>
      </c>
      <c r="S43">
        <v>409.45700099999999</v>
      </c>
      <c r="T43">
        <v>67.943496999999994</v>
      </c>
      <c r="U43">
        <v>82.970799999999997</v>
      </c>
      <c r="V43" s="6">
        <v>5834.4049539999996</v>
      </c>
      <c r="W43" s="6">
        <v>5203.5481</v>
      </c>
      <c r="X43" s="6">
        <v>398003.83831700002</v>
      </c>
      <c r="Y43" s="6">
        <v>9.1369469999999993</v>
      </c>
      <c r="Z43" s="157">
        <f t="shared" si="4"/>
        <v>86.279907275642984</v>
      </c>
      <c r="AA43" s="157">
        <f t="shared" si="5"/>
        <v>14.316919814921999</v>
      </c>
      <c r="AB43" s="157">
        <f t="shared" si="6"/>
        <v>17.483456715029998</v>
      </c>
    </row>
    <row r="44" spans="1:28" x14ac:dyDescent="0.25">
      <c r="A44">
        <v>43</v>
      </c>
      <c r="B44" t="s">
        <v>229</v>
      </c>
      <c r="C44">
        <v>15</v>
      </c>
      <c r="D44">
        <v>16</v>
      </c>
      <c r="E44">
        <v>5434.0740379999997</v>
      </c>
      <c r="F44">
        <v>11.66</v>
      </c>
      <c r="G44">
        <v>12823</v>
      </c>
      <c r="H44">
        <v>12824</v>
      </c>
      <c r="I44">
        <v>811</v>
      </c>
      <c r="J44" t="s">
        <v>240</v>
      </c>
      <c r="K44" t="s">
        <v>584</v>
      </c>
      <c r="L44">
        <v>192.58099999999999</v>
      </c>
      <c r="M44" t="s">
        <v>455</v>
      </c>
      <c r="N44">
        <v>811</v>
      </c>
      <c r="O44" t="s">
        <v>584</v>
      </c>
      <c r="P44">
        <v>7.0264009999999999</v>
      </c>
      <c r="Q44">
        <v>0.85041100000000003</v>
      </c>
      <c r="R44">
        <v>1.690685</v>
      </c>
      <c r="S44">
        <v>1353.150024</v>
      </c>
      <c r="T44">
        <v>163.77299500000001</v>
      </c>
      <c r="U44">
        <v>325.59399999999999</v>
      </c>
      <c r="V44" s="6">
        <v>4463.7303789999996</v>
      </c>
      <c r="W44" s="6">
        <v>1740.253199</v>
      </c>
      <c r="X44" s="6">
        <v>105728.98719499999</v>
      </c>
      <c r="Y44" s="6">
        <v>2.4272130000000001</v>
      </c>
      <c r="Z44" s="157">
        <f t="shared" si="4"/>
        <v>17.054571850413001</v>
      </c>
      <c r="AA44" s="157">
        <f t="shared" si="5"/>
        <v>2.0641286345430001</v>
      </c>
      <c r="AB44" s="157">
        <f t="shared" si="6"/>
        <v>4.1036526109049998</v>
      </c>
    </row>
    <row r="45" spans="1:28" x14ac:dyDescent="0.25">
      <c r="A45">
        <v>44</v>
      </c>
      <c r="B45" t="s">
        <v>229</v>
      </c>
      <c r="C45">
        <v>15</v>
      </c>
      <c r="D45">
        <v>16</v>
      </c>
      <c r="E45">
        <v>5434.0740379999997</v>
      </c>
      <c r="F45">
        <v>11.66</v>
      </c>
      <c r="G45">
        <v>12826</v>
      </c>
      <c r="H45">
        <v>12827</v>
      </c>
      <c r="I45">
        <v>833</v>
      </c>
      <c r="J45" t="s">
        <v>440</v>
      </c>
      <c r="K45" t="s">
        <v>586</v>
      </c>
      <c r="L45">
        <v>4.7563199999999997</v>
      </c>
      <c r="M45" t="s">
        <v>455</v>
      </c>
      <c r="N45">
        <v>833</v>
      </c>
      <c r="O45" t="s">
        <v>586</v>
      </c>
      <c r="P45">
        <v>13.812533</v>
      </c>
      <c r="Q45">
        <v>1.9978020000000001</v>
      </c>
      <c r="R45">
        <v>2.139303</v>
      </c>
      <c r="S45">
        <v>65.696799999999996</v>
      </c>
      <c r="T45">
        <v>9.5021799999999992</v>
      </c>
      <c r="U45">
        <v>10.1752</v>
      </c>
      <c r="V45" s="6">
        <v>563.34910600000001</v>
      </c>
      <c r="W45" s="6">
        <v>28.375933</v>
      </c>
      <c r="X45" s="6">
        <v>35.007798999999999</v>
      </c>
      <c r="Y45" s="6">
        <v>8.0400000000000003E-4</v>
      </c>
      <c r="Z45" s="157">
        <f t="shared" si="4"/>
        <v>1.1105276532E-2</v>
      </c>
      <c r="AA45" s="157">
        <f t="shared" si="5"/>
        <v>1.6062328080000002E-3</v>
      </c>
      <c r="AB45" s="157">
        <f t="shared" si="6"/>
        <v>1.719999612E-3</v>
      </c>
    </row>
    <row r="46" spans="1:28" x14ac:dyDescent="0.25">
      <c r="A46">
        <v>45</v>
      </c>
      <c r="B46" t="s">
        <v>229</v>
      </c>
      <c r="C46">
        <v>16</v>
      </c>
      <c r="D46">
        <v>17</v>
      </c>
      <c r="E46">
        <v>1429.6898510000001</v>
      </c>
      <c r="F46">
        <v>0.02</v>
      </c>
      <c r="G46">
        <v>12351</v>
      </c>
      <c r="H46">
        <v>12352</v>
      </c>
      <c r="I46">
        <v>411</v>
      </c>
      <c r="J46" t="s">
        <v>236</v>
      </c>
      <c r="K46" t="s">
        <v>467</v>
      </c>
      <c r="L46">
        <v>43.360999999999997</v>
      </c>
      <c r="M46" t="s">
        <v>455</v>
      </c>
      <c r="N46">
        <v>411</v>
      </c>
      <c r="O46" t="s">
        <v>467</v>
      </c>
      <c r="P46">
        <v>9.4429689999999997</v>
      </c>
      <c r="Q46">
        <v>1.566926</v>
      </c>
      <c r="R46">
        <v>1.9134899999999999</v>
      </c>
      <c r="S46">
        <v>409.45700099999999</v>
      </c>
      <c r="T46">
        <v>67.943496999999994</v>
      </c>
      <c r="U46">
        <v>82.970799999999997</v>
      </c>
      <c r="V46" s="6">
        <v>5834.4049539999996</v>
      </c>
      <c r="W46" s="6">
        <v>632.48894800000005</v>
      </c>
      <c r="X46" s="6">
        <v>199.169397</v>
      </c>
      <c r="Y46" s="6">
        <v>4.5719999999999997E-3</v>
      </c>
      <c r="Z46" s="157">
        <f t="shared" si="4"/>
        <v>4.3173254267999998E-2</v>
      </c>
      <c r="AA46" s="157">
        <f t="shared" si="5"/>
        <v>7.1639856719999994E-3</v>
      </c>
      <c r="AB46" s="157">
        <f t="shared" si="6"/>
        <v>8.7484762799999987E-3</v>
      </c>
    </row>
    <row r="47" spans="1:28" x14ac:dyDescent="0.25">
      <c r="A47">
        <v>46</v>
      </c>
      <c r="B47" t="s">
        <v>229</v>
      </c>
      <c r="C47">
        <v>16</v>
      </c>
      <c r="D47">
        <v>17</v>
      </c>
      <c r="E47">
        <v>1429.6898510000001</v>
      </c>
      <c r="F47">
        <v>0.02</v>
      </c>
      <c r="G47">
        <v>12823</v>
      </c>
      <c r="H47">
        <v>12824</v>
      </c>
      <c r="I47">
        <v>811</v>
      </c>
      <c r="J47" t="s">
        <v>240</v>
      </c>
      <c r="K47" t="s">
        <v>584</v>
      </c>
      <c r="L47">
        <v>192.58099999999999</v>
      </c>
      <c r="M47" t="s">
        <v>455</v>
      </c>
      <c r="N47">
        <v>811</v>
      </c>
      <c r="O47" t="s">
        <v>584</v>
      </c>
      <c r="P47">
        <v>7.0264009999999999</v>
      </c>
      <c r="Q47">
        <v>0.85041100000000003</v>
      </c>
      <c r="R47">
        <v>1.690685</v>
      </c>
      <c r="S47">
        <v>1353.150024</v>
      </c>
      <c r="T47">
        <v>163.77299500000001</v>
      </c>
      <c r="U47">
        <v>325.59399999999999</v>
      </c>
      <c r="V47" s="6">
        <v>4463.7303789999996</v>
      </c>
      <c r="W47" s="6">
        <v>1134.0942680000001</v>
      </c>
      <c r="X47" s="6">
        <v>625.29404699999998</v>
      </c>
      <c r="Y47" s="6">
        <v>1.4355E-2</v>
      </c>
      <c r="Z47" s="157">
        <f t="shared" si="4"/>
        <v>0.10086398635499999</v>
      </c>
      <c r="AA47" s="157">
        <f t="shared" si="5"/>
        <v>1.2207649905E-2</v>
      </c>
      <c r="AB47" s="157">
        <f t="shared" si="6"/>
        <v>2.4269783175E-2</v>
      </c>
    </row>
    <row r="48" spans="1:28" x14ac:dyDescent="0.25">
      <c r="A48">
        <v>47</v>
      </c>
      <c r="B48" t="s">
        <v>229</v>
      </c>
      <c r="C48">
        <v>17</v>
      </c>
      <c r="D48">
        <v>18</v>
      </c>
      <c r="E48">
        <v>2242.4845559999999</v>
      </c>
      <c r="F48">
        <v>0.9</v>
      </c>
      <c r="G48">
        <v>12351</v>
      </c>
      <c r="H48">
        <v>12352</v>
      </c>
      <c r="I48">
        <v>411</v>
      </c>
      <c r="J48" t="s">
        <v>236</v>
      </c>
      <c r="K48" t="s">
        <v>467</v>
      </c>
      <c r="L48">
        <v>43.360999999999997</v>
      </c>
      <c r="M48" t="s">
        <v>455</v>
      </c>
      <c r="N48">
        <v>411</v>
      </c>
      <c r="O48" t="s">
        <v>467</v>
      </c>
      <c r="P48">
        <v>9.4429689999999997</v>
      </c>
      <c r="Q48">
        <v>1.566926</v>
      </c>
      <c r="R48">
        <v>1.9134899999999999</v>
      </c>
      <c r="S48">
        <v>409.45700099999999</v>
      </c>
      <c r="T48">
        <v>67.943496999999994</v>
      </c>
      <c r="U48">
        <v>82.970799999999997</v>
      </c>
      <c r="V48" s="6">
        <v>5834.4049539999996</v>
      </c>
      <c r="W48" s="6">
        <v>1971.5602719999999</v>
      </c>
      <c r="X48" s="6">
        <v>23082.694189999998</v>
      </c>
      <c r="Y48" s="6">
        <v>0.52990800000000005</v>
      </c>
      <c r="Z48" s="157">
        <f t="shared" si="4"/>
        <v>5.0039048168520006</v>
      </c>
      <c r="AA48" s="157">
        <f t="shared" si="5"/>
        <v>0.83032662280800007</v>
      </c>
      <c r="AB48" s="157">
        <f t="shared" si="6"/>
        <v>1.0139736589200001</v>
      </c>
    </row>
    <row r="49" spans="1:28" x14ac:dyDescent="0.25">
      <c r="A49">
        <v>48</v>
      </c>
      <c r="B49" t="s">
        <v>229</v>
      </c>
      <c r="C49">
        <v>17</v>
      </c>
      <c r="D49">
        <v>18</v>
      </c>
      <c r="E49">
        <v>2242.4845559999999</v>
      </c>
      <c r="F49">
        <v>0.9</v>
      </c>
      <c r="G49">
        <v>12823</v>
      </c>
      <c r="H49">
        <v>12824</v>
      </c>
      <c r="I49">
        <v>811</v>
      </c>
      <c r="J49" t="s">
        <v>240</v>
      </c>
      <c r="K49" t="s">
        <v>584</v>
      </c>
      <c r="L49">
        <v>192.58099999999999</v>
      </c>
      <c r="M49" t="s">
        <v>455</v>
      </c>
      <c r="N49">
        <v>811</v>
      </c>
      <c r="O49" t="s">
        <v>584</v>
      </c>
      <c r="P49">
        <v>7.0264009999999999</v>
      </c>
      <c r="Q49">
        <v>0.85041100000000003</v>
      </c>
      <c r="R49">
        <v>1.690685</v>
      </c>
      <c r="S49">
        <v>1353.150024</v>
      </c>
      <c r="T49">
        <v>163.77299500000001</v>
      </c>
      <c r="U49">
        <v>325.59399999999999</v>
      </c>
      <c r="V49" s="6">
        <v>4463.7303789999996</v>
      </c>
      <c r="W49" s="6">
        <v>1417.389807</v>
      </c>
      <c r="X49" s="6">
        <v>16000.248557999999</v>
      </c>
      <c r="Y49" s="6">
        <v>0.367317</v>
      </c>
      <c r="Z49" s="157">
        <f t="shared" si="4"/>
        <v>2.5809165361169999</v>
      </c>
      <c r="AA49" s="157">
        <f t="shared" si="5"/>
        <v>0.31237041728699999</v>
      </c>
      <c r="AB49" s="157">
        <f t="shared" si="6"/>
        <v>0.62101734214500004</v>
      </c>
    </row>
    <row r="50" spans="1:28" x14ac:dyDescent="0.25">
      <c r="A50">
        <v>49</v>
      </c>
      <c r="B50" t="s">
        <v>229</v>
      </c>
      <c r="C50">
        <v>18</v>
      </c>
      <c r="D50">
        <v>19</v>
      </c>
      <c r="E50">
        <v>2783.3896169999998</v>
      </c>
      <c r="F50">
        <v>8.65</v>
      </c>
      <c r="G50">
        <v>12132</v>
      </c>
      <c r="H50">
        <v>12133</v>
      </c>
      <c r="I50">
        <v>121</v>
      </c>
      <c r="J50" t="s">
        <v>231</v>
      </c>
      <c r="K50" t="s">
        <v>454</v>
      </c>
      <c r="L50">
        <v>598.18700000000001</v>
      </c>
      <c r="M50" t="s">
        <v>455</v>
      </c>
      <c r="N50">
        <v>121</v>
      </c>
      <c r="O50" t="s">
        <v>454</v>
      </c>
      <c r="P50">
        <v>12.684558000000001</v>
      </c>
      <c r="Q50">
        <v>2.1317659999999998</v>
      </c>
      <c r="R50">
        <v>2.2571349999999999</v>
      </c>
      <c r="S50">
        <v>7587.7402339999999</v>
      </c>
      <c r="T50">
        <v>1275.1899410000001</v>
      </c>
      <c r="U50">
        <v>1350.19</v>
      </c>
      <c r="V50" s="6">
        <v>24137.632025999999</v>
      </c>
      <c r="W50" s="6">
        <v>1879.500219</v>
      </c>
      <c r="X50" s="6">
        <v>208324.05890800001</v>
      </c>
      <c r="Y50" s="6">
        <v>4.7824809999999998</v>
      </c>
      <c r="Z50" s="157">
        <f t="shared" si="4"/>
        <v>60.663657628397999</v>
      </c>
      <c r="AA50" s="157">
        <f t="shared" si="5"/>
        <v>10.195130391445998</v>
      </c>
      <c r="AB50" s="157">
        <f t="shared" si="6"/>
        <v>10.794705251935</v>
      </c>
    </row>
    <row r="51" spans="1:28" x14ac:dyDescent="0.25">
      <c r="A51">
        <v>50</v>
      </c>
      <c r="B51" t="s">
        <v>229</v>
      </c>
      <c r="C51">
        <v>18</v>
      </c>
      <c r="D51">
        <v>19</v>
      </c>
      <c r="E51">
        <v>2783.3896169999998</v>
      </c>
      <c r="F51">
        <v>8.65</v>
      </c>
      <c r="G51">
        <v>12259</v>
      </c>
      <c r="H51">
        <v>12260</v>
      </c>
      <c r="I51">
        <v>182</v>
      </c>
      <c r="J51" t="s">
        <v>242</v>
      </c>
      <c r="K51" t="s">
        <v>507</v>
      </c>
      <c r="L51">
        <v>171.02</v>
      </c>
      <c r="M51" t="s">
        <v>455</v>
      </c>
      <c r="N51">
        <v>182</v>
      </c>
      <c r="O51" t="s">
        <v>507</v>
      </c>
      <c r="P51">
        <v>12.610151999999999</v>
      </c>
      <c r="Q51">
        <v>2.1394980000000001</v>
      </c>
      <c r="R51">
        <v>2.2300369999999998</v>
      </c>
      <c r="S51">
        <v>2156.5900879999999</v>
      </c>
      <c r="T51">
        <v>365.89700299999998</v>
      </c>
      <c r="U51">
        <v>381.38099999999997</v>
      </c>
      <c r="V51" s="6">
        <v>10045.198464999999</v>
      </c>
      <c r="W51" s="6">
        <v>1832.404736</v>
      </c>
      <c r="X51" s="6">
        <v>162079.01158799999</v>
      </c>
      <c r="Y51" s="6">
        <v>3.720837</v>
      </c>
      <c r="Z51" s="157">
        <f t="shared" si="4"/>
        <v>46.920320137223996</v>
      </c>
      <c r="AA51" s="157">
        <f t="shared" si="5"/>
        <v>7.9607233198260001</v>
      </c>
      <c r="AB51" s="157">
        <f t="shared" si="6"/>
        <v>8.2976041809689995</v>
      </c>
    </row>
    <row r="52" spans="1:28" x14ac:dyDescent="0.25">
      <c r="A52">
        <v>51</v>
      </c>
      <c r="B52" t="s">
        <v>229</v>
      </c>
      <c r="C52">
        <v>18</v>
      </c>
      <c r="D52">
        <v>19</v>
      </c>
      <c r="E52">
        <v>2783.3896169999998</v>
      </c>
      <c r="F52">
        <v>8.65</v>
      </c>
      <c r="G52">
        <v>12351</v>
      </c>
      <c r="H52">
        <v>12352</v>
      </c>
      <c r="I52">
        <v>411</v>
      </c>
      <c r="J52" t="s">
        <v>236</v>
      </c>
      <c r="K52" t="s">
        <v>467</v>
      </c>
      <c r="L52">
        <v>43.360999999999997</v>
      </c>
      <c r="M52" t="s">
        <v>455</v>
      </c>
      <c r="N52">
        <v>411</v>
      </c>
      <c r="O52" t="s">
        <v>467</v>
      </c>
      <c r="P52">
        <v>9.4429689999999997</v>
      </c>
      <c r="Q52">
        <v>1.566926</v>
      </c>
      <c r="R52">
        <v>1.9134899999999999</v>
      </c>
      <c r="S52">
        <v>409.45700099999999</v>
      </c>
      <c r="T52">
        <v>67.943496999999994</v>
      </c>
      <c r="U52">
        <v>82.970799999999997</v>
      </c>
      <c r="V52" s="6">
        <v>5834.4049539999996</v>
      </c>
      <c r="W52" s="6">
        <v>336.13553100000001</v>
      </c>
      <c r="X52" s="6">
        <v>6499.9594999999999</v>
      </c>
      <c r="Y52" s="6">
        <v>0.14921899999999999</v>
      </c>
      <c r="Z52" s="157">
        <f t="shared" si="4"/>
        <v>1.4090703912109999</v>
      </c>
      <c r="AA52" s="157">
        <f t="shared" si="5"/>
        <v>0.23381513079399999</v>
      </c>
      <c r="AB52" s="157">
        <f t="shared" si="6"/>
        <v>0.28552906430999997</v>
      </c>
    </row>
    <row r="53" spans="1:28" x14ac:dyDescent="0.25">
      <c r="A53">
        <v>52</v>
      </c>
      <c r="B53" t="s">
        <v>229</v>
      </c>
      <c r="C53">
        <v>19</v>
      </c>
      <c r="D53">
        <v>20</v>
      </c>
      <c r="E53">
        <v>1388.17823</v>
      </c>
      <c r="F53">
        <v>0.33</v>
      </c>
      <c r="G53">
        <v>12351</v>
      </c>
      <c r="H53">
        <v>12352</v>
      </c>
      <c r="I53">
        <v>411</v>
      </c>
      <c r="J53" t="s">
        <v>236</v>
      </c>
      <c r="K53" t="s">
        <v>467</v>
      </c>
      <c r="L53">
        <v>43.360999999999997</v>
      </c>
      <c r="M53" t="s">
        <v>455</v>
      </c>
      <c r="N53">
        <v>411</v>
      </c>
      <c r="O53" t="s">
        <v>467</v>
      </c>
      <c r="P53">
        <v>9.4429689999999997</v>
      </c>
      <c r="Q53">
        <v>1.566926</v>
      </c>
      <c r="R53">
        <v>1.9134899999999999</v>
      </c>
      <c r="S53">
        <v>409.45700099999999</v>
      </c>
      <c r="T53">
        <v>67.943496999999994</v>
      </c>
      <c r="U53">
        <v>82.970799999999997</v>
      </c>
      <c r="V53" s="6">
        <v>5834.4049539999996</v>
      </c>
      <c r="W53" s="6">
        <v>1388.17823</v>
      </c>
      <c r="X53" s="6">
        <v>14504.626733999999</v>
      </c>
      <c r="Y53" s="6">
        <v>0.332982</v>
      </c>
      <c r="Z53" s="157">
        <f t="shared" si="4"/>
        <v>3.1443387035579997</v>
      </c>
      <c r="AA53" s="157">
        <f t="shared" si="5"/>
        <v>0.52175815333200004</v>
      </c>
      <c r="AB53" s="157">
        <f t="shared" si="6"/>
        <v>0.63715772717999997</v>
      </c>
    </row>
    <row r="54" spans="1:28" x14ac:dyDescent="0.25">
      <c r="A54">
        <v>53</v>
      </c>
      <c r="B54" t="s">
        <v>229</v>
      </c>
      <c r="C54">
        <v>20</v>
      </c>
      <c r="D54">
        <v>21</v>
      </c>
      <c r="E54">
        <v>1341.54332</v>
      </c>
      <c r="F54">
        <v>0</v>
      </c>
      <c r="G54">
        <v>12351</v>
      </c>
      <c r="H54">
        <v>12352</v>
      </c>
      <c r="I54">
        <v>411</v>
      </c>
      <c r="J54" t="s">
        <v>236</v>
      </c>
      <c r="K54" t="s">
        <v>467</v>
      </c>
      <c r="L54">
        <v>43.360999999999997</v>
      </c>
      <c r="M54" t="s">
        <v>455</v>
      </c>
      <c r="N54">
        <v>411</v>
      </c>
      <c r="O54" t="s">
        <v>467</v>
      </c>
      <c r="P54">
        <v>9.4429689999999997</v>
      </c>
      <c r="Q54">
        <v>1.566926</v>
      </c>
      <c r="R54">
        <v>1.9134899999999999</v>
      </c>
      <c r="S54">
        <v>409.45700099999999</v>
      </c>
      <c r="T54">
        <v>67.943496999999994</v>
      </c>
      <c r="U54">
        <v>82.970799999999997</v>
      </c>
      <c r="V54" s="6">
        <v>5834.4049539999996</v>
      </c>
      <c r="W54" s="6">
        <v>1341.54332</v>
      </c>
      <c r="X54" s="6">
        <v>135.129009</v>
      </c>
      <c r="Y54" s="6">
        <v>3.1020000000000002E-3</v>
      </c>
      <c r="Z54" s="157">
        <f t="shared" si="4"/>
        <v>2.9292089838E-2</v>
      </c>
      <c r="AA54" s="157">
        <f t="shared" si="5"/>
        <v>4.8606044520000001E-3</v>
      </c>
      <c r="AB54" s="157">
        <f t="shared" si="6"/>
        <v>5.9356459800000002E-3</v>
      </c>
    </row>
    <row r="55" spans="1:28" x14ac:dyDescent="0.25">
      <c r="A55">
        <v>54</v>
      </c>
      <c r="B55" t="s">
        <v>229</v>
      </c>
      <c r="C55">
        <v>21</v>
      </c>
      <c r="D55">
        <v>22</v>
      </c>
      <c r="E55">
        <v>1471.9300659999999</v>
      </c>
      <c r="F55">
        <v>0.38</v>
      </c>
      <c r="G55">
        <v>12351</v>
      </c>
      <c r="H55">
        <v>12352</v>
      </c>
      <c r="I55">
        <v>411</v>
      </c>
      <c r="J55" t="s">
        <v>236</v>
      </c>
      <c r="K55" t="s">
        <v>467</v>
      </c>
      <c r="L55">
        <v>43.360999999999997</v>
      </c>
      <c r="M55" t="s">
        <v>455</v>
      </c>
      <c r="N55">
        <v>411</v>
      </c>
      <c r="O55" t="s">
        <v>467</v>
      </c>
      <c r="P55">
        <v>9.4429689999999997</v>
      </c>
      <c r="Q55">
        <v>1.566926</v>
      </c>
      <c r="R55">
        <v>1.9134899999999999</v>
      </c>
      <c r="S55">
        <v>409.45700099999999</v>
      </c>
      <c r="T55">
        <v>67.943496999999994</v>
      </c>
      <c r="U55">
        <v>82.970799999999997</v>
      </c>
      <c r="V55" s="6">
        <v>5834.4049539999996</v>
      </c>
      <c r="W55" s="6">
        <v>1471.9300659999999</v>
      </c>
      <c r="X55" s="6">
        <v>16583.10961</v>
      </c>
      <c r="Y55" s="6">
        <v>0.38069700000000001</v>
      </c>
      <c r="Z55" s="157">
        <f t="shared" si="4"/>
        <v>3.594909969393</v>
      </c>
      <c r="AA55" s="157">
        <f t="shared" si="5"/>
        <v>0.59652402742200006</v>
      </c>
      <c r="AB55" s="157">
        <f t="shared" si="6"/>
        <v>0.72845990253000004</v>
      </c>
    </row>
    <row r="56" spans="1:28" x14ac:dyDescent="0.25">
      <c r="A56">
        <v>55</v>
      </c>
      <c r="B56" t="s">
        <v>229</v>
      </c>
      <c r="C56">
        <v>22</v>
      </c>
      <c r="D56">
        <v>23</v>
      </c>
      <c r="E56">
        <v>40.172303999999997</v>
      </c>
      <c r="F56">
        <v>0</v>
      </c>
      <c r="G56">
        <v>12351</v>
      </c>
      <c r="H56">
        <v>12352</v>
      </c>
      <c r="I56">
        <v>411</v>
      </c>
      <c r="J56" t="s">
        <v>236</v>
      </c>
      <c r="K56" t="s">
        <v>467</v>
      </c>
      <c r="L56">
        <v>43.360999999999997</v>
      </c>
      <c r="M56" t="s">
        <v>455</v>
      </c>
      <c r="N56">
        <v>411</v>
      </c>
      <c r="O56" t="s">
        <v>467</v>
      </c>
      <c r="P56">
        <v>9.4429689999999997</v>
      </c>
      <c r="Q56">
        <v>1.566926</v>
      </c>
      <c r="R56">
        <v>1.9134899999999999</v>
      </c>
      <c r="S56">
        <v>409.45700099999999</v>
      </c>
      <c r="T56">
        <v>67.943496999999994</v>
      </c>
      <c r="U56">
        <v>82.970799999999997</v>
      </c>
      <c r="V56" s="6">
        <v>5834.4049539999996</v>
      </c>
      <c r="W56" s="6">
        <v>40.172303999999997</v>
      </c>
      <c r="X56" s="6">
        <v>1.6909400000000001</v>
      </c>
      <c r="Y56" s="6">
        <v>3.8999999999999999E-5</v>
      </c>
      <c r="Z56" s="157">
        <f t="shared" si="4"/>
        <v>3.6827579099999998E-4</v>
      </c>
      <c r="AA56" s="157">
        <f t="shared" si="5"/>
        <v>6.1110113999999994E-5</v>
      </c>
      <c r="AB56" s="157">
        <f t="shared" si="6"/>
        <v>7.4626109999999994E-5</v>
      </c>
    </row>
    <row r="57" spans="1:28" x14ac:dyDescent="0.25">
      <c r="A57">
        <v>56</v>
      </c>
      <c r="B57" t="s">
        <v>229</v>
      </c>
      <c r="C57">
        <v>23</v>
      </c>
      <c r="D57">
        <v>24</v>
      </c>
      <c r="E57">
        <v>51.345041999999999</v>
      </c>
      <c r="F57">
        <v>0</v>
      </c>
      <c r="G57">
        <v>12351</v>
      </c>
      <c r="H57">
        <v>12352</v>
      </c>
      <c r="I57">
        <v>411</v>
      </c>
      <c r="J57" t="s">
        <v>236</v>
      </c>
      <c r="K57" t="s">
        <v>467</v>
      </c>
      <c r="L57">
        <v>43.360999999999997</v>
      </c>
      <c r="M57" t="s">
        <v>455</v>
      </c>
      <c r="N57">
        <v>411</v>
      </c>
      <c r="O57" t="s">
        <v>467</v>
      </c>
      <c r="P57">
        <v>9.4429689999999997</v>
      </c>
      <c r="Q57">
        <v>1.566926</v>
      </c>
      <c r="R57">
        <v>1.9134899999999999</v>
      </c>
      <c r="S57">
        <v>409.45700099999999</v>
      </c>
      <c r="T57">
        <v>67.943496999999994</v>
      </c>
      <c r="U57">
        <v>82.970799999999997</v>
      </c>
      <c r="V57" s="6">
        <v>5834.4049539999996</v>
      </c>
      <c r="W57" s="6">
        <v>51.345041999999999</v>
      </c>
      <c r="X57" s="6">
        <v>113.433566</v>
      </c>
      <c r="Y57" s="6">
        <v>2.604E-3</v>
      </c>
      <c r="Z57" s="157">
        <f t="shared" si="4"/>
        <v>2.4589491275999999E-2</v>
      </c>
      <c r="AA57" s="157">
        <f t="shared" si="5"/>
        <v>4.080275304E-3</v>
      </c>
      <c r="AB57" s="157">
        <f t="shared" si="6"/>
        <v>4.9827279599999998E-3</v>
      </c>
    </row>
    <row r="58" spans="1:28" x14ac:dyDescent="0.25">
      <c r="A58">
        <v>57</v>
      </c>
      <c r="B58" t="s">
        <v>229</v>
      </c>
      <c r="C58">
        <v>24</v>
      </c>
      <c r="D58">
        <v>25</v>
      </c>
      <c r="E58">
        <v>215.29606000000001</v>
      </c>
      <c r="F58">
        <v>0</v>
      </c>
      <c r="G58">
        <v>12351</v>
      </c>
      <c r="H58">
        <v>12352</v>
      </c>
      <c r="I58">
        <v>411</v>
      </c>
      <c r="J58" t="s">
        <v>236</v>
      </c>
      <c r="K58" t="s">
        <v>467</v>
      </c>
      <c r="L58">
        <v>43.360999999999997</v>
      </c>
      <c r="M58" t="s">
        <v>455</v>
      </c>
      <c r="N58">
        <v>411</v>
      </c>
      <c r="O58" t="s">
        <v>467</v>
      </c>
      <c r="P58">
        <v>9.4429689999999997</v>
      </c>
      <c r="Q58">
        <v>1.566926</v>
      </c>
      <c r="R58">
        <v>1.9134899999999999</v>
      </c>
      <c r="S58">
        <v>409.45700099999999</v>
      </c>
      <c r="T58">
        <v>67.943496999999994</v>
      </c>
      <c r="U58">
        <v>82.970799999999997</v>
      </c>
      <c r="V58" s="6">
        <v>5834.4049539999996</v>
      </c>
      <c r="W58" s="6">
        <v>215.29606000000001</v>
      </c>
      <c r="X58" s="6">
        <v>4.1650460000000002</v>
      </c>
      <c r="Y58" s="6">
        <v>9.6000000000000002E-5</v>
      </c>
      <c r="Z58" s="157">
        <f t="shared" si="4"/>
        <v>9.0652502399999994E-4</v>
      </c>
      <c r="AA58" s="157">
        <f t="shared" si="5"/>
        <v>1.5042489600000002E-4</v>
      </c>
      <c r="AB58" s="157">
        <f t="shared" si="6"/>
        <v>1.8369504E-4</v>
      </c>
    </row>
    <row r="59" spans="1:28" x14ac:dyDescent="0.25">
      <c r="A59">
        <v>58</v>
      </c>
      <c r="B59" t="s">
        <v>229</v>
      </c>
      <c r="C59">
        <v>25</v>
      </c>
      <c r="D59">
        <v>26</v>
      </c>
      <c r="E59">
        <v>11428.538791000001</v>
      </c>
      <c r="F59">
        <v>112.65</v>
      </c>
      <c r="G59">
        <v>12195</v>
      </c>
      <c r="H59">
        <v>12196</v>
      </c>
      <c r="I59">
        <v>140</v>
      </c>
      <c r="J59" t="s">
        <v>233</v>
      </c>
      <c r="K59" t="s">
        <v>461</v>
      </c>
      <c r="L59">
        <v>219.654</v>
      </c>
      <c r="M59" t="s">
        <v>455</v>
      </c>
      <c r="N59">
        <v>140</v>
      </c>
      <c r="O59" t="s">
        <v>461</v>
      </c>
      <c r="P59">
        <v>12.066105</v>
      </c>
      <c r="Q59">
        <v>1.846098</v>
      </c>
      <c r="R59">
        <v>2.076317</v>
      </c>
      <c r="S59">
        <v>2650.3701169999999</v>
      </c>
      <c r="T59">
        <v>405.50299100000001</v>
      </c>
      <c r="U59">
        <v>456.07100000000003</v>
      </c>
      <c r="V59" s="6">
        <v>9873.8989160000001</v>
      </c>
      <c r="W59" s="6">
        <v>10500.636252</v>
      </c>
      <c r="X59" s="6">
        <v>3898271.4413339999</v>
      </c>
      <c r="Y59" s="6">
        <v>89.492356000000001</v>
      </c>
      <c r="Z59" s="157">
        <f t="shared" si="4"/>
        <v>1079.8241641933801</v>
      </c>
      <c r="AA59" s="157">
        <f t="shared" si="5"/>
        <v>165.21165942688799</v>
      </c>
      <c r="AB59" s="157">
        <f t="shared" si="6"/>
        <v>185.814500132852</v>
      </c>
    </row>
    <row r="60" spans="1:28" x14ac:dyDescent="0.25">
      <c r="A60">
        <v>59</v>
      </c>
      <c r="B60" t="s">
        <v>229</v>
      </c>
      <c r="C60">
        <v>25</v>
      </c>
      <c r="D60">
        <v>26</v>
      </c>
      <c r="E60">
        <v>11428.538791000001</v>
      </c>
      <c r="F60">
        <v>112.65</v>
      </c>
      <c r="G60">
        <v>12204</v>
      </c>
      <c r="H60">
        <v>12205</v>
      </c>
      <c r="I60">
        <v>141</v>
      </c>
      <c r="J60" t="s">
        <v>234</v>
      </c>
      <c r="K60" t="s">
        <v>535</v>
      </c>
      <c r="L60">
        <v>0.21140999999999999</v>
      </c>
      <c r="M60" t="s">
        <v>455</v>
      </c>
      <c r="N60">
        <v>141</v>
      </c>
      <c r="O60" t="s">
        <v>535</v>
      </c>
      <c r="P60">
        <v>8.0599679999999996</v>
      </c>
      <c r="Q60">
        <v>1.1919390000000001</v>
      </c>
      <c r="R60">
        <v>1.762696</v>
      </c>
      <c r="S60">
        <v>1.7039599999999999</v>
      </c>
      <c r="T60">
        <v>0.25198799999999999</v>
      </c>
      <c r="U60">
        <v>0.37265199999999998</v>
      </c>
      <c r="V60" s="6">
        <v>151.39862299999999</v>
      </c>
      <c r="W60" s="6">
        <v>361.64973300000003</v>
      </c>
      <c r="X60" s="6">
        <v>3510.5673139999999</v>
      </c>
      <c r="Y60" s="6">
        <v>8.0591999999999997E-2</v>
      </c>
      <c r="Z60" s="157">
        <f t="shared" si="4"/>
        <v>0.64956894105599994</v>
      </c>
      <c r="AA60" s="157">
        <f t="shared" si="5"/>
        <v>9.6060747888000009E-2</v>
      </c>
      <c r="AB60" s="157">
        <f t="shared" si="6"/>
        <v>0.14205919603199998</v>
      </c>
    </row>
    <row r="61" spans="1:28" x14ac:dyDescent="0.25">
      <c r="A61">
        <v>60</v>
      </c>
      <c r="B61" t="s">
        <v>229</v>
      </c>
      <c r="C61">
        <v>25</v>
      </c>
      <c r="D61">
        <v>26</v>
      </c>
      <c r="E61">
        <v>11428.538791000001</v>
      </c>
      <c r="F61">
        <v>112.65</v>
      </c>
      <c r="G61">
        <v>12216</v>
      </c>
      <c r="H61">
        <v>12217</v>
      </c>
      <c r="I61">
        <v>170</v>
      </c>
      <c r="J61" t="s">
        <v>248</v>
      </c>
      <c r="K61" t="s">
        <v>462</v>
      </c>
      <c r="L61">
        <v>6.2016099999999996</v>
      </c>
      <c r="M61" t="s">
        <v>455</v>
      </c>
      <c r="N61">
        <v>170</v>
      </c>
      <c r="O61" t="s">
        <v>462</v>
      </c>
      <c r="P61">
        <v>9.4951679999999996</v>
      </c>
      <c r="Q61">
        <v>1.371032</v>
      </c>
      <c r="R61">
        <v>1.892269</v>
      </c>
      <c r="S61">
        <v>58.885300000000001</v>
      </c>
      <c r="T61">
        <v>8.5026100000000007</v>
      </c>
      <c r="U61">
        <v>11.735099999999999</v>
      </c>
      <c r="V61" s="6">
        <v>675.78830900000003</v>
      </c>
      <c r="W61" s="6">
        <v>1908.9414939999999</v>
      </c>
      <c r="X61" s="6">
        <v>175148.275658</v>
      </c>
      <c r="Y61" s="6">
        <v>4.020867</v>
      </c>
      <c r="Z61" s="157">
        <f t="shared" si="4"/>
        <v>38.178807670655999</v>
      </c>
      <c r="AA61" s="157">
        <f t="shared" si="5"/>
        <v>5.5127373247440001</v>
      </c>
      <c r="AB61" s="157">
        <f t="shared" si="6"/>
        <v>7.6085619772230002</v>
      </c>
    </row>
    <row r="62" spans="1:28" x14ac:dyDescent="0.25">
      <c r="A62">
        <v>61</v>
      </c>
      <c r="B62" t="s">
        <v>229</v>
      </c>
      <c r="C62">
        <v>25</v>
      </c>
      <c r="D62">
        <v>26</v>
      </c>
      <c r="E62">
        <v>11428.538791000001</v>
      </c>
      <c r="F62">
        <v>112.65</v>
      </c>
      <c r="G62">
        <v>12217</v>
      </c>
      <c r="H62">
        <v>12218</v>
      </c>
      <c r="I62">
        <v>170</v>
      </c>
      <c r="J62" t="s">
        <v>248</v>
      </c>
      <c r="K62" t="s">
        <v>462</v>
      </c>
      <c r="L62">
        <v>11.466799999999999</v>
      </c>
      <c r="M62" t="s">
        <v>455</v>
      </c>
      <c r="N62">
        <v>170</v>
      </c>
      <c r="O62" t="s">
        <v>462</v>
      </c>
      <c r="P62">
        <v>9.4951679999999996</v>
      </c>
      <c r="Q62">
        <v>1.371032</v>
      </c>
      <c r="R62">
        <v>1.892269</v>
      </c>
      <c r="S62">
        <v>108.878998</v>
      </c>
      <c r="T62">
        <v>15.721299999999999</v>
      </c>
      <c r="U62">
        <v>21.6983</v>
      </c>
      <c r="V62" s="6">
        <v>1377.547597</v>
      </c>
      <c r="W62" s="6">
        <v>3038.2247699999998</v>
      </c>
      <c r="X62" s="6">
        <v>233840.62038499999</v>
      </c>
      <c r="Y62" s="6">
        <v>5.3682629999999998</v>
      </c>
      <c r="Z62" s="157">
        <f t="shared" si="4"/>
        <v>50.972559053183993</v>
      </c>
      <c r="AA62" s="157">
        <f t="shared" si="5"/>
        <v>7.3600603574159997</v>
      </c>
      <c r="AB62" s="157">
        <f t="shared" si="6"/>
        <v>10.158197658747</v>
      </c>
    </row>
    <row r="63" spans="1:28" x14ac:dyDescent="0.25">
      <c r="A63">
        <v>62</v>
      </c>
      <c r="B63" t="s">
        <v>229</v>
      </c>
      <c r="C63">
        <v>25</v>
      </c>
      <c r="D63">
        <v>26</v>
      </c>
      <c r="E63">
        <v>11428.538791000001</v>
      </c>
      <c r="F63">
        <v>112.65</v>
      </c>
      <c r="G63">
        <v>12272</v>
      </c>
      <c r="H63">
        <v>12273</v>
      </c>
      <c r="I63">
        <v>190</v>
      </c>
      <c r="J63" t="s">
        <v>297</v>
      </c>
      <c r="K63" t="s">
        <v>581</v>
      </c>
      <c r="L63">
        <v>7.6858399999999998</v>
      </c>
      <c r="M63" t="s">
        <v>455</v>
      </c>
      <c r="N63">
        <v>190</v>
      </c>
      <c r="O63" t="s">
        <v>581</v>
      </c>
      <c r="P63">
        <v>10.901999</v>
      </c>
      <c r="Q63">
        <v>1.84677</v>
      </c>
      <c r="R63">
        <v>1.9753529999999999</v>
      </c>
      <c r="S63">
        <v>83.790999999999997</v>
      </c>
      <c r="T63">
        <v>14.194000000000001</v>
      </c>
      <c r="U63">
        <v>15.1822</v>
      </c>
      <c r="V63" s="6">
        <v>801.57204300000001</v>
      </c>
      <c r="W63" s="6">
        <v>2442.5702070000002</v>
      </c>
      <c r="X63" s="6">
        <v>190526.437748</v>
      </c>
      <c r="Y63" s="6">
        <v>4.3739030000000003</v>
      </c>
      <c r="Z63" s="157">
        <f t="shared" si="4"/>
        <v>47.684286132097</v>
      </c>
      <c r="AA63" s="157">
        <f t="shared" si="5"/>
        <v>8.0775928433100006</v>
      </c>
      <c r="AB63" s="157">
        <f t="shared" si="6"/>
        <v>8.6400024127589994</v>
      </c>
    </row>
    <row r="64" spans="1:28" x14ac:dyDescent="0.25">
      <c r="A64">
        <v>63</v>
      </c>
      <c r="B64" t="s">
        <v>229</v>
      </c>
      <c r="C64">
        <v>25</v>
      </c>
      <c r="D64">
        <v>26</v>
      </c>
      <c r="E64">
        <v>11428.538791000001</v>
      </c>
      <c r="F64">
        <v>112.65</v>
      </c>
      <c r="G64">
        <v>12824</v>
      </c>
      <c r="H64">
        <v>12825</v>
      </c>
      <c r="I64">
        <v>814</v>
      </c>
      <c r="J64" t="s">
        <v>239</v>
      </c>
      <c r="K64" t="s">
        <v>469</v>
      </c>
      <c r="L64">
        <v>163.608</v>
      </c>
      <c r="M64" t="s">
        <v>455</v>
      </c>
      <c r="N64">
        <v>814</v>
      </c>
      <c r="O64" t="s">
        <v>469</v>
      </c>
      <c r="P64">
        <v>11.698136999999999</v>
      </c>
      <c r="Q64">
        <v>2.0063559999999998</v>
      </c>
      <c r="R64">
        <v>2.130468</v>
      </c>
      <c r="S64">
        <v>1913.910034</v>
      </c>
      <c r="T64">
        <v>328.256012</v>
      </c>
      <c r="U64">
        <v>348.56200000000001</v>
      </c>
      <c r="V64" s="6">
        <v>28636.126372999999</v>
      </c>
      <c r="W64" s="6">
        <v>8528.4042439999994</v>
      </c>
      <c r="X64" s="6">
        <v>313431.44271199999</v>
      </c>
      <c r="Y64" s="6">
        <v>7.1954250000000002</v>
      </c>
      <c r="Z64" s="157">
        <f t="shared" si="4"/>
        <v>84.173067423224992</v>
      </c>
      <c r="AA64" s="157">
        <f t="shared" si="5"/>
        <v>14.436584121299999</v>
      </c>
      <c r="AB64" s="157">
        <f t="shared" si="6"/>
        <v>15.329622708900001</v>
      </c>
    </row>
    <row r="65" spans="1:28" x14ac:dyDescent="0.25">
      <c r="A65">
        <v>64</v>
      </c>
      <c r="B65" t="s">
        <v>229</v>
      </c>
      <c r="C65">
        <v>25</v>
      </c>
      <c r="D65">
        <v>26</v>
      </c>
      <c r="E65">
        <v>11428.538791000001</v>
      </c>
      <c r="F65">
        <v>112.65</v>
      </c>
      <c r="G65">
        <v>15472</v>
      </c>
      <c r="H65">
        <v>15473</v>
      </c>
      <c r="I65">
        <v>814</v>
      </c>
      <c r="J65" t="s">
        <v>239</v>
      </c>
      <c r="K65" t="s">
        <v>318</v>
      </c>
      <c r="L65">
        <v>13.032400000000001</v>
      </c>
      <c r="M65" t="s">
        <v>456</v>
      </c>
      <c r="N65">
        <v>814</v>
      </c>
      <c r="O65" t="s">
        <v>318</v>
      </c>
      <c r="P65">
        <v>8.2014490000000002</v>
      </c>
      <c r="Q65">
        <v>1.307456</v>
      </c>
      <c r="R65">
        <v>1.750286</v>
      </c>
      <c r="S65">
        <v>106.885002</v>
      </c>
      <c r="T65">
        <v>17.039300999999998</v>
      </c>
      <c r="U65">
        <v>22.810400000000001</v>
      </c>
      <c r="V65" s="6">
        <v>4401.4682670000002</v>
      </c>
      <c r="W65" s="6">
        <v>3211.9396579999998</v>
      </c>
      <c r="X65" s="6">
        <v>54015.802543999998</v>
      </c>
      <c r="Y65" s="6">
        <v>1.2400370000000001</v>
      </c>
      <c r="Z65" s="157">
        <f t="shared" si="4"/>
        <v>10.170100213613001</v>
      </c>
      <c r="AA65" s="157">
        <f t="shared" si="5"/>
        <v>1.6212938158720001</v>
      </c>
      <c r="AB65" s="157">
        <f t="shared" si="6"/>
        <v>2.1704194005819999</v>
      </c>
    </row>
    <row r="66" spans="1:28" x14ac:dyDescent="0.25">
      <c r="A66">
        <v>65</v>
      </c>
      <c r="B66" t="s">
        <v>229</v>
      </c>
      <c r="C66">
        <v>25</v>
      </c>
      <c r="D66">
        <v>26</v>
      </c>
      <c r="E66">
        <v>11428.538791000001</v>
      </c>
      <c r="F66">
        <v>112.65</v>
      </c>
      <c r="G66">
        <v>15475</v>
      </c>
      <c r="H66">
        <v>15476</v>
      </c>
      <c r="I66">
        <v>814</v>
      </c>
      <c r="J66" t="s">
        <v>239</v>
      </c>
      <c r="K66" t="s">
        <v>318</v>
      </c>
      <c r="L66">
        <v>192.971</v>
      </c>
      <c r="M66" t="s">
        <v>456</v>
      </c>
      <c r="N66">
        <v>814</v>
      </c>
      <c r="O66" t="s">
        <v>318</v>
      </c>
      <c r="P66">
        <v>8.2014490000000002</v>
      </c>
      <c r="Q66">
        <v>1.307456</v>
      </c>
      <c r="R66">
        <v>1.750286</v>
      </c>
      <c r="S66">
        <v>1582.6400149999999</v>
      </c>
      <c r="T66">
        <v>252.300995</v>
      </c>
      <c r="U66">
        <v>337.75400000000002</v>
      </c>
      <c r="V66" s="6">
        <v>41864.755900999997</v>
      </c>
      <c r="W66" s="6">
        <v>2362.4399440000002</v>
      </c>
      <c r="X66" s="6">
        <v>38241.137865999997</v>
      </c>
      <c r="Y66" s="6">
        <v>0.87789899999999998</v>
      </c>
      <c r="Z66" s="157">
        <f t="shared" si="4"/>
        <v>7.2000438756509997</v>
      </c>
      <c r="AA66" s="157">
        <f t="shared" si="5"/>
        <v>1.1478143149439999</v>
      </c>
      <c r="AB66" s="157">
        <f t="shared" si="6"/>
        <v>1.5365743291139999</v>
      </c>
    </row>
    <row r="67" spans="1:28" x14ac:dyDescent="0.25">
      <c r="A67">
        <v>66</v>
      </c>
      <c r="B67" t="s">
        <v>229</v>
      </c>
      <c r="C67">
        <v>26</v>
      </c>
      <c r="D67">
        <v>27</v>
      </c>
      <c r="E67">
        <v>284.19130999999999</v>
      </c>
      <c r="F67">
        <v>0</v>
      </c>
      <c r="G67">
        <v>12823</v>
      </c>
      <c r="H67">
        <v>12824</v>
      </c>
      <c r="I67">
        <v>811</v>
      </c>
      <c r="J67" t="s">
        <v>240</v>
      </c>
      <c r="K67" t="s">
        <v>584</v>
      </c>
      <c r="L67">
        <v>192.58099999999999</v>
      </c>
      <c r="M67" t="s">
        <v>455</v>
      </c>
      <c r="N67">
        <v>811</v>
      </c>
      <c r="O67" t="s">
        <v>584</v>
      </c>
      <c r="P67">
        <v>7.0264009999999999</v>
      </c>
      <c r="Q67">
        <v>0.85041100000000003</v>
      </c>
      <c r="R67">
        <v>1.690685</v>
      </c>
      <c r="S67">
        <v>1353.150024</v>
      </c>
      <c r="T67">
        <v>163.77299500000001</v>
      </c>
      <c r="U67">
        <v>325.59399999999999</v>
      </c>
      <c r="V67" s="6">
        <v>4463.7303789999996</v>
      </c>
      <c r="W67" s="6">
        <v>284.19130999999999</v>
      </c>
      <c r="X67" s="6">
        <v>59.752023000000001</v>
      </c>
      <c r="Y67" s="6">
        <v>1.372E-3</v>
      </c>
      <c r="Z67" s="157">
        <f t="shared" si="4"/>
        <v>9.6402221719999997E-3</v>
      </c>
      <c r="AA67" s="157">
        <f t="shared" si="5"/>
        <v>1.166763892E-3</v>
      </c>
      <c r="AB67" s="157">
        <f t="shared" si="6"/>
        <v>2.31961982E-3</v>
      </c>
    </row>
    <row r="68" spans="1:28" x14ac:dyDescent="0.25">
      <c r="A68">
        <v>67</v>
      </c>
      <c r="B68" t="s">
        <v>229</v>
      </c>
      <c r="C68">
        <v>27</v>
      </c>
      <c r="D68">
        <v>28</v>
      </c>
      <c r="E68">
        <v>472.768911</v>
      </c>
      <c r="F68">
        <v>0.04</v>
      </c>
      <c r="G68">
        <v>12823</v>
      </c>
      <c r="H68">
        <v>12824</v>
      </c>
      <c r="I68">
        <v>811</v>
      </c>
      <c r="J68" t="s">
        <v>240</v>
      </c>
      <c r="K68" t="s">
        <v>584</v>
      </c>
      <c r="L68">
        <v>192.58099999999999</v>
      </c>
      <c r="M68" t="s">
        <v>455</v>
      </c>
      <c r="N68">
        <v>811</v>
      </c>
      <c r="O68" t="s">
        <v>584</v>
      </c>
      <c r="P68">
        <v>7.0264009999999999</v>
      </c>
      <c r="Q68">
        <v>0.85041100000000003</v>
      </c>
      <c r="R68">
        <v>1.690685</v>
      </c>
      <c r="S68">
        <v>1353.150024</v>
      </c>
      <c r="T68">
        <v>163.77299500000001</v>
      </c>
      <c r="U68">
        <v>325.59399999999999</v>
      </c>
      <c r="V68" s="6">
        <v>4463.7303789999996</v>
      </c>
      <c r="W68" s="6">
        <v>472.768911</v>
      </c>
      <c r="X68" s="6">
        <v>1891.6411350000001</v>
      </c>
      <c r="Y68" s="6">
        <v>4.3425999999999999E-2</v>
      </c>
      <c r="Z68" s="157">
        <f t="shared" si="4"/>
        <v>0.30512848982599999</v>
      </c>
      <c r="AA68" s="157">
        <f t="shared" si="5"/>
        <v>3.6929948086000003E-2</v>
      </c>
      <c r="AB68" s="157">
        <f t="shared" si="6"/>
        <v>7.3419686809999996E-2</v>
      </c>
    </row>
    <row r="69" spans="1:28" x14ac:dyDescent="0.25">
      <c r="A69">
        <v>68</v>
      </c>
      <c r="B69" t="s">
        <v>229</v>
      </c>
      <c r="C69">
        <v>28</v>
      </c>
      <c r="D69">
        <v>29</v>
      </c>
      <c r="E69">
        <v>522.27156000000002</v>
      </c>
      <c r="F69">
        <v>0.02</v>
      </c>
      <c r="G69">
        <v>12823</v>
      </c>
      <c r="H69">
        <v>12824</v>
      </c>
      <c r="I69">
        <v>811</v>
      </c>
      <c r="J69" t="s">
        <v>240</v>
      </c>
      <c r="K69" t="s">
        <v>584</v>
      </c>
      <c r="L69">
        <v>192.58099999999999</v>
      </c>
      <c r="M69" t="s">
        <v>455</v>
      </c>
      <c r="N69">
        <v>811</v>
      </c>
      <c r="O69" t="s">
        <v>584</v>
      </c>
      <c r="P69">
        <v>7.0264009999999999</v>
      </c>
      <c r="Q69">
        <v>0.85041100000000003</v>
      </c>
      <c r="R69">
        <v>1.690685</v>
      </c>
      <c r="S69">
        <v>1353.150024</v>
      </c>
      <c r="T69">
        <v>163.77299500000001</v>
      </c>
      <c r="U69">
        <v>325.59399999999999</v>
      </c>
      <c r="V69" s="6">
        <v>4463.7303789999996</v>
      </c>
      <c r="W69" s="6">
        <v>414.66978999999998</v>
      </c>
      <c r="X69" s="6">
        <v>630.69585199999995</v>
      </c>
      <c r="Y69" s="6">
        <v>1.4479000000000001E-2</v>
      </c>
      <c r="Z69" s="157">
        <f t="shared" si="4"/>
        <v>0.10173526007900001</v>
      </c>
      <c r="AA69" s="157">
        <f t="shared" si="5"/>
        <v>1.2313100869000001E-2</v>
      </c>
      <c r="AB69" s="157">
        <f t="shared" si="6"/>
        <v>2.4479428115E-2</v>
      </c>
    </row>
    <row r="70" spans="1:28" x14ac:dyDescent="0.25">
      <c r="A70">
        <v>69</v>
      </c>
      <c r="B70" t="s">
        <v>229</v>
      </c>
      <c r="C70">
        <v>28</v>
      </c>
      <c r="D70">
        <v>29</v>
      </c>
      <c r="E70">
        <v>522.27156000000002</v>
      </c>
      <c r="F70">
        <v>0.02</v>
      </c>
      <c r="G70">
        <v>12949</v>
      </c>
      <c r="H70">
        <v>12950</v>
      </c>
      <c r="I70">
        <v>811</v>
      </c>
      <c r="J70" t="s">
        <v>240</v>
      </c>
      <c r="K70" t="s">
        <v>541</v>
      </c>
      <c r="L70">
        <v>402.202</v>
      </c>
      <c r="M70" t="s">
        <v>449</v>
      </c>
      <c r="N70">
        <v>811</v>
      </c>
      <c r="O70" t="s">
        <v>541</v>
      </c>
      <c r="P70">
        <v>7.0189370000000002</v>
      </c>
      <c r="Q70">
        <v>0.87693299999999996</v>
      </c>
      <c r="R70">
        <v>1.6749400000000001</v>
      </c>
      <c r="S70">
        <v>2823.030029</v>
      </c>
      <c r="T70">
        <v>352.70400999999998</v>
      </c>
      <c r="U70">
        <v>673.66399999999999</v>
      </c>
      <c r="V70" s="6">
        <v>9641.0286649999998</v>
      </c>
      <c r="W70" s="6">
        <v>117.855313</v>
      </c>
      <c r="X70" s="6">
        <v>163.578472</v>
      </c>
      <c r="Y70" s="6">
        <v>3.7550000000000001E-3</v>
      </c>
      <c r="Z70" s="157">
        <f t="shared" si="4"/>
        <v>2.6356108435000001E-2</v>
      </c>
      <c r="AA70" s="157">
        <f t="shared" si="5"/>
        <v>3.292883415E-3</v>
      </c>
      <c r="AB70" s="157">
        <f t="shared" si="6"/>
        <v>6.2893997000000009E-3</v>
      </c>
    </row>
    <row r="71" spans="1:28" x14ac:dyDescent="0.25">
      <c r="A71">
        <v>70</v>
      </c>
      <c r="B71" t="s">
        <v>229</v>
      </c>
      <c r="C71">
        <v>29</v>
      </c>
      <c r="D71">
        <v>30</v>
      </c>
      <c r="E71">
        <v>6896.3465420000002</v>
      </c>
      <c r="F71">
        <v>53.27</v>
      </c>
      <c r="G71">
        <v>12132</v>
      </c>
      <c r="H71">
        <v>12133</v>
      </c>
      <c r="I71">
        <v>121</v>
      </c>
      <c r="J71" t="s">
        <v>231</v>
      </c>
      <c r="K71" t="s">
        <v>454</v>
      </c>
      <c r="L71">
        <v>598.18700000000001</v>
      </c>
      <c r="M71" t="s">
        <v>455</v>
      </c>
      <c r="N71">
        <v>121</v>
      </c>
      <c r="O71" t="s">
        <v>454</v>
      </c>
      <c r="P71">
        <v>12.684558000000001</v>
      </c>
      <c r="Q71">
        <v>2.1317659999999998</v>
      </c>
      <c r="R71">
        <v>2.2571349999999999</v>
      </c>
      <c r="S71">
        <v>7587.7402339999999</v>
      </c>
      <c r="T71">
        <v>1275.1899410000001</v>
      </c>
      <c r="U71">
        <v>1350.19</v>
      </c>
      <c r="V71" s="6">
        <v>24137.632025999999</v>
      </c>
      <c r="W71" s="6">
        <v>3048.7427750000002</v>
      </c>
      <c r="X71" s="6">
        <v>526309.21878200001</v>
      </c>
      <c r="Y71" s="6">
        <v>12.082445</v>
      </c>
      <c r="Z71" s="157">
        <f t="shared" si="4"/>
        <v>153.26047438431002</v>
      </c>
      <c r="AA71" s="157">
        <f t="shared" si="5"/>
        <v>25.756945447869999</v>
      </c>
      <c r="AB71" s="157">
        <f t="shared" si="6"/>
        <v>27.271709495074997</v>
      </c>
    </row>
    <row r="72" spans="1:28" x14ac:dyDescent="0.25">
      <c r="A72">
        <v>71</v>
      </c>
      <c r="B72" t="s">
        <v>229</v>
      </c>
      <c r="C72">
        <v>29</v>
      </c>
      <c r="D72">
        <v>30</v>
      </c>
      <c r="E72">
        <v>6896.3465420000002</v>
      </c>
      <c r="F72">
        <v>53.27</v>
      </c>
      <c r="G72">
        <v>12259</v>
      </c>
      <c r="H72">
        <v>12260</v>
      </c>
      <c r="I72">
        <v>182</v>
      </c>
      <c r="J72" t="s">
        <v>242</v>
      </c>
      <c r="K72" t="s">
        <v>507</v>
      </c>
      <c r="L72">
        <v>171.02</v>
      </c>
      <c r="M72" t="s">
        <v>455</v>
      </c>
      <c r="N72">
        <v>182</v>
      </c>
      <c r="O72" t="s">
        <v>507</v>
      </c>
      <c r="P72">
        <v>12.610151999999999</v>
      </c>
      <c r="Q72">
        <v>2.1394980000000001</v>
      </c>
      <c r="R72">
        <v>2.2300369999999998</v>
      </c>
      <c r="S72">
        <v>2156.5900879999999</v>
      </c>
      <c r="T72">
        <v>365.89700299999998</v>
      </c>
      <c r="U72">
        <v>381.38099999999997</v>
      </c>
      <c r="V72" s="6">
        <v>10045.198464999999</v>
      </c>
      <c r="W72" s="6">
        <v>10348.428641</v>
      </c>
      <c r="X72" s="6">
        <v>873780.761008</v>
      </c>
      <c r="Y72" s="6">
        <v>20.059325999999999</v>
      </c>
      <c r="Z72" s="157">
        <f t="shared" si="4"/>
        <v>252.95114987755198</v>
      </c>
      <c r="AA72" s="157">
        <f t="shared" si="5"/>
        <v>42.916887858347998</v>
      </c>
      <c r="AB72" s="157">
        <f t="shared" si="6"/>
        <v>44.733039175061997</v>
      </c>
    </row>
    <row r="73" spans="1:28" x14ac:dyDescent="0.25">
      <c r="A73">
        <v>72</v>
      </c>
      <c r="B73" t="s">
        <v>229</v>
      </c>
      <c r="C73">
        <v>29</v>
      </c>
      <c r="D73">
        <v>30</v>
      </c>
      <c r="E73">
        <v>6896.3465420000002</v>
      </c>
      <c r="F73">
        <v>53.27</v>
      </c>
      <c r="G73">
        <v>12351</v>
      </c>
      <c r="H73">
        <v>12352</v>
      </c>
      <c r="I73">
        <v>411</v>
      </c>
      <c r="J73" t="s">
        <v>236</v>
      </c>
      <c r="K73" t="s">
        <v>467</v>
      </c>
      <c r="L73">
        <v>43.360999999999997</v>
      </c>
      <c r="M73" t="s">
        <v>455</v>
      </c>
      <c r="N73">
        <v>411</v>
      </c>
      <c r="O73" t="s">
        <v>467</v>
      </c>
      <c r="P73">
        <v>9.4429689999999997</v>
      </c>
      <c r="Q73">
        <v>1.566926</v>
      </c>
      <c r="R73">
        <v>1.9134899999999999</v>
      </c>
      <c r="S73">
        <v>409.45700099999999</v>
      </c>
      <c r="T73">
        <v>67.943496999999994</v>
      </c>
      <c r="U73">
        <v>82.970799999999997</v>
      </c>
      <c r="V73" s="6">
        <v>5834.4049539999996</v>
      </c>
      <c r="W73" s="6">
        <v>7138.3221729999996</v>
      </c>
      <c r="X73" s="6">
        <v>540059.810666</v>
      </c>
      <c r="Y73" s="6">
        <v>12.398116999999999</v>
      </c>
      <c r="Z73" s="157">
        <f t="shared" si="4"/>
        <v>117.07503448937298</v>
      </c>
      <c r="AA73" s="157">
        <f t="shared" si="5"/>
        <v>19.426931878342</v>
      </c>
      <c r="AB73" s="157">
        <f t="shared" si="6"/>
        <v>23.723672898329998</v>
      </c>
    </row>
    <row r="74" spans="1:28" x14ac:dyDescent="0.25">
      <c r="A74">
        <v>73</v>
      </c>
      <c r="B74" t="s">
        <v>229</v>
      </c>
      <c r="C74">
        <v>29</v>
      </c>
      <c r="D74">
        <v>30</v>
      </c>
      <c r="E74">
        <v>6896.3465420000002</v>
      </c>
      <c r="F74">
        <v>53.27</v>
      </c>
      <c r="G74">
        <v>12675</v>
      </c>
      <c r="H74">
        <v>12676</v>
      </c>
      <c r="I74">
        <v>530</v>
      </c>
      <c r="J74" t="s">
        <v>237</v>
      </c>
      <c r="K74" t="s">
        <v>468</v>
      </c>
      <c r="L74">
        <v>1.39211</v>
      </c>
      <c r="M74" t="s">
        <v>455</v>
      </c>
      <c r="N74">
        <v>530</v>
      </c>
      <c r="O74" t="s">
        <v>468</v>
      </c>
      <c r="P74">
        <v>12.88212</v>
      </c>
      <c r="Q74">
        <v>2.2840129999999998</v>
      </c>
      <c r="R74">
        <v>2.2468859999999999</v>
      </c>
      <c r="S74">
        <v>17.933299999999999</v>
      </c>
      <c r="T74">
        <v>3.1796000000000002</v>
      </c>
      <c r="U74">
        <v>3.12791</v>
      </c>
      <c r="V74" s="6">
        <v>366.646477</v>
      </c>
      <c r="W74" s="6">
        <v>1202.9700230000001</v>
      </c>
      <c r="X74" s="6">
        <v>60641.934348000003</v>
      </c>
      <c r="Y74" s="6">
        <v>1.392153</v>
      </c>
      <c r="Z74" s="157">
        <f t="shared" si="4"/>
        <v>17.933882004360001</v>
      </c>
      <c r="AA74" s="157">
        <f t="shared" si="5"/>
        <v>3.1796955499889998</v>
      </c>
      <c r="AB74" s="157">
        <f t="shared" si="6"/>
        <v>3.1280090855579998</v>
      </c>
    </row>
    <row r="75" spans="1:28" x14ac:dyDescent="0.25">
      <c r="A75">
        <v>74</v>
      </c>
      <c r="B75" t="s">
        <v>229</v>
      </c>
      <c r="C75">
        <v>29</v>
      </c>
      <c r="D75">
        <v>30</v>
      </c>
      <c r="E75">
        <v>6896.3465420000002</v>
      </c>
      <c r="F75">
        <v>53.27</v>
      </c>
      <c r="G75">
        <v>12676</v>
      </c>
      <c r="H75">
        <v>12677</v>
      </c>
      <c r="I75">
        <v>530</v>
      </c>
      <c r="J75" t="s">
        <v>237</v>
      </c>
      <c r="K75" t="s">
        <v>468</v>
      </c>
      <c r="L75">
        <v>1.9390000000000001</v>
      </c>
      <c r="M75" t="s">
        <v>455</v>
      </c>
      <c r="N75">
        <v>530</v>
      </c>
      <c r="O75" t="s">
        <v>468</v>
      </c>
      <c r="P75">
        <v>12.88212</v>
      </c>
      <c r="Q75">
        <v>2.2840129999999998</v>
      </c>
      <c r="R75">
        <v>2.2468859999999999</v>
      </c>
      <c r="S75">
        <v>24.978399</v>
      </c>
      <c r="T75">
        <v>4.4287000000000001</v>
      </c>
      <c r="U75">
        <v>4.3567099999999996</v>
      </c>
      <c r="V75" s="6">
        <v>352.723027</v>
      </c>
      <c r="W75" s="6">
        <v>1157.4488510000001</v>
      </c>
      <c r="X75" s="6">
        <v>84465.199963999999</v>
      </c>
      <c r="Y75" s="6">
        <v>1.9390620000000001</v>
      </c>
      <c r="Z75" s="157">
        <f t="shared" si="4"/>
        <v>24.979229371440002</v>
      </c>
      <c r="AA75" s="157">
        <f t="shared" si="5"/>
        <v>4.428842815806</v>
      </c>
      <c r="AB75" s="157">
        <f t="shared" si="6"/>
        <v>4.3568512609320003</v>
      </c>
    </row>
    <row r="76" spans="1:28" x14ac:dyDescent="0.25">
      <c r="A76">
        <v>75</v>
      </c>
      <c r="B76" t="s">
        <v>229</v>
      </c>
      <c r="C76">
        <v>29</v>
      </c>
      <c r="D76">
        <v>30</v>
      </c>
      <c r="E76">
        <v>6896.3465420000002</v>
      </c>
      <c r="F76">
        <v>53.27</v>
      </c>
      <c r="G76">
        <v>12821</v>
      </c>
      <c r="H76">
        <v>12822</v>
      </c>
      <c r="I76">
        <v>811</v>
      </c>
      <c r="J76" t="s">
        <v>240</v>
      </c>
      <c r="K76" t="s">
        <v>584</v>
      </c>
      <c r="L76">
        <v>1.6399E-2</v>
      </c>
      <c r="M76" t="s">
        <v>455</v>
      </c>
      <c r="N76">
        <v>811</v>
      </c>
      <c r="O76" t="s">
        <v>584</v>
      </c>
      <c r="P76">
        <v>7.0264009999999999</v>
      </c>
      <c r="Q76">
        <v>0.85041100000000003</v>
      </c>
      <c r="R76">
        <v>1.690685</v>
      </c>
      <c r="S76">
        <v>0.11522499999999999</v>
      </c>
      <c r="T76">
        <v>1.3946E-2</v>
      </c>
      <c r="U76">
        <v>2.7725E-2</v>
      </c>
      <c r="V76" s="6">
        <v>41.174945000000001</v>
      </c>
      <c r="W76" s="6">
        <v>135.16368399999999</v>
      </c>
      <c r="X76" s="6">
        <v>714.35485100000005</v>
      </c>
      <c r="Y76" s="6">
        <v>1.6399E-2</v>
      </c>
      <c r="Z76" s="157">
        <f t="shared" si="4"/>
        <v>0.115225949999</v>
      </c>
      <c r="AA76" s="157">
        <f t="shared" si="5"/>
        <v>1.3945889989000001E-2</v>
      </c>
      <c r="AB76" s="157">
        <f t="shared" si="6"/>
        <v>2.7725543315E-2</v>
      </c>
    </row>
    <row r="77" spans="1:28" x14ac:dyDescent="0.25">
      <c r="A77">
        <v>76</v>
      </c>
      <c r="B77" t="s">
        <v>229</v>
      </c>
      <c r="C77">
        <v>29</v>
      </c>
      <c r="D77">
        <v>30</v>
      </c>
      <c r="E77">
        <v>6896.3465420000002</v>
      </c>
      <c r="F77">
        <v>53.27</v>
      </c>
      <c r="G77">
        <v>12822</v>
      </c>
      <c r="H77">
        <v>12823</v>
      </c>
      <c r="I77">
        <v>811</v>
      </c>
      <c r="J77" t="s">
        <v>240</v>
      </c>
      <c r="K77" t="s">
        <v>584</v>
      </c>
      <c r="L77">
        <v>2.8790100000000001</v>
      </c>
      <c r="M77" t="s">
        <v>455</v>
      </c>
      <c r="N77">
        <v>811</v>
      </c>
      <c r="O77" t="s">
        <v>584</v>
      </c>
      <c r="P77">
        <v>7.0264009999999999</v>
      </c>
      <c r="Q77">
        <v>0.85041100000000003</v>
      </c>
      <c r="R77">
        <v>1.690685</v>
      </c>
      <c r="S77">
        <v>20.229099000000001</v>
      </c>
      <c r="T77">
        <v>2.44834</v>
      </c>
      <c r="U77">
        <v>4.8674999999999997</v>
      </c>
      <c r="V77" s="6">
        <v>575.90704400000004</v>
      </c>
      <c r="W77" s="6">
        <v>406.208146</v>
      </c>
      <c r="X77" s="6">
        <v>5618.2876429999997</v>
      </c>
      <c r="Y77" s="6">
        <v>0.12897900000000001</v>
      </c>
      <c r="Z77" s="157">
        <f t="shared" si="4"/>
        <v>0.90625817457900004</v>
      </c>
      <c r="AA77" s="157">
        <f t="shared" si="5"/>
        <v>0.10968516036900001</v>
      </c>
      <c r="AB77" s="157">
        <f t="shared" si="6"/>
        <v>0.21806286061500002</v>
      </c>
    </row>
    <row r="78" spans="1:28" x14ac:dyDescent="0.25">
      <c r="A78">
        <v>77</v>
      </c>
      <c r="B78" t="s">
        <v>229</v>
      </c>
      <c r="C78">
        <v>29</v>
      </c>
      <c r="D78">
        <v>30</v>
      </c>
      <c r="E78">
        <v>6896.3465420000002</v>
      </c>
      <c r="F78">
        <v>53.27</v>
      </c>
      <c r="G78">
        <v>12823</v>
      </c>
      <c r="H78">
        <v>12824</v>
      </c>
      <c r="I78">
        <v>811</v>
      </c>
      <c r="J78" t="s">
        <v>240</v>
      </c>
      <c r="K78" t="s">
        <v>584</v>
      </c>
      <c r="L78">
        <v>192.58099999999999</v>
      </c>
      <c r="M78" t="s">
        <v>455</v>
      </c>
      <c r="N78">
        <v>811</v>
      </c>
      <c r="O78" t="s">
        <v>584</v>
      </c>
      <c r="P78">
        <v>7.0264009999999999</v>
      </c>
      <c r="Q78">
        <v>0.85041100000000003</v>
      </c>
      <c r="R78">
        <v>1.690685</v>
      </c>
      <c r="S78">
        <v>1353.150024</v>
      </c>
      <c r="T78">
        <v>163.77299500000001</v>
      </c>
      <c r="U78">
        <v>325.59399999999999</v>
      </c>
      <c r="V78" s="6">
        <v>4463.7303789999996</v>
      </c>
      <c r="W78" s="6">
        <v>2262.9078979999999</v>
      </c>
      <c r="X78" s="6">
        <v>86067.972798000003</v>
      </c>
      <c r="Y78" s="6">
        <v>1.975857</v>
      </c>
      <c r="Z78" s="157">
        <f t="shared" si="4"/>
        <v>13.883163600656999</v>
      </c>
      <c r="AA78" s="157">
        <f t="shared" si="5"/>
        <v>1.6802905272270001</v>
      </c>
      <c r="AB78" s="157">
        <f t="shared" si="6"/>
        <v>3.3405517920449999</v>
      </c>
    </row>
    <row r="79" spans="1:28" x14ac:dyDescent="0.25">
      <c r="A79">
        <v>78</v>
      </c>
      <c r="B79" t="s">
        <v>229</v>
      </c>
      <c r="C79">
        <v>29</v>
      </c>
      <c r="D79">
        <v>30</v>
      </c>
      <c r="E79">
        <v>6896.3465420000002</v>
      </c>
      <c r="F79">
        <v>53.27</v>
      </c>
      <c r="G79">
        <v>12855</v>
      </c>
      <c r="H79">
        <v>12856</v>
      </c>
      <c r="I79">
        <v>182</v>
      </c>
      <c r="J79" t="s">
        <v>242</v>
      </c>
      <c r="K79" t="s">
        <v>538</v>
      </c>
      <c r="L79">
        <v>4.1590000000000004E-3</v>
      </c>
      <c r="M79" t="s">
        <v>449</v>
      </c>
      <c r="N79">
        <v>182</v>
      </c>
      <c r="O79" t="s">
        <v>538</v>
      </c>
      <c r="P79">
        <v>8.2781629999999993</v>
      </c>
      <c r="Q79">
        <v>1.2135750000000001</v>
      </c>
      <c r="R79">
        <v>1.8111649999999999</v>
      </c>
      <c r="S79">
        <v>3.4431999999999997E-2</v>
      </c>
      <c r="T79">
        <v>5.0480000000000004E-3</v>
      </c>
      <c r="U79">
        <v>7.5329999999999998E-3</v>
      </c>
      <c r="V79" s="6">
        <v>21.769033</v>
      </c>
      <c r="W79" s="6">
        <v>71.443839999999994</v>
      </c>
      <c r="X79" s="6">
        <v>181.18983800000001</v>
      </c>
      <c r="Y79" s="6">
        <v>4.1599999999999996E-3</v>
      </c>
      <c r="Z79" s="157">
        <f t="shared" ref="Z79:Z88" si="7">P79*Y79</f>
        <v>3.4437158079999995E-2</v>
      </c>
      <c r="AA79" s="157">
        <f t="shared" ref="AA79:AA88" si="8">Q79*Y79</f>
        <v>5.048472E-3</v>
      </c>
      <c r="AB79" s="157">
        <f t="shared" ref="AB79:AB88" si="9">R79*Y79</f>
        <v>7.5344463999999986E-3</v>
      </c>
    </row>
    <row r="80" spans="1:28" x14ac:dyDescent="0.25">
      <c r="A80">
        <v>79</v>
      </c>
      <c r="B80" t="s">
        <v>229</v>
      </c>
      <c r="C80">
        <v>29</v>
      </c>
      <c r="D80">
        <v>30</v>
      </c>
      <c r="E80">
        <v>6896.3465420000002</v>
      </c>
      <c r="F80">
        <v>53.27</v>
      </c>
      <c r="G80">
        <v>12856</v>
      </c>
      <c r="H80">
        <v>12857</v>
      </c>
      <c r="I80">
        <v>182</v>
      </c>
      <c r="J80" t="s">
        <v>242</v>
      </c>
      <c r="K80" t="s">
        <v>538</v>
      </c>
      <c r="L80">
        <v>4.1473999999999997E-2</v>
      </c>
      <c r="M80" t="s">
        <v>449</v>
      </c>
      <c r="N80">
        <v>182</v>
      </c>
      <c r="O80" t="s">
        <v>538</v>
      </c>
      <c r="P80">
        <v>8.2781629999999993</v>
      </c>
      <c r="Q80">
        <v>1.2135750000000001</v>
      </c>
      <c r="R80">
        <v>1.8111649999999999</v>
      </c>
      <c r="S80">
        <v>0.34332499999999999</v>
      </c>
      <c r="T80">
        <v>5.0331000000000001E-2</v>
      </c>
      <c r="U80">
        <v>7.5116000000000002E-2</v>
      </c>
      <c r="V80" s="6">
        <v>92.758510999999999</v>
      </c>
      <c r="W80" s="6">
        <v>304.12851799999999</v>
      </c>
      <c r="X80" s="6">
        <v>1806.6316079999999</v>
      </c>
      <c r="Y80" s="6">
        <v>4.1474999999999998E-2</v>
      </c>
      <c r="Z80" s="157">
        <f t="shared" si="7"/>
        <v>0.34333681042499997</v>
      </c>
      <c r="AA80" s="157">
        <f t="shared" si="8"/>
        <v>5.0333023125000001E-2</v>
      </c>
      <c r="AB80" s="157">
        <f t="shared" si="9"/>
        <v>7.5118068374999999E-2</v>
      </c>
    </row>
    <row r="81" spans="1:28" x14ac:dyDescent="0.25">
      <c r="A81">
        <v>80</v>
      </c>
      <c r="B81" t="s">
        <v>229</v>
      </c>
      <c r="C81">
        <v>29</v>
      </c>
      <c r="D81">
        <v>30</v>
      </c>
      <c r="E81">
        <v>6896.3465420000002</v>
      </c>
      <c r="F81">
        <v>53.27</v>
      </c>
      <c r="G81">
        <v>12949</v>
      </c>
      <c r="H81">
        <v>12950</v>
      </c>
      <c r="I81">
        <v>811</v>
      </c>
      <c r="J81" t="s">
        <v>240</v>
      </c>
      <c r="K81" t="s">
        <v>541</v>
      </c>
      <c r="L81">
        <v>402.202</v>
      </c>
      <c r="M81" t="s">
        <v>449</v>
      </c>
      <c r="N81">
        <v>811</v>
      </c>
      <c r="O81" t="s">
        <v>541</v>
      </c>
      <c r="P81">
        <v>7.0189370000000002</v>
      </c>
      <c r="Q81">
        <v>0.87693299999999996</v>
      </c>
      <c r="R81">
        <v>1.6749400000000001</v>
      </c>
      <c r="S81">
        <v>2823.030029</v>
      </c>
      <c r="T81">
        <v>352.70400999999998</v>
      </c>
      <c r="U81">
        <v>673.66399999999999</v>
      </c>
      <c r="V81" s="6">
        <v>9641.0286649999998</v>
      </c>
      <c r="W81" s="6">
        <v>1812.0282119999999</v>
      </c>
      <c r="X81" s="6">
        <v>140935.135496</v>
      </c>
      <c r="Y81" s="6">
        <v>3.2354379999999998</v>
      </c>
      <c r="Z81" s="157">
        <f t="shared" si="7"/>
        <v>22.709335489405998</v>
      </c>
      <c r="AA81" s="157">
        <f t="shared" si="8"/>
        <v>2.8372623516539996</v>
      </c>
      <c r="AB81" s="157">
        <f t="shared" si="9"/>
        <v>5.4191645237200001</v>
      </c>
    </row>
    <row r="82" spans="1:28" x14ac:dyDescent="0.25">
      <c r="A82">
        <v>81</v>
      </c>
      <c r="B82" t="s">
        <v>229</v>
      </c>
      <c r="C82">
        <v>30</v>
      </c>
      <c r="D82">
        <v>31</v>
      </c>
      <c r="E82">
        <v>8972.8795090000003</v>
      </c>
      <c r="F82">
        <v>60.48</v>
      </c>
      <c r="G82">
        <v>12351</v>
      </c>
      <c r="H82">
        <v>12352</v>
      </c>
      <c r="I82">
        <v>411</v>
      </c>
      <c r="J82" t="s">
        <v>236</v>
      </c>
      <c r="K82" t="s">
        <v>467</v>
      </c>
      <c r="L82">
        <v>43.360999999999997</v>
      </c>
      <c r="M82" t="s">
        <v>455</v>
      </c>
      <c r="N82">
        <v>411</v>
      </c>
      <c r="O82" t="s">
        <v>467</v>
      </c>
      <c r="P82">
        <v>9.4429689999999997</v>
      </c>
      <c r="Q82">
        <v>1.566926</v>
      </c>
      <c r="R82">
        <v>1.9134899999999999</v>
      </c>
      <c r="S82">
        <v>409.45700099999999</v>
      </c>
      <c r="T82">
        <v>67.943496999999994</v>
      </c>
      <c r="U82">
        <v>82.970799999999997</v>
      </c>
      <c r="V82" s="6">
        <v>5834.4049539999996</v>
      </c>
      <c r="W82" s="6">
        <v>204.218658</v>
      </c>
      <c r="X82" s="6">
        <v>1485.0004140000001</v>
      </c>
      <c r="Y82" s="6">
        <v>3.4091000000000003E-2</v>
      </c>
      <c r="Z82" s="157">
        <f t="shared" si="7"/>
        <v>0.321920256179</v>
      </c>
      <c r="AA82" s="157">
        <f t="shared" si="8"/>
        <v>5.341807426600001E-2</v>
      </c>
      <c r="AB82" s="157">
        <f t="shared" si="9"/>
        <v>6.5232787590000008E-2</v>
      </c>
    </row>
    <row r="83" spans="1:28" x14ac:dyDescent="0.25">
      <c r="A83">
        <v>82</v>
      </c>
      <c r="B83" t="s">
        <v>229</v>
      </c>
      <c r="C83">
        <v>30</v>
      </c>
      <c r="D83">
        <v>31</v>
      </c>
      <c r="E83">
        <v>8972.8795090000003</v>
      </c>
      <c r="F83">
        <v>60.48</v>
      </c>
      <c r="G83">
        <v>12823</v>
      </c>
      <c r="H83">
        <v>12824</v>
      </c>
      <c r="I83">
        <v>811</v>
      </c>
      <c r="J83" t="s">
        <v>240</v>
      </c>
      <c r="K83" t="s">
        <v>584</v>
      </c>
      <c r="L83">
        <v>192.58099999999999</v>
      </c>
      <c r="M83" t="s">
        <v>455</v>
      </c>
      <c r="N83">
        <v>811</v>
      </c>
      <c r="O83" t="s">
        <v>584</v>
      </c>
      <c r="P83">
        <v>7.0264009999999999</v>
      </c>
      <c r="Q83">
        <v>0.85041100000000003</v>
      </c>
      <c r="R83">
        <v>1.690685</v>
      </c>
      <c r="S83">
        <v>1353.150024</v>
      </c>
      <c r="T83">
        <v>163.77299500000001</v>
      </c>
      <c r="U83">
        <v>325.59399999999999</v>
      </c>
      <c r="V83" s="6">
        <v>4463.7303789999996</v>
      </c>
      <c r="W83" s="6">
        <v>8959.4171999999999</v>
      </c>
      <c r="X83" s="6">
        <v>2633084.1044760002</v>
      </c>
      <c r="Y83" s="6">
        <v>60.447535000000002</v>
      </c>
      <c r="Z83" s="157">
        <f t="shared" si="7"/>
        <v>424.72862037153499</v>
      </c>
      <c r="AA83" s="157">
        <f t="shared" si="8"/>
        <v>51.405248686885002</v>
      </c>
      <c r="AB83" s="157">
        <f t="shared" si="9"/>
        <v>102.19774071147501</v>
      </c>
    </row>
    <row r="84" spans="1:28" x14ac:dyDescent="0.25">
      <c r="A84">
        <v>83</v>
      </c>
      <c r="B84" t="s">
        <v>229</v>
      </c>
      <c r="C84">
        <v>31</v>
      </c>
      <c r="D84">
        <v>32</v>
      </c>
      <c r="E84">
        <v>8081.7645169999996</v>
      </c>
      <c r="F84">
        <v>47.85</v>
      </c>
      <c r="G84">
        <v>12351</v>
      </c>
      <c r="H84">
        <v>12352</v>
      </c>
      <c r="I84">
        <v>411</v>
      </c>
      <c r="J84" t="s">
        <v>236</v>
      </c>
      <c r="K84" t="s">
        <v>467</v>
      </c>
      <c r="L84">
        <v>43.360999999999997</v>
      </c>
      <c r="M84" t="s">
        <v>455</v>
      </c>
      <c r="N84">
        <v>411</v>
      </c>
      <c r="O84" t="s">
        <v>467</v>
      </c>
      <c r="P84">
        <v>9.4429689999999997</v>
      </c>
      <c r="Q84">
        <v>1.566926</v>
      </c>
      <c r="R84">
        <v>1.9134899999999999</v>
      </c>
      <c r="S84">
        <v>409.45700099999999</v>
      </c>
      <c r="T84">
        <v>67.943496999999994</v>
      </c>
      <c r="U84">
        <v>82.970799999999997</v>
      </c>
      <c r="V84" s="6">
        <v>5834.4049539999996</v>
      </c>
      <c r="W84" s="6">
        <v>2207.8703620000001</v>
      </c>
      <c r="X84" s="6">
        <v>19023.247845000002</v>
      </c>
      <c r="Y84" s="6">
        <v>0.43671500000000002</v>
      </c>
      <c r="Z84" s="157">
        <f t="shared" si="7"/>
        <v>4.1238862068350004</v>
      </c>
      <c r="AA84" s="157">
        <f t="shared" si="8"/>
        <v>0.68430008809000009</v>
      </c>
      <c r="AB84" s="157">
        <f t="shared" si="9"/>
        <v>0.83564978535000001</v>
      </c>
    </row>
    <row r="85" spans="1:28" x14ac:dyDescent="0.25">
      <c r="A85">
        <v>84</v>
      </c>
      <c r="B85" t="s">
        <v>229</v>
      </c>
      <c r="C85">
        <v>31</v>
      </c>
      <c r="D85">
        <v>32</v>
      </c>
      <c r="E85">
        <v>8081.7645169999996</v>
      </c>
      <c r="F85">
        <v>47.85</v>
      </c>
      <c r="G85">
        <v>12823</v>
      </c>
      <c r="H85">
        <v>12824</v>
      </c>
      <c r="I85">
        <v>811</v>
      </c>
      <c r="J85" t="s">
        <v>240</v>
      </c>
      <c r="K85" t="s">
        <v>584</v>
      </c>
      <c r="L85">
        <v>192.58099999999999</v>
      </c>
      <c r="M85" t="s">
        <v>455</v>
      </c>
      <c r="N85">
        <v>811</v>
      </c>
      <c r="O85" t="s">
        <v>584</v>
      </c>
      <c r="P85">
        <v>7.0264009999999999</v>
      </c>
      <c r="Q85">
        <v>0.85041100000000003</v>
      </c>
      <c r="R85">
        <v>1.690685</v>
      </c>
      <c r="S85">
        <v>1353.150024</v>
      </c>
      <c r="T85">
        <v>163.77299500000001</v>
      </c>
      <c r="U85">
        <v>325.59399999999999</v>
      </c>
      <c r="V85" s="6">
        <v>4463.7303789999996</v>
      </c>
      <c r="W85" s="6">
        <v>7989.7125749999996</v>
      </c>
      <c r="X85" s="6">
        <v>2057013.3758940001</v>
      </c>
      <c r="Y85" s="6">
        <v>47.222718</v>
      </c>
      <c r="Z85" s="157">
        <f t="shared" si="7"/>
        <v>331.80575297791802</v>
      </c>
      <c r="AA85" s="157">
        <f t="shared" si="8"/>
        <v>40.158718837098</v>
      </c>
      <c r="AB85" s="157">
        <f t="shared" si="9"/>
        <v>79.83874098183</v>
      </c>
    </row>
    <row r="86" spans="1:28" x14ac:dyDescent="0.25">
      <c r="A86">
        <v>85</v>
      </c>
      <c r="B86" t="s">
        <v>229</v>
      </c>
      <c r="C86">
        <v>31</v>
      </c>
      <c r="D86">
        <v>32</v>
      </c>
      <c r="E86">
        <v>8081.7645169999996</v>
      </c>
      <c r="F86">
        <v>47.85</v>
      </c>
      <c r="G86">
        <v>12949</v>
      </c>
      <c r="H86">
        <v>12950</v>
      </c>
      <c r="I86">
        <v>811</v>
      </c>
      <c r="J86" t="s">
        <v>240</v>
      </c>
      <c r="K86" t="s">
        <v>541</v>
      </c>
      <c r="L86">
        <v>402.202</v>
      </c>
      <c r="M86" t="s">
        <v>449</v>
      </c>
      <c r="N86">
        <v>811</v>
      </c>
      <c r="O86" t="s">
        <v>541</v>
      </c>
      <c r="P86">
        <v>7.0189370000000002</v>
      </c>
      <c r="Q86">
        <v>0.87693299999999996</v>
      </c>
      <c r="R86">
        <v>1.6749400000000001</v>
      </c>
      <c r="S86">
        <v>2823.030029</v>
      </c>
      <c r="T86">
        <v>352.70400999999998</v>
      </c>
      <c r="U86">
        <v>673.66399999999999</v>
      </c>
      <c r="V86" s="6">
        <v>9641.0286649999998</v>
      </c>
      <c r="W86" s="6">
        <v>495.01596000000001</v>
      </c>
      <c r="X86" s="6">
        <v>8226.4633589999994</v>
      </c>
      <c r="Y86" s="6">
        <v>0.18885399999999999</v>
      </c>
      <c r="Z86" s="157">
        <f t="shared" si="7"/>
        <v>1.325554328198</v>
      </c>
      <c r="AA86" s="157">
        <f t="shared" si="8"/>
        <v>0.16561230478199998</v>
      </c>
      <c r="AB86" s="157">
        <f t="shared" si="9"/>
        <v>0.31631911876000002</v>
      </c>
    </row>
    <row r="87" spans="1:28" x14ac:dyDescent="0.25">
      <c r="A87">
        <v>86</v>
      </c>
      <c r="B87" t="s">
        <v>229</v>
      </c>
      <c r="C87">
        <v>32</v>
      </c>
      <c r="D87">
        <v>33</v>
      </c>
      <c r="E87">
        <v>7477.6447859999998</v>
      </c>
      <c r="F87">
        <v>63.56</v>
      </c>
      <c r="G87">
        <v>12823</v>
      </c>
      <c r="H87">
        <v>12824</v>
      </c>
      <c r="I87">
        <v>811</v>
      </c>
      <c r="J87" t="s">
        <v>240</v>
      </c>
      <c r="K87" t="s">
        <v>584</v>
      </c>
      <c r="L87">
        <v>192.58099999999999</v>
      </c>
      <c r="M87" t="s">
        <v>455</v>
      </c>
      <c r="N87">
        <v>811</v>
      </c>
      <c r="O87" t="s">
        <v>584</v>
      </c>
      <c r="P87">
        <v>7.0264009999999999</v>
      </c>
      <c r="Q87">
        <v>0.85041100000000003</v>
      </c>
      <c r="R87">
        <v>1.690685</v>
      </c>
      <c r="S87">
        <v>1353.150024</v>
      </c>
      <c r="T87">
        <v>163.77299500000001</v>
      </c>
      <c r="U87">
        <v>325.59399999999999</v>
      </c>
      <c r="V87" s="6">
        <v>4463.7303789999996</v>
      </c>
      <c r="W87" s="6">
        <v>7418.7600819999998</v>
      </c>
      <c r="X87" s="6">
        <v>2701792.0455280002</v>
      </c>
      <c r="Y87" s="6">
        <v>62.024858999999999</v>
      </c>
      <c r="Z87" s="157">
        <f t="shared" si="7"/>
        <v>435.811531302459</v>
      </c>
      <c r="AA87" s="157">
        <f t="shared" si="8"/>
        <v>52.746622367049</v>
      </c>
      <c r="AB87" s="157">
        <f t="shared" si="9"/>
        <v>104.86449873841499</v>
      </c>
    </row>
    <row r="88" spans="1:28" x14ac:dyDescent="0.25">
      <c r="A88">
        <v>87</v>
      </c>
      <c r="B88" t="s">
        <v>229</v>
      </c>
      <c r="C88">
        <v>32</v>
      </c>
      <c r="D88">
        <v>33</v>
      </c>
      <c r="E88">
        <v>7477.6447859999998</v>
      </c>
      <c r="F88">
        <v>63.56</v>
      </c>
      <c r="G88">
        <v>12949</v>
      </c>
      <c r="H88">
        <v>12950</v>
      </c>
      <c r="I88">
        <v>811</v>
      </c>
      <c r="J88" t="s">
        <v>240</v>
      </c>
      <c r="K88" t="s">
        <v>541</v>
      </c>
      <c r="L88">
        <v>402.202</v>
      </c>
      <c r="M88" t="s">
        <v>449</v>
      </c>
      <c r="N88">
        <v>811</v>
      </c>
      <c r="O88" t="s">
        <v>541</v>
      </c>
      <c r="P88">
        <v>7.0189370000000002</v>
      </c>
      <c r="Q88">
        <v>0.87693299999999996</v>
      </c>
      <c r="R88">
        <v>1.6749400000000001</v>
      </c>
      <c r="S88">
        <v>2823.030029</v>
      </c>
      <c r="T88">
        <v>352.70400999999998</v>
      </c>
      <c r="U88">
        <v>673.66399999999999</v>
      </c>
      <c r="V88" s="6">
        <v>9641.0286649999998</v>
      </c>
      <c r="W88" s="6">
        <v>2771.2104180000001</v>
      </c>
      <c r="X88" s="6">
        <v>66877.713011</v>
      </c>
      <c r="Y88" s="6">
        <v>1.535307</v>
      </c>
      <c r="Z88" s="157">
        <f t="shared" si="7"/>
        <v>10.776223108659</v>
      </c>
      <c r="AA88" s="157">
        <f t="shared" si="8"/>
        <v>1.3463613734309998</v>
      </c>
      <c r="AB88" s="157">
        <f t="shared" si="9"/>
        <v>2.5715471065800002</v>
      </c>
    </row>
    <row r="89" spans="1:28" x14ac:dyDescent="0.25">
      <c r="W89" s="6"/>
      <c r="X89" s="6"/>
      <c r="Y89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4103-6FCC-4848-8640-48A129E1DBE0}">
  <dimension ref="A1:AC12"/>
  <sheetViews>
    <sheetView topLeftCell="B1" workbookViewId="0">
      <selection activeCell="AB14" sqref="AB14"/>
    </sheetView>
  </sheetViews>
  <sheetFormatPr defaultRowHeight="15" x14ac:dyDescent="0.25"/>
  <cols>
    <col min="2" max="2" width="11.28515625" bestFit="1" customWidth="1"/>
    <col min="21" max="22" width="12" bestFit="1" customWidth="1"/>
  </cols>
  <sheetData>
    <row r="1" spans="1:29" x14ac:dyDescent="0.25">
      <c r="A1" t="s">
        <v>218</v>
      </c>
      <c r="B1" t="s">
        <v>408</v>
      </c>
      <c r="C1" t="s">
        <v>655</v>
      </c>
      <c r="D1" t="s">
        <v>656</v>
      </c>
      <c r="E1" t="s">
        <v>596</v>
      </c>
      <c r="F1" t="s">
        <v>599</v>
      </c>
      <c r="G1" t="s">
        <v>648</v>
      </c>
      <c r="H1" t="s">
        <v>445</v>
      </c>
      <c r="I1" t="s">
        <v>657</v>
      </c>
      <c r="J1" t="s">
        <v>221</v>
      </c>
      <c r="K1" t="s">
        <v>222</v>
      </c>
      <c r="L1" t="s">
        <v>224</v>
      </c>
      <c r="M1" t="s">
        <v>58</v>
      </c>
      <c r="N1" t="s">
        <v>57</v>
      </c>
      <c r="O1" t="s">
        <v>597</v>
      </c>
      <c r="P1" t="s">
        <v>598</v>
      </c>
      <c r="Q1" t="s">
        <v>227</v>
      </c>
      <c r="R1" t="s">
        <v>228</v>
      </c>
      <c r="S1" t="s">
        <v>446</v>
      </c>
      <c r="T1" t="s">
        <v>225</v>
      </c>
      <c r="U1" t="s">
        <v>226</v>
      </c>
      <c r="V1" t="s">
        <v>447</v>
      </c>
      <c r="W1" s="6" t="s">
        <v>658</v>
      </c>
      <c r="X1" s="6" t="s">
        <v>659</v>
      </c>
      <c r="Y1" s="6" t="s">
        <v>601</v>
      </c>
      <c r="Z1" t="s">
        <v>660</v>
      </c>
      <c r="AA1" t="s">
        <v>661</v>
      </c>
      <c r="AB1" t="s">
        <v>662</v>
      </c>
      <c r="AC1" t="s">
        <v>663</v>
      </c>
    </row>
    <row r="2" spans="1:29" x14ac:dyDescent="0.25">
      <c r="A2">
        <v>0</v>
      </c>
      <c r="B2" t="s">
        <v>229</v>
      </c>
      <c r="C2">
        <v>1</v>
      </c>
      <c r="D2">
        <v>0</v>
      </c>
      <c r="E2">
        <v>1</v>
      </c>
      <c r="F2">
        <v>4.0225999999999998E-2</v>
      </c>
      <c r="G2">
        <v>0</v>
      </c>
      <c r="H2">
        <v>13078</v>
      </c>
      <c r="I2">
        <v>13079</v>
      </c>
      <c r="J2">
        <v>121</v>
      </c>
      <c r="K2" t="s">
        <v>231</v>
      </c>
      <c r="L2" t="s">
        <v>276</v>
      </c>
      <c r="M2">
        <v>279.935</v>
      </c>
      <c r="N2" t="s">
        <v>456</v>
      </c>
      <c r="O2">
        <v>121</v>
      </c>
      <c r="P2" t="s">
        <v>276</v>
      </c>
      <c r="Q2">
        <v>11.733371</v>
      </c>
      <c r="R2">
        <v>1.9754510000000001</v>
      </c>
      <c r="S2">
        <v>2.1412239999999998</v>
      </c>
      <c r="T2">
        <v>3284.580078</v>
      </c>
      <c r="U2">
        <v>552.99798599999997</v>
      </c>
      <c r="V2">
        <v>599.40300000000002</v>
      </c>
      <c r="W2">
        <v>10828.883601</v>
      </c>
      <c r="X2">
        <v>4.0225999999999998E-2</v>
      </c>
      <c r="Y2">
        <v>5.3999999999999998E-5</v>
      </c>
      <c r="Z2">
        <v>0</v>
      </c>
      <c r="AA2">
        <f>Q2*Z2</f>
        <v>0</v>
      </c>
      <c r="AB2">
        <f>R2*Z2</f>
        <v>0</v>
      </c>
      <c r="AC2">
        <f>S2*Z2</f>
        <v>0</v>
      </c>
    </row>
    <row r="3" spans="1:29" x14ac:dyDescent="0.25">
      <c r="A3">
        <v>1</v>
      </c>
      <c r="B3" t="s">
        <v>229</v>
      </c>
      <c r="C3">
        <v>2</v>
      </c>
      <c r="D3">
        <v>1</v>
      </c>
      <c r="E3">
        <v>2</v>
      </c>
      <c r="F3">
        <v>42.331408000000003</v>
      </c>
      <c r="G3">
        <v>0</v>
      </c>
      <c r="H3">
        <v>13078</v>
      </c>
      <c r="I3">
        <v>13079</v>
      </c>
      <c r="J3">
        <v>121</v>
      </c>
      <c r="K3" t="s">
        <v>231</v>
      </c>
      <c r="L3" t="s">
        <v>276</v>
      </c>
      <c r="M3">
        <v>279.935</v>
      </c>
      <c r="N3" t="s">
        <v>456</v>
      </c>
      <c r="O3">
        <v>121</v>
      </c>
      <c r="P3" t="s">
        <v>276</v>
      </c>
      <c r="Q3">
        <v>11.733371</v>
      </c>
      <c r="R3">
        <v>1.9754510000000001</v>
      </c>
      <c r="S3">
        <v>2.1412239999999998</v>
      </c>
      <c r="T3">
        <v>3284.580078</v>
      </c>
      <c r="U3">
        <v>552.99798599999997</v>
      </c>
      <c r="V3" s="6">
        <v>599.40300000000002</v>
      </c>
      <c r="W3">
        <v>10828.883601</v>
      </c>
      <c r="X3">
        <v>42.331408000000003</v>
      </c>
      <c r="Y3">
        <v>0.100246</v>
      </c>
      <c r="Z3">
        <v>0</v>
      </c>
      <c r="AA3" s="157">
        <f t="shared" ref="AA3:AA10" si="0">Q3*Z3</f>
        <v>0</v>
      </c>
      <c r="AB3" s="157">
        <f t="shared" ref="AB3:AB10" si="1">R3*Z3</f>
        <v>0</v>
      </c>
      <c r="AC3" s="157">
        <f t="shared" ref="AC3:AC10" si="2">S3*Z3</f>
        <v>0</v>
      </c>
    </row>
    <row r="4" spans="1:29" x14ac:dyDescent="0.25">
      <c r="A4">
        <v>2</v>
      </c>
      <c r="B4" t="s">
        <v>229</v>
      </c>
      <c r="C4">
        <v>3</v>
      </c>
      <c r="D4">
        <v>2</v>
      </c>
      <c r="E4">
        <v>3</v>
      </c>
      <c r="F4">
        <v>250.120464</v>
      </c>
      <c r="G4">
        <v>0</v>
      </c>
      <c r="H4">
        <v>13078</v>
      </c>
      <c r="I4">
        <v>13079</v>
      </c>
      <c r="J4">
        <v>121</v>
      </c>
      <c r="K4" t="s">
        <v>231</v>
      </c>
      <c r="L4" t="s">
        <v>276</v>
      </c>
      <c r="M4">
        <v>279.935</v>
      </c>
      <c r="N4" t="s">
        <v>456</v>
      </c>
      <c r="O4">
        <v>121</v>
      </c>
      <c r="P4" t="s">
        <v>276</v>
      </c>
      <c r="Q4">
        <v>11.733371</v>
      </c>
      <c r="R4">
        <v>1.9754510000000001</v>
      </c>
      <c r="S4">
        <v>2.1412239999999998</v>
      </c>
      <c r="T4">
        <v>3284.580078</v>
      </c>
      <c r="U4">
        <v>552.99798599999997</v>
      </c>
      <c r="V4" s="6">
        <v>599.40300000000002</v>
      </c>
      <c r="W4">
        <v>10828.883601</v>
      </c>
      <c r="X4">
        <v>250.120464</v>
      </c>
      <c r="Y4">
        <v>1.333248</v>
      </c>
      <c r="Z4">
        <v>0</v>
      </c>
      <c r="AA4" s="157">
        <f t="shared" si="0"/>
        <v>0</v>
      </c>
      <c r="AB4" s="157">
        <f t="shared" si="1"/>
        <v>0</v>
      </c>
      <c r="AC4" s="157">
        <f t="shared" si="2"/>
        <v>0</v>
      </c>
    </row>
    <row r="5" spans="1:29" x14ac:dyDescent="0.25">
      <c r="A5">
        <v>3</v>
      </c>
      <c r="B5" t="s">
        <v>229</v>
      </c>
      <c r="C5">
        <v>4</v>
      </c>
      <c r="D5">
        <v>3</v>
      </c>
      <c r="E5">
        <v>4</v>
      </c>
      <c r="F5">
        <v>1012.377098</v>
      </c>
      <c r="G5">
        <v>0.66</v>
      </c>
      <c r="H5">
        <v>13078</v>
      </c>
      <c r="I5">
        <v>13079</v>
      </c>
      <c r="J5">
        <v>121</v>
      </c>
      <c r="K5" t="s">
        <v>231</v>
      </c>
      <c r="L5" t="s">
        <v>276</v>
      </c>
      <c r="M5">
        <v>279.935</v>
      </c>
      <c r="N5" t="s">
        <v>456</v>
      </c>
      <c r="O5">
        <v>121</v>
      </c>
      <c r="P5" t="s">
        <v>276</v>
      </c>
      <c r="Q5">
        <v>11.733371</v>
      </c>
      <c r="R5">
        <v>1.9754510000000001</v>
      </c>
      <c r="S5">
        <v>2.1412239999999998</v>
      </c>
      <c r="T5">
        <v>3284.580078</v>
      </c>
      <c r="U5">
        <v>552.99798599999997</v>
      </c>
      <c r="V5" s="6">
        <v>599.40300000000002</v>
      </c>
      <c r="W5">
        <v>10828.883601</v>
      </c>
      <c r="X5">
        <v>1012.377098</v>
      </c>
      <c r="Y5">
        <v>28829.105072999999</v>
      </c>
      <c r="Z5">
        <v>0.66</v>
      </c>
      <c r="AA5" s="157">
        <f t="shared" si="0"/>
        <v>7.7440248600000006</v>
      </c>
      <c r="AB5" s="157">
        <f t="shared" si="1"/>
        <v>1.3037976600000001</v>
      </c>
      <c r="AC5" s="157">
        <f t="shared" si="2"/>
        <v>1.4132078399999999</v>
      </c>
    </row>
    <row r="6" spans="1:29" x14ac:dyDescent="0.25">
      <c r="A6">
        <v>4</v>
      </c>
      <c r="B6" t="s">
        <v>229</v>
      </c>
      <c r="C6">
        <v>5</v>
      </c>
      <c r="D6">
        <v>4</v>
      </c>
      <c r="E6">
        <v>5</v>
      </c>
      <c r="F6">
        <v>3232.220339</v>
      </c>
      <c r="G6">
        <v>7.15</v>
      </c>
      <c r="H6">
        <v>13078</v>
      </c>
      <c r="I6">
        <v>13079</v>
      </c>
      <c r="J6">
        <v>121</v>
      </c>
      <c r="K6" t="s">
        <v>231</v>
      </c>
      <c r="L6" t="s">
        <v>276</v>
      </c>
      <c r="M6">
        <v>279.935</v>
      </c>
      <c r="N6" t="s">
        <v>456</v>
      </c>
      <c r="O6">
        <v>121</v>
      </c>
      <c r="P6" t="s">
        <v>276</v>
      </c>
      <c r="Q6">
        <v>11.733371</v>
      </c>
      <c r="R6">
        <v>1.9754510000000001</v>
      </c>
      <c r="S6">
        <v>2.1412239999999998</v>
      </c>
      <c r="T6">
        <v>3284.580078</v>
      </c>
      <c r="U6">
        <v>552.99798599999997</v>
      </c>
      <c r="V6" s="6">
        <v>599.40300000000002</v>
      </c>
      <c r="W6">
        <v>10828.883601</v>
      </c>
      <c r="X6">
        <v>3232.220339</v>
      </c>
      <c r="Y6">
        <v>311544.63794300001</v>
      </c>
      <c r="Z6">
        <v>7.15</v>
      </c>
      <c r="AA6" s="157">
        <f t="shared" si="0"/>
        <v>83.893602650000005</v>
      </c>
      <c r="AB6" s="157">
        <f t="shared" si="1"/>
        <v>14.124474650000002</v>
      </c>
      <c r="AC6" s="157">
        <f t="shared" si="2"/>
        <v>15.309751599999998</v>
      </c>
    </row>
    <row r="7" spans="1:29" x14ac:dyDescent="0.25">
      <c r="A7">
        <v>5</v>
      </c>
      <c r="B7" t="s">
        <v>229</v>
      </c>
      <c r="C7">
        <v>6</v>
      </c>
      <c r="D7">
        <v>5</v>
      </c>
      <c r="E7">
        <v>6</v>
      </c>
      <c r="F7">
        <v>2392.6308760000002</v>
      </c>
      <c r="G7">
        <v>5.48</v>
      </c>
      <c r="H7">
        <v>13078</v>
      </c>
      <c r="I7">
        <v>13079</v>
      </c>
      <c r="J7">
        <v>121</v>
      </c>
      <c r="K7" t="s">
        <v>231</v>
      </c>
      <c r="L7" t="s">
        <v>276</v>
      </c>
      <c r="M7">
        <v>279.935</v>
      </c>
      <c r="N7" t="s">
        <v>456</v>
      </c>
      <c r="O7">
        <v>121</v>
      </c>
      <c r="P7" t="s">
        <v>276</v>
      </c>
      <c r="Q7">
        <v>11.733371</v>
      </c>
      <c r="R7">
        <v>1.9754510000000001</v>
      </c>
      <c r="S7">
        <v>2.1412239999999998</v>
      </c>
      <c r="T7">
        <v>3284.580078</v>
      </c>
      <c r="U7">
        <v>552.99798599999997</v>
      </c>
      <c r="V7" s="6">
        <v>599.40300000000002</v>
      </c>
      <c r="W7">
        <v>10828.883601</v>
      </c>
      <c r="X7">
        <v>2392.6308760000002</v>
      </c>
      <c r="Y7">
        <v>238907.412691</v>
      </c>
      <c r="Z7">
        <v>5.48</v>
      </c>
      <c r="AA7" s="157">
        <f t="shared" si="0"/>
        <v>64.298873080000007</v>
      </c>
      <c r="AB7" s="157">
        <f t="shared" si="1"/>
        <v>10.825471480000001</v>
      </c>
      <c r="AC7" s="157">
        <f t="shared" si="2"/>
        <v>11.733907519999999</v>
      </c>
    </row>
    <row r="8" spans="1:29" x14ac:dyDescent="0.25">
      <c r="A8">
        <v>6</v>
      </c>
      <c r="B8" t="s">
        <v>229</v>
      </c>
      <c r="C8">
        <v>7</v>
      </c>
      <c r="D8">
        <v>6</v>
      </c>
      <c r="E8">
        <v>7</v>
      </c>
      <c r="F8">
        <v>1993.5155569999999</v>
      </c>
      <c r="G8">
        <v>1.34</v>
      </c>
      <c r="H8">
        <v>13078</v>
      </c>
      <c r="I8">
        <v>13079</v>
      </c>
      <c r="J8">
        <v>121</v>
      </c>
      <c r="K8" t="s">
        <v>231</v>
      </c>
      <c r="L8" t="s">
        <v>276</v>
      </c>
      <c r="M8">
        <v>279.935</v>
      </c>
      <c r="N8" t="s">
        <v>456</v>
      </c>
      <c r="O8">
        <v>121</v>
      </c>
      <c r="P8" t="s">
        <v>276</v>
      </c>
      <c r="Q8">
        <v>11.733371</v>
      </c>
      <c r="R8">
        <v>1.9754510000000001</v>
      </c>
      <c r="S8">
        <v>2.1412239999999998</v>
      </c>
      <c r="T8">
        <v>3284.580078</v>
      </c>
      <c r="U8">
        <v>552.99798599999997</v>
      </c>
      <c r="V8" s="6">
        <v>599.40300000000002</v>
      </c>
      <c r="W8">
        <v>10828.883601</v>
      </c>
      <c r="X8">
        <v>1993.5155569999999</v>
      </c>
      <c r="Y8">
        <v>58337.628619000003</v>
      </c>
      <c r="Z8">
        <v>1.34</v>
      </c>
      <c r="AA8" s="157">
        <f t="shared" si="0"/>
        <v>15.72271714</v>
      </c>
      <c r="AB8" s="157">
        <f t="shared" si="1"/>
        <v>2.6471043400000003</v>
      </c>
      <c r="AC8" s="157">
        <f t="shared" si="2"/>
        <v>2.8692401599999999</v>
      </c>
    </row>
    <row r="9" spans="1:29" x14ac:dyDescent="0.25">
      <c r="A9">
        <v>7</v>
      </c>
      <c r="B9" t="s">
        <v>229</v>
      </c>
      <c r="C9">
        <v>8</v>
      </c>
      <c r="D9">
        <v>7</v>
      </c>
      <c r="E9">
        <v>8</v>
      </c>
      <c r="F9">
        <v>1509.272856</v>
      </c>
      <c r="G9">
        <v>2.44</v>
      </c>
      <c r="H9">
        <v>13078</v>
      </c>
      <c r="I9">
        <v>13079</v>
      </c>
      <c r="J9">
        <v>121</v>
      </c>
      <c r="K9" t="s">
        <v>231</v>
      </c>
      <c r="L9" t="s">
        <v>276</v>
      </c>
      <c r="M9">
        <v>279.935</v>
      </c>
      <c r="N9" t="s">
        <v>456</v>
      </c>
      <c r="O9">
        <v>121</v>
      </c>
      <c r="P9" t="s">
        <v>276</v>
      </c>
      <c r="Q9">
        <v>11.733371</v>
      </c>
      <c r="R9">
        <v>1.9754510000000001</v>
      </c>
      <c r="S9">
        <v>2.1412239999999998</v>
      </c>
      <c r="T9">
        <v>3284.580078</v>
      </c>
      <c r="U9">
        <v>552.99798599999997</v>
      </c>
      <c r="V9" s="6">
        <v>599.40300000000002</v>
      </c>
      <c r="W9">
        <v>10828.883601</v>
      </c>
      <c r="X9">
        <v>1509.272856</v>
      </c>
      <c r="Y9">
        <v>106221.86352100001</v>
      </c>
      <c r="Z9">
        <v>2.44</v>
      </c>
      <c r="AA9" s="157">
        <f t="shared" si="0"/>
        <v>28.62942524</v>
      </c>
      <c r="AB9" s="157">
        <f t="shared" si="1"/>
        <v>4.82010044</v>
      </c>
      <c r="AC9" s="157">
        <f t="shared" si="2"/>
        <v>5.2245865599999997</v>
      </c>
    </row>
    <row r="10" spans="1:29" x14ac:dyDescent="0.25">
      <c r="A10">
        <v>8</v>
      </c>
      <c r="B10" t="s">
        <v>229</v>
      </c>
      <c r="C10">
        <v>9</v>
      </c>
      <c r="D10">
        <v>8</v>
      </c>
      <c r="E10">
        <v>9</v>
      </c>
      <c r="F10">
        <v>1965.020205</v>
      </c>
      <c r="G10">
        <v>3.16</v>
      </c>
      <c r="H10">
        <v>13078</v>
      </c>
      <c r="I10">
        <v>13079</v>
      </c>
      <c r="J10">
        <v>121</v>
      </c>
      <c r="K10" t="s">
        <v>231</v>
      </c>
      <c r="L10" t="s">
        <v>276</v>
      </c>
      <c r="M10">
        <v>279.935</v>
      </c>
      <c r="N10" t="s">
        <v>456</v>
      </c>
      <c r="O10">
        <v>121</v>
      </c>
      <c r="P10" t="s">
        <v>276</v>
      </c>
      <c r="Q10">
        <v>11.733371</v>
      </c>
      <c r="R10">
        <v>1.9754510000000001</v>
      </c>
      <c r="S10">
        <v>2.1412239999999998</v>
      </c>
      <c r="T10">
        <v>3284.580078</v>
      </c>
      <c r="U10">
        <v>552.99798599999997</v>
      </c>
      <c r="V10" s="6">
        <v>599.40300000000002</v>
      </c>
      <c r="W10">
        <v>10828.883601</v>
      </c>
      <c r="X10">
        <v>1965.020205</v>
      </c>
      <c r="Y10">
        <v>137661.91674799999</v>
      </c>
      <c r="Z10">
        <v>3.16</v>
      </c>
      <c r="AA10" s="157">
        <f t="shared" si="0"/>
        <v>37.077452360000002</v>
      </c>
      <c r="AB10" s="157">
        <f t="shared" si="1"/>
        <v>6.2424251600000007</v>
      </c>
      <c r="AC10" s="157">
        <f t="shared" si="2"/>
        <v>6.7662678399999994</v>
      </c>
    </row>
    <row r="12" spans="1:29" x14ac:dyDescent="0.25">
      <c r="Z12">
        <f>SUM(Z2:Z10)</f>
        <v>20.23</v>
      </c>
      <c r="AA12">
        <f>SUM(AA2:AA10)</f>
        <v>237.36609533000001</v>
      </c>
      <c r="AB12" s="157">
        <f t="shared" ref="AB12:AC12" si="3">SUM(AB2:AB10)</f>
        <v>39.963373730000001</v>
      </c>
      <c r="AC12" s="157">
        <f t="shared" si="3"/>
        <v>43.316961519999992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D9AB-B779-45F6-9026-6BA59129F7F5}">
  <dimension ref="A1:Y909"/>
  <sheetViews>
    <sheetView workbookViewId="0">
      <pane ySplit="1" topLeftCell="A2" activePane="bottomLeft" state="frozen"/>
      <selection pane="bottomLeft" activeCell="W910" sqref="W910"/>
    </sheetView>
  </sheetViews>
  <sheetFormatPr defaultRowHeight="15" x14ac:dyDescent="0.25"/>
  <cols>
    <col min="2" max="2" width="11.28515625" bestFit="1" customWidth="1"/>
    <col min="21" max="21" width="12" bestFit="1" customWidth="1"/>
  </cols>
  <sheetData>
    <row r="1" spans="1:25" x14ac:dyDescent="0.25">
      <c r="A1" t="s">
        <v>593</v>
      </c>
      <c r="B1" t="s">
        <v>408</v>
      </c>
      <c r="C1" t="s">
        <v>607</v>
      </c>
      <c r="D1" t="s">
        <v>595</v>
      </c>
      <c r="E1" t="s">
        <v>596</v>
      </c>
      <c r="F1" t="s">
        <v>221</v>
      </c>
      <c r="G1" t="s">
        <v>222</v>
      </c>
      <c r="H1" t="s">
        <v>224</v>
      </c>
      <c r="I1" t="s">
        <v>58</v>
      </c>
      <c r="J1" t="s">
        <v>57</v>
      </c>
      <c r="K1" t="s">
        <v>597</v>
      </c>
      <c r="L1" t="s">
        <v>598</v>
      </c>
      <c r="M1" t="s">
        <v>227</v>
      </c>
      <c r="N1" t="s">
        <v>228</v>
      </c>
      <c r="O1" t="s">
        <v>446</v>
      </c>
      <c r="P1" t="s">
        <v>225</v>
      </c>
      <c r="Q1" t="s">
        <v>226</v>
      </c>
      <c r="R1" t="s">
        <v>447</v>
      </c>
      <c r="S1" t="s">
        <v>599</v>
      </c>
      <c r="T1" t="s">
        <v>600</v>
      </c>
      <c r="U1" t="s">
        <v>601</v>
      </c>
      <c r="V1" s="6" t="s">
        <v>606</v>
      </c>
      <c r="W1" s="6" t="s">
        <v>602</v>
      </c>
      <c r="X1" s="6" t="s">
        <v>603</v>
      </c>
      <c r="Y1" s="6" t="s">
        <v>604</v>
      </c>
    </row>
    <row r="2" spans="1:25" x14ac:dyDescent="0.25">
      <c r="A2">
        <v>1</v>
      </c>
      <c r="B2" t="s">
        <v>229</v>
      </c>
      <c r="C2">
        <v>1</v>
      </c>
      <c r="D2">
        <v>9284</v>
      </c>
      <c r="E2">
        <v>9285</v>
      </c>
      <c r="F2">
        <v>411</v>
      </c>
      <c r="G2" t="s">
        <v>236</v>
      </c>
      <c r="H2" t="s">
        <v>608</v>
      </c>
      <c r="I2">
        <v>106.348</v>
      </c>
      <c r="J2" t="s">
        <v>453</v>
      </c>
      <c r="K2">
        <v>411</v>
      </c>
      <c r="L2" t="s">
        <v>608</v>
      </c>
      <c r="M2">
        <v>6.8228039999999996</v>
      </c>
      <c r="N2">
        <v>1.0638179999999999</v>
      </c>
      <c r="O2">
        <v>1.5540670000000001</v>
      </c>
      <c r="P2">
        <v>725.59198000000004</v>
      </c>
      <c r="Q2">
        <v>113.135002</v>
      </c>
      <c r="R2">
        <v>165.27199999999999</v>
      </c>
      <c r="S2">
        <v>4865.1486649999997</v>
      </c>
      <c r="T2">
        <v>795.31083100000001</v>
      </c>
      <c r="U2">
        <v>27495.89687</v>
      </c>
      <c r="V2">
        <f>U2/43560</f>
        <v>0.63121893640955007</v>
      </c>
      <c r="W2">
        <f>V2*M2</f>
        <v>4.3066830842108237</v>
      </c>
      <c r="X2">
        <f>V2*N2</f>
        <v>0.67150206649333466</v>
      </c>
      <c r="Y2">
        <f>V2*O2</f>
        <v>0.98095651884918034</v>
      </c>
    </row>
    <row r="3" spans="1:25" x14ac:dyDescent="0.25">
      <c r="A3">
        <v>2</v>
      </c>
      <c r="B3" t="s">
        <v>229</v>
      </c>
      <c r="C3">
        <v>1</v>
      </c>
      <c r="D3">
        <v>11652</v>
      </c>
      <c r="E3">
        <v>11653</v>
      </c>
      <c r="F3">
        <v>814</v>
      </c>
      <c r="G3" t="s">
        <v>239</v>
      </c>
      <c r="H3" t="s">
        <v>364</v>
      </c>
      <c r="I3">
        <v>1490.08</v>
      </c>
      <c r="J3" t="s">
        <v>453</v>
      </c>
      <c r="K3">
        <v>814</v>
      </c>
      <c r="L3" t="s">
        <v>364</v>
      </c>
      <c r="M3">
        <v>9.5935609999999993</v>
      </c>
      <c r="N3">
        <v>1.571528</v>
      </c>
      <c r="O3">
        <v>1.857308</v>
      </c>
      <c r="P3">
        <v>14295.200194999999</v>
      </c>
      <c r="Q3">
        <v>2341.6999510000001</v>
      </c>
      <c r="R3">
        <v>2767.54</v>
      </c>
      <c r="S3">
        <v>207899.30871000001</v>
      </c>
      <c r="T3">
        <v>198.71512300000001</v>
      </c>
      <c r="U3">
        <v>465.07958200000002</v>
      </c>
      <c r="V3" s="6">
        <f t="shared" ref="V3:V66" si="0">U3/43560</f>
        <v>1.067675808080808E-2</v>
      </c>
      <c r="W3" s="6">
        <f t="shared" ref="W3:W66" si="1">V3*M3</f>
        <v>0.10242812993047525</v>
      </c>
      <c r="X3" s="6">
        <f t="shared" ref="X3:X66" si="2">V3*N3</f>
        <v>1.6778824273216163E-2</v>
      </c>
      <c r="Y3" s="6">
        <f t="shared" ref="Y3:Y66" si="3">V3*O3</f>
        <v>1.9830028197549494E-2</v>
      </c>
    </row>
    <row r="4" spans="1:25" x14ac:dyDescent="0.25">
      <c r="A4">
        <v>3</v>
      </c>
      <c r="B4" t="s">
        <v>229</v>
      </c>
      <c r="C4">
        <v>2</v>
      </c>
      <c r="D4">
        <v>7769</v>
      </c>
      <c r="E4">
        <v>7770</v>
      </c>
      <c r="F4">
        <v>140</v>
      </c>
      <c r="G4" t="s">
        <v>233</v>
      </c>
      <c r="H4" t="s">
        <v>244</v>
      </c>
      <c r="I4">
        <v>9.1443600000000007</v>
      </c>
      <c r="J4" t="s">
        <v>452</v>
      </c>
      <c r="K4">
        <v>140</v>
      </c>
      <c r="L4" t="s">
        <v>244</v>
      </c>
      <c r="M4">
        <v>10.321685</v>
      </c>
      <c r="N4">
        <v>1.573078</v>
      </c>
      <c r="O4">
        <v>1.918366</v>
      </c>
      <c r="P4">
        <v>94.385200999999995</v>
      </c>
      <c r="Q4">
        <v>14.3848</v>
      </c>
      <c r="R4">
        <v>17.542200000000001</v>
      </c>
      <c r="S4">
        <v>1479.156277</v>
      </c>
      <c r="T4">
        <v>860.65964199999996</v>
      </c>
      <c r="U4">
        <v>519.30492500000003</v>
      </c>
      <c r="V4" s="6">
        <f t="shared" si="0"/>
        <v>1.1921600665748393E-2</v>
      </c>
      <c r="W4" s="6">
        <f t="shared" si="1"/>
        <v>0.1230510067676452</v>
      </c>
      <c r="X4" s="6">
        <f t="shared" si="2"/>
        <v>1.875360773207415E-2</v>
      </c>
      <c r="Y4" s="6">
        <f t="shared" si="3"/>
        <v>2.2869993382749081E-2</v>
      </c>
    </row>
    <row r="5" spans="1:25" x14ac:dyDescent="0.25">
      <c r="A5">
        <v>4</v>
      </c>
      <c r="B5" t="s">
        <v>229</v>
      </c>
      <c r="C5">
        <v>2</v>
      </c>
      <c r="D5">
        <v>7774</v>
      </c>
      <c r="E5">
        <v>7775</v>
      </c>
      <c r="F5">
        <v>141</v>
      </c>
      <c r="G5" t="s">
        <v>234</v>
      </c>
      <c r="H5" t="s">
        <v>370</v>
      </c>
      <c r="I5">
        <v>5.1297199999999998</v>
      </c>
      <c r="J5" t="s">
        <v>452</v>
      </c>
      <c r="K5">
        <v>141</v>
      </c>
      <c r="L5" t="s">
        <v>370</v>
      </c>
      <c r="M5">
        <v>10.495656</v>
      </c>
      <c r="N5">
        <v>1.5049060000000001</v>
      </c>
      <c r="O5">
        <v>2.0081720000000001</v>
      </c>
      <c r="P5">
        <v>53.839801999999999</v>
      </c>
      <c r="Q5">
        <v>7.7197500000000003</v>
      </c>
      <c r="R5">
        <v>10.301399999999999</v>
      </c>
      <c r="S5">
        <v>673.25381300000004</v>
      </c>
      <c r="T5">
        <v>1417.2934640000001</v>
      </c>
      <c r="U5">
        <v>2206.9960310000001</v>
      </c>
      <c r="V5" s="6">
        <f t="shared" si="0"/>
        <v>5.0665657277318643E-2</v>
      </c>
      <c r="W5" s="6">
        <f t="shared" si="1"/>
        <v>0.53176930979663306</v>
      </c>
      <c r="X5" s="6">
        <f t="shared" si="2"/>
        <v>7.6247051630580501E-2</v>
      </c>
      <c r="Y5" s="6">
        <f t="shared" si="3"/>
        <v>0.10174535430590753</v>
      </c>
    </row>
    <row r="6" spans="1:25" x14ac:dyDescent="0.25">
      <c r="A6">
        <v>5</v>
      </c>
      <c r="B6" t="s">
        <v>229</v>
      </c>
      <c r="C6">
        <v>2</v>
      </c>
      <c r="D6">
        <v>8050</v>
      </c>
      <c r="E6">
        <v>8051</v>
      </c>
      <c r="F6">
        <v>111</v>
      </c>
      <c r="G6" t="s">
        <v>231</v>
      </c>
      <c r="H6" t="s">
        <v>414</v>
      </c>
      <c r="I6">
        <v>139.68600000000001</v>
      </c>
      <c r="J6" t="s">
        <v>453</v>
      </c>
      <c r="K6">
        <v>111</v>
      </c>
      <c r="L6" t="s">
        <v>414</v>
      </c>
      <c r="M6">
        <v>10.413732</v>
      </c>
      <c r="N6">
        <v>1.734764</v>
      </c>
      <c r="O6">
        <v>1.937713</v>
      </c>
      <c r="P6">
        <v>1454.650024</v>
      </c>
      <c r="Q6">
        <v>242.32200599999999</v>
      </c>
      <c r="R6">
        <v>270.67099999999999</v>
      </c>
      <c r="S6">
        <v>9385.1047409999992</v>
      </c>
      <c r="T6">
        <v>19163.678898999999</v>
      </c>
      <c r="U6">
        <v>4638581.5920580002</v>
      </c>
      <c r="V6" s="6">
        <f t="shared" si="0"/>
        <v>106.48718071758495</v>
      </c>
      <c r="W6" s="6">
        <f t="shared" si="1"/>
        <v>1108.9289614284974</v>
      </c>
      <c r="X6" s="6">
        <f t="shared" si="2"/>
        <v>184.73012757036054</v>
      </c>
      <c r="Y6" s="6">
        <f t="shared" si="3"/>
        <v>206.34159440981369</v>
      </c>
    </row>
    <row r="7" spans="1:25" x14ac:dyDescent="0.25">
      <c r="A7">
        <v>6</v>
      </c>
      <c r="B7" t="s">
        <v>229</v>
      </c>
      <c r="C7">
        <v>2</v>
      </c>
      <c r="D7">
        <v>8051</v>
      </c>
      <c r="E7">
        <v>8052</v>
      </c>
      <c r="F7">
        <v>111</v>
      </c>
      <c r="G7" t="s">
        <v>231</v>
      </c>
      <c r="H7" t="s">
        <v>414</v>
      </c>
      <c r="I7">
        <v>39.570599999999999</v>
      </c>
      <c r="J7" t="s">
        <v>453</v>
      </c>
      <c r="K7">
        <v>111</v>
      </c>
      <c r="L7" t="s">
        <v>414</v>
      </c>
      <c r="M7">
        <v>10.413732</v>
      </c>
      <c r="N7">
        <v>1.734764</v>
      </c>
      <c r="O7">
        <v>1.937713</v>
      </c>
      <c r="P7">
        <v>412.07800300000002</v>
      </c>
      <c r="Q7">
        <v>68.645599000000004</v>
      </c>
      <c r="R7">
        <v>76.676500000000004</v>
      </c>
      <c r="S7">
        <v>3342.8438080000001</v>
      </c>
      <c r="T7">
        <v>8008.5859209999999</v>
      </c>
      <c r="U7">
        <v>1077621.5761170001</v>
      </c>
      <c r="V7" s="6">
        <f t="shared" si="0"/>
        <v>24.738787330509645</v>
      </c>
      <c r="W7" s="6">
        <f t="shared" si="1"/>
        <v>257.62310126492287</v>
      </c>
      <c r="X7" s="6">
        <f t="shared" si="2"/>
        <v>42.91595766462423</v>
      </c>
      <c r="Y7" s="6">
        <f t="shared" si="3"/>
        <v>47.936669814563835</v>
      </c>
    </row>
    <row r="8" spans="1:25" x14ac:dyDescent="0.25">
      <c r="A8">
        <v>7</v>
      </c>
      <c r="B8" t="s">
        <v>229</v>
      </c>
      <c r="C8">
        <v>2</v>
      </c>
      <c r="D8">
        <v>8056</v>
      </c>
      <c r="E8">
        <v>8057</v>
      </c>
      <c r="F8">
        <v>111</v>
      </c>
      <c r="G8" t="s">
        <v>231</v>
      </c>
      <c r="H8" t="s">
        <v>414</v>
      </c>
      <c r="I8">
        <v>9.4952199999999998</v>
      </c>
      <c r="J8" t="s">
        <v>453</v>
      </c>
      <c r="K8">
        <v>111</v>
      </c>
      <c r="L8" t="s">
        <v>414</v>
      </c>
      <c r="M8">
        <v>10.413732</v>
      </c>
      <c r="N8">
        <v>1.734764</v>
      </c>
      <c r="O8">
        <v>1.937713</v>
      </c>
      <c r="P8">
        <v>98.880699000000007</v>
      </c>
      <c r="Q8">
        <v>16.472000000000001</v>
      </c>
      <c r="R8">
        <v>18.399000000000001</v>
      </c>
      <c r="S8">
        <v>1019.652546</v>
      </c>
      <c r="T8">
        <v>3335.129457</v>
      </c>
      <c r="U8">
        <v>407291.48809599999</v>
      </c>
      <c r="V8" s="6">
        <f t="shared" si="0"/>
        <v>9.350125989348026</v>
      </c>
      <c r="W8" s="6">
        <f t="shared" si="1"/>
        <v>97.369706219305186</v>
      </c>
      <c r="X8" s="6">
        <f t="shared" si="2"/>
        <v>16.22026196178534</v>
      </c>
      <c r="Y8" s="6">
        <f t="shared" si="3"/>
        <v>18.117860681197531</v>
      </c>
    </row>
    <row r="9" spans="1:25" x14ac:dyDescent="0.25">
      <c r="A9">
        <v>8</v>
      </c>
      <c r="B9" t="s">
        <v>229</v>
      </c>
      <c r="C9">
        <v>2</v>
      </c>
      <c r="D9">
        <v>8057</v>
      </c>
      <c r="E9">
        <v>8058</v>
      </c>
      <c r="F9">
        <v>111</v>
      </c>
      <c r="G9" t="s">
        <v>231</v>
      </c>
      <c r="H9" t="s">
        <v>414</v>
      </c>
      <c r="I9">
        <v>0.16734599999999999</v>
      </c>
      <c r="J9" t="s">
        <v>453</v>
      </c>
      <c r="K9">
        <v>111</v>
      </c>
      <c r="L9" t="s">
        <v>414</v>
      </c>
      <c r="M9">
        <v>10.413732</v>
      </c>
      <c r="N9">
        <v>1.734764</v>
      </c>
      <c r="O9">
        <v>1.937713</v>
      </c>
      <c r="P9">
        <v>1.7426999999999999</v>
      </c>
      <c r="Q9">
        <v>0.29030600000000001</v>
      </c>
      <c r="R9">
        <v>0.32426899999999997</v>
      </c>
      <c r="S9">
        <v>170.056498</v>
      </c>
      <c r="T9">
        <v>63.244852000000002</v>
      </c>
      <c r="U9">
        <v>125.395577</v>
      </c>
      <c r="V9" s="6">
        <f t="shared" si="0"/>
        <v>2.8786863406795224E-3</v>
      </c>
      <c r="W9" s="6">
        <f t="shared" si="1"/>
        <v>2.9977868063897243E-2</v>
      </c>
      <c r="X9" s="6">
        <f t="shared" si="2"/>
        <v>4.9938414311025709E-3</v>
      </c>
      <c r="Y9" s="6">
        <f t="shared" si="3"/>
        <v>5.5780679452571398E-3</v>
      </c>
    </row>
    <row r="10" spans="1:25" x14ac:dyDescent="0.25">
      <c r="A10">
        <v>9</v>
      </c>
      <c r="B10" t="s">
        <v>229</v>
      </c>
      <c r="C10">
        <v>2</v>
      </c>
      <c r="D10">
        <v>8058</v>
      </c>
      <c r="E10">
        <v>8059</v>
      </c>
      <c r="F10">
        <v>111</v>
      </c>
      <c r="G10" t="s">
        <v>231</v>
      </c>
      <c r="H10" t="s">
        <v>414</v>
      </c>
      <c r="I10">
        <v>6.2450999999999999</v>
      </c>
      <c r="J10" t="s">
        <v>453</v>
      </c>
      <c r="K10">
        <v>111</v>
      </c>
      <c r="L10" t="s">
        <v>414</v>
      </c>
      <c r="M10">
        <v>10.413732</v>
      </c>
      <c r="N10">
        <v>1.734764</v>
      </c>
      <c r="O10">
        <v>1.937713</v>
      </c>
      <c r="P10">
        <v>65.034797999999995</v>
      </c>
      <c r="Q10">
        <v>10.8338</v>
      </c>
      <c r="R10">
        <v>12.1012</v>
      </c>
      <c r="S10">
        <v>782.61831199999995</v>
      </c>
      <c r="T10">
        <v>2567.6433609999999</v>
      </c>
      <c r="U10">
        <v>272034.588987</v>
      </c>
      <c r="V10" s="6">
        <f t="shared" si="0"/>
        <v>6.2450548435950415</v>
      </c>
      <c r="W10" s="6">
        <f t="shared" si="1"/>
        <v>65.03432746650067</v>
      </c>
      <c r="X10" s="6">
        <f t="shared" si="2"/>
        <v>10.833696320694308</v>
      </c>
      <c r="Y10" s="6">
        <f t="shared" si="3"/>
        <v>12.101123956147079</v>
      </c>
    </row>
    <row r="11" spans="1:25" x14ac:dyDescent="0.25">
      <c r="A11">
        <v>10</v>
      </c>
      <c r="B11" t="s">
        <v>229</v>
      </c>
      <c r="C11">
        <v>2</v>
      </c>
      <c r="D11">
        <v>8059</v>
      </c>
      <c r="E11">
        <v>8060</v>
      </c>
      <c r="F11">
        <v>111</v>
      </c>
      <c r="G11" t="s">
        <v>231</v>
      </c>
      <c r="H11" t="s">
        <v>414</v>
      </c>
      <c r="I11">
        <v>70.976500000000001</v>
      </c>
      <c r="J11" t="s">
        <v>453</v>
      </c>
      <c r="K11">
        <v>111</v>
      </c>
      <c r="L11" t="s">
        <v>414</v>
      </c>
      <c r="M11">
        <v>10.413732</v>
      </c>
      <c r="N11">
        <v>1.734764</v>
      </c>
      <c r="O11">
        <v>1.937713</v>
      </c>
      <c r="P11">
        <v>739.13000499999998</v>
      </c>
      <c r="Q11">
        <v>123.126999</v>
      </c>
      <c r="R11">
        <v>137.53200000000001</v>
      </c>
      <c r="S11">
        <v>3709.0841829999999</v>
      </c>
      <c r="T11">
        <v>12164.145850999999</v>
      </c>
      <c r="U11">
        <v>3091725.982179</v>
      </c>
      <c r="V11" s="6">
        <f t="shared" si="0"/>
        <v>70.976262217148758</v>
      </c>
      <c r="W11" s="6">
        <f t="shared" si="1"/>
        <v>739.12777309111289</v>
      </c>
      <c r="X11" s="6">
        <f t="shared" si="2"/>
        <v>123.12706454886984</v>
      </c>
      <c r="Y11" s="6">
        <f t="shared" si="3"/>
        <v>137.53162598957798</v>
      </c>
    </row>
    <row r="12" spans="1:25" x14ac:dyDescent="0.25">
      <c r="A12">
        <v>11</v>
      </c>
      <c r="B12" t="s">
        <v>229</v>
      </c>
      <c r="C12">
        <v>2</v>
      </c>
      <c r="D12">
        <v>8060</v>
      </c>
      <c r="E12">
        <v>8061</v>
      </c>
      <c r="F12">
        <v>111</v>
      </c>
      <c r="G12" t="s">
        <v>231</v>
      </c>
      <c r="H12" t="s">
        <v>414</v>
      </c>
      <c r="I12">
        <v>8.4747699999999995</v>
      </c>
      <c r="J12" t="s">
        <v>453</v>
      </c>
      <c r="K12">
        <v>111</v>
      </c>
      <c r="L12" t="s">
        <v>414</v>
      </c>
      <c r="M12">
        <v>10.413732</v>
      </c>
      <c r="N12">
        <v>1.734764</v>
      </c>
      <c r="O12">
        <v>1.937713</v>
      </c>
      <c r="P12">
        <v>88.253997999999996</v>
      </c>
      <c r="Q12">
        <v>14.701700000000001</v>
      </c>
      <c r="R12">
        <v>16.421700000000001</v>
      </c>
      <c r="S12">
        <v>1043.2070389999999</v>
      </c>
      <c r="T12">
        <v>3421.2671679999999</v>
      </c>
      <c r="U12">
        <v>369158.101945</v>
      </c>
      <c r="V12" s="6">
        <f t="shared" si="0"/>
        <v>8.4747039014003676</v>
      </c>
      <c r="W12" s="6">
        <f t="shared" si="1"/>
        <v>88.25329520853785</v>
      </c>
      <c r="X12" s="6">
        <f t="shared" si="2"/>
        <v>14.701611238808907</v>
      </c>
      <c r="Y12" s="6">
        <f t="shared" si="3"/>
        <v>16.421543920894212</v>
      </c>
    </row>
    <row r="13" spans="1:25" x14ac:dyDescent="0.25">
      <c r="A13">
        <v>12</v>
      </c>
      <c r="B13" t="s">
        <v>229</v>
      </c>
      <c r="C13">
        <v>2</v>
      </c>
      <c r="D13">
        <v>8063</v>
      </c>
      <c r="E13">
        <v>8064</v>
      </c>
      <c r="F13">
        <v>111</v>
      </c>
      <c r="G13" t="s">
        <v>231</v>
      </c>
      <c r="H13" t="s">
        <v>414</v>
      </c>
      <c r="I13">
        <v>51.218899999999998</v>
      </c>
      <c r="J13" t="s">
        <v>453</v>
      </c>
      <c r="K13">
        <v>111</v>
      </c>
      <c r="L13" t="s">
        <v>414</v>
      </c>
      <c r="M13">
        <v>10.413732</v>
      </c>
      <c r="N13">
        <v>1.734764</v>
      </c>
      <c r="O13">
        <v>1.937713</v>
      </c>
      <c r="P13">
        <v>533.38000499999998</v>
      </c>
      <c r="Q13">
        <v>88.852699000000001</v>
      </c>
      <c r="R13">
        <v>99.247500000000002</v>
      </c>
      <c r="S13">
        <v>2304.7385420000001</v>
      </c>
      <c r="T13">
        <v>7556.7869799999999</v>
      </c>
      <c r="U13">
        <v>2231090.026112</v>
      </c>
      <c r="V13" s="6">
        <f t="shared" si="0"/>
        <v>51.218779295500461</v>
      </c>
      <c r="W13" s="6">
        <f t="shared" si="1"/>
        <v>533.37864095049054</v>
      </c>
      <c r="X13" s="6">
        <f t="shared" si="2"/>
        <v>88.852494445779556</v>
      </c>
      <c r="Y13" s="6">
        <f t="shared" si="3"/>
        <v>99.247294485022081</v>
      </c>
    </row>
    <row r="14" spans="1:25" x14ac:dyDescent="0.25">
      <c r="A14">
        <v>13</v>
      </c>
      <c r="B14" t="s">
        <v>229</v>
      </c>
      <c r="C14">
        <v>2</v>
      </c>
      <c r="D14">
        <v>8064</v>
      </c>
      <c r="E14">
        <v>8065</v>
      </c>
      <c r="F14">
        <v>111</v>
      </c>
      <c r="G14" t="s">
        <v>231</v>
      </c>
      <c r="H14" t="s">
        <v>414</v>
      </c>
      <c r="I14">
        <v>7.9750899999999998</v>
      </c>
      <c r="J14" t="s">
        <v>453</v>
      </c>
      <c r="K14">
        <v>111</v>
      </c>
      <c r="L14" t="s">
        <v>414</v>
      </c>
      <c r="M14">
        <v>10.413732</v>
      </c>
      <c r="N14">
        <v>1.734764</v>
      </c>
      <c r="O14">
        <v>1.937713</v>
      </c>
      <c r="P14">
        <v>83.050499000000002</v>
      </c>
      <c r="Q14">
        <v>13.834899999999999</v>
      </c>
      <c r="R14">
        <v>15.4534</v>
      </c>
      <c r="S14">
        <v>813.72817199999997</v>
      </c>
      <c r="T14">
        <v>2669.7519320000001</v>
      </c>
      <c r="U14">
        <v>347394.03086499998</v>
      </c>
      <c r="V14" s="6">
        <f t="shared" si="0"/>
        <v>7.9750695790863171</v>
      </c>
      <c r="W14" s="6">
        <f t="shared" si="1"/>
        <v>83.050237277957706</v>
      </c>
      <c r="X14" s="6">
        <f t="shared" si="2"/>
        <v>13.834863603294096</v>
      </c>
      <c r="Y14" s="6">
        <f t="shared" si="3"/>
        <v>15.453395999300085</v>
      </c>
    </row>
    <row r="15" spans="1:25" x14ac:dyDescent="0.25">
      <c r="A15">
        <v>14</v>
      </c>
      <c r="B15" t="s">
        <v>229</v>
      </c>
      <c r="C15">
        <v>2</v>
      </c>
      <c r="D15">
        <v>8065</v>
      </c>
      <c r="E15">
        <v>8066</v>
      </c>
      <c r="F15">
        <v>111</v>
      </c>
      <c r="G15" t="s">
        <v>231</v>
      </c>
      <c r="H15" t="s">
        <v>414</v>
      </c>
      <c r="I15">
        <v>4.7191700000000001</v>
      </c>
      <c r="J15" t="s">
        <v>453</v>
      </c>
      <c r="K15">
        <v>111</v>
      </c>
      <c r="L15" t="s">
        <v>414</v>
      </c>
      <c r="M15">
        <v>10.413732</v>
      </c>
      <c r="N15">
        <v>1.734764</v>
      </c>
      <c r="O15">
        <v>1.937713</v>
      </c>
      <c r="P15">
        <v>49.144199</v>
      </c>
      <c r="Q15">
        <v>8.1866500000000002</v>
      </c>
      <c r="R15">
        <v>9.1443999999999992</v>
      </c>
      <c r="S15">
        <v>623.96445900000003</v>
      </c>
      <c r="T15">
        <v>2045.9601809999999</v>
      </c>
      <c r="U15">
        <v>205566.40246000001</v>
      </c>
      <c r="V15" s="6">
        <f t="shared" si="0"/>
        <v>4.7191552447199268</v>
      </c>
      <c r="W15" s="6">
        <f t="shared" si="1"/>
        <v>49.144017984907727</v>
      </c>
      <c r="X15" s="6">
        <f t="shared" si="2"/>
        <v>8.186620628951319</v>
      </c>
      <c r="Y15" s="6">
        <f t="shared" si="3"/>
        <v>9.1443684667119829</v>
      </c>
    </row>
    <row r="16" spans="1:25" x14ac:dyDescent="0.25">
      <c r="A16">
        <v>15</v>
      </c>
      <c r="B16" t="s">
        <v>229</v>
      </c>
      <c r="C16">
        <v>2</v>
      </c>
      <c r="D16">
        <v>8068</v>
      </c>
      <c r="E16">
        <v>8069</v>
      </c>
      <c r="F16">
        <v>111</v>
      </c>
      <c r="G16" t="s">
        <v>231</v>
      </c>
      <c r="H16" t="s">
        <v>414</v>
      </c>
      <c r="I16">
        <v>19.9649</v>
      </c>
      <c r="J16" t="s">
        <v>453</v>
      </c>
      <c r="K16">
        <v>111</v>
      </c>
      <c r="L16" t="s">
        <v>414</v>
      </c>
      <c r="M16">
        <v>10.413732</v>
      </c>
      <c r="N16">
        <v>1.734764</v>
      </c>
      <c r="O16">
        <v>1.937713</v>
      </c>
      <c r="P16">
        <v>207.908997</v>
      </c>
      <c r="Q16">
        <v>34.634399000000002</v>
      </c>
      <c r="R16">
        <v>38.686300000000003</v>
      </c>
      <c r="S16">
        <v>1215.660719</v>
      </c>
      <c r="T16">
        <v>3646.17418</v>
      </c>
      <c r="U16">
        <v>753182.81647099997</v>
      </c>
      <c r="V16" s="6">
        <f t="shared" si="0"/>
        <v>17.290698266092743</v>
      </c>
      <c r="W16" s="6">
        <f t="shared" si="1"/>
        <v>180.0606978359545</v>
      </c>
      <c r="X16" s="6">
        <f t="shared" si="2"/>
        <v>29.99528088688011</v>
      </c>
      <c r="Y16" s="6">
        <f t="shared" si="3"/>
        <v>33.504410809285368</v>
      </c>
    </row>
    <row r="17" spans="1:25" x14ac:dyDescent="0.25">
      <c r="A17">
        <v>16</v>
      </c>
      <c r="B17" t="s">
        <v>229</v>
      </c>
      <c r="C17">
        <v>2</v>
      </c>
      <c r="D17">
        <v>8069</v>
      </c>
      <c r="E17">
        <v>8070</v>
      </c>
      <c r="F17">
        <v>111</v>
      </c>
      <c r="G17" t="s">
        <v>231</v>
      </c>
      <c r="H17" t="s">
        <v>414</v>
      </c>
      <c r="I17">
        <v>4.4105299999999996</v>
      </c>
      <c r="J17" t="s">
        <v>453</v>
      </c>
      <c r="K17">
        <v>111</v>
      </c>
      <c r="L17" t="s">
        <v>414</v>
      </c>
      <c r="M17">
        <v>10.413732</v>
      </c>
      <c r="N17">
        <v>1.734764</v>
      </c>
      <c r="O17">
        <v>1.937713</v>
      </c>
      <c r="P17">
        <v>45.930098999999998</v>
      </c>
      <c r="Q17">
        <v>7.65123</v>
      </c>
      <c r="R17">
        <v>8.5463400000000007</v>
      </c>
      <c r="S17">
        <v>651.02849500000002</v>
      </c>
      <c r="T17">
        <v>2134.779575</v>
      </c>
      <c r="U17">
        <v>192120.22675199999</v>
      </c>
      <c r="V17" s="6">
        <f t="shared" si="0"/>
        <v>4.4104735250688698</v>
      </c>
      <c r="W17" s="6">
        <f t="shared" si="1"/>
        <v>45.929489283162489</v>
      </c>
      <c r="X17" s="6">
        <f t="shared" si="2"/>
        <v>7.651130694242573</v>
      </c>
      <c r="Y17" s="6">
        <f t="shared" si="3"/>
        <v>8.5462318856817756</v>
      </c>
    </row>
    <row r="18" spans="1:25" x14ac:dyDescent="0.25">
      <c r="A18">
        <v>17</v>
      </c>
      <c r="B18" t="s">
        <v>229</v>
      </c>
      <c r="C18">
        <v>2</v>
      </c>
      <c r="D18">
        <v>8082</v>
      </c>
      <c r="E18">
        <v>8083</v>
      </c>
      <c r="F18">
        <v>111</v>
      </c>
      <c r="G18" t="s">
        <v>231</v>
      </c>
      <c r="H18" t="s">
        <v>414</v>
      </c>
      <c r="I18">
        <v>742.71900000000005</v>
      </c>
      <c r="J18" t="s">
        <v>453</v>
      </c>
      <c r="K18">
        <v>111</v>
      </c>
      <c r="L18" t="s">
        <v>414</v>
      </c>
      <c r="M18">
        <v>10.413732</v>
      </c>
      <c r="N18">
        <v>1.734764</v>
      </c>
      <c r="O18">
        <v>1.937713</v>
      </c>
      <c r="P18">
        <v>7734.4799800000001</v>
      </c>
      <c r="Q18">
        <v>1288.4399410000001</v>
      </c>
      <c r="R18">
        <v>1439.18</v>
      </c>
      <c r="S18">
        <v>12170.119859</v>
      </c>
      <c r="T18">
        <v>39042.529225999999</v>
      </c>
      <c r="U18">
        <v>31924112.798799999</v>
      </c>
      <c r="V18" s="6">
        <f t="shared" si="0"/>
        <v>732.87678601469236</v>
      </c>
      <c r="W18" s="6">
        <f t="shared" si="1"/>
        <v>7631.982438578354</v>
      </c>
      <c r="X18" s="6">
        <f t="shared" si="2"/>
        <v>1271.3682648139918</v>
      </c>
      <c r="Y18" s="6">
        <f t="shared" si="3"/>
        <v>1420.1048756588875</v>
      </c>
    </row>
    <row r="19" spans="1:25" x14ac:dyDescent="0.25">
      <c r="A19">
        <v>18</v>
      </c>
      <c r="B19" t="s">
        <v>229</v>
      </c>
      <c r="C19">
        <v>2</v>
      </c>
      <c r="D19">
        <v>8089</v>
      </c>
      <c r="E19">
        <v>8090</v>
      </c>
      <c r="F19">
        <v>111</v>
      </c>
      <c r="G19" t="s">
        <v>231</v>
      </c>
      <c r="H19" t="s">
        <v>414</v>
      </c>
      <c r="I19">
        <v>25.532</v>
      </c>
      <c r="J19" t="s">
        <v>453</v>
      </c>
      <c r="K19">
        <v>111</v>
      </c>
      <c r="L19" t="s">
        <v>414</v>
      </c>
      <c r="M19">
        <v>10.413732</v>
      </c>
      <c r="N19">
        <v>1.734764</v>
      </c>
      <c r="O19">
        <v>1.937713</v>
      </c>
      <c r="P19">
        <v>265.88299599999999</v>
      </c>
      <c r="Q19">
        <v>44.292000000000002</v>
      </c>
      <c r="R19">
        <v>49.473700000000001</v>
      </c>
      <c r="S19">
        <v>3776.5792310000002</v>
      </c>
      <c r="T19">
        <v>10088.321485</v>
      </c>
      <c r="U19">
        <v>842745.88549999997</v>
      </c>
      <c r="V19" s="6">
        <f t="shared" si="0"/>
        <v>19.346783413682278</v>
      </c>
      <c r="W19" s="6">
        <f t="shared" si="1"/>
        <v>201.47221753213236</v>
      </c>
      <c r="X19" s="6">
        <f t="shared" si="2"/>
        <v>33.56210338185312</v>
      </c>
      <c r="Y19" s="6">
        <f t="shared" si="3"/>
        <v>37.488513728876526</v>
      </c>
    </row>
    <row r="20" spans="1:25" x14ac:dyDescent="0.25">
      <c r="A20">
        <v>19</v>
      </c>
      <c r="B20" t="s">
        <v>229</v>
      </c>
      <c r="C20">
        <v>2</v>
      </c>
      <c r="D20">
        <v>8090</v>
      </c>
      <c r="E20">
        <v>8091</v>
      </c>
      <c r="F20">
        <v>111</v>
      </c>
      <c r="G20" t="s">
        <v>231</v>
      </c>
      <c r="H20" t="s">
        <v>414</v>
      </c>
      <c r="I20">
        <v>4.6053999999999998E-2</v>
      </c>
      <c r="J20" t="s">
        <v>453</v>
      </c>
      <c r="K20">
        <v>111</v>
      </c>
      <c r="L20" t="s">
        <v>414</v>
      </c>
      <c r="M20">
        <v>10.413732</v>
      </c>
      <c r="N20">
        <v>1.734764</v>
      </c>
      <c r="O20">
        <v>1.937713</v>
      </c>
      <c r="P20">
        <v>0.47959200000000002</v>
      </c>
      <c r="Q20">
        <v>7.9893000000000006E-2</v>
      </c>
      <c r="R20">
        <v>8.9238999999999999E-2</v>
      </c>
      <c r="S20">
        <v>63.779688999999998</v>
      </c>
      <c r="T20">
        <v>187.71770599999999</v>
      </c>
      <c r="U20">
        <v>1902.0449349999999</v>
      </c>
      <c r="V20" s="6">
        <f t="shared" si="0"/>
        <v>4.3664943411386589E-2</v>
      </c>
      <c r="W20" s="6">
        <f t="shared" si="1"/>
        <v>0.45471501848134566</v>
      </c>
      <c r="X20" s="6">
        <f t="shared" si="2"/>
        <v>7.5748371892110644E-2</v>
      </c>
      <c r="Y20" s="6">
        <f t="shared" si="3"/>
        <v>8.4610128492508138E-2</v>
      </c>
    </row>
    <row r="21" spans="1:25" x14ac:dyDescent="0.25">
      <c r="A21">
        <v>20</v>
      </c>
      <c r="B21" t="s">
        <v>229</v>
      </c>
      <c r="C21">
        <v>2</v>
      </c>
      <c r="D21">
        <v>8100</v>
      </c>
      <c r="E21">
        <v>8101</v>
      </c>
      <c r="F21">
        <v>111</v>
      </c>
      <c r="G21" t="s">
        <v>231</v>
      </c>
      <c r="H21" t="s">
        <v>414</v>
      </c>
      <c r="I21">
        <v>21.711099999999998</v>
      </c>
      <c r="J21" t="s">
        <v>453</v>
      </c>
      <c r="K21">
        <v>111</v>
      </c>
      <c r="L21" t="s">
        <v>414</v>
      </c>
      <c r="M21">
        <v>10.413732</v>
      </c>
      <c r="N21">
        <v>1.734764</v>
      </c>
      <c r="O21">
        <v>1.937713</v>
      </c>
      <c r="P21">
        <v>226.09399400000001</v>
      </c>
      <c r="Q21">
        <v>37.663601</v>
      </c>
      <c r="R21">
        <v>42.069899999999997</v>
      </c>
      <c r="S21">
        <v>1474.2216000000001</v>
      </c>
      <c r="T21">
        <v>1518.162417</v>
      </c>
      <c r="U21">
        <v>12288.021734</v>
      </c>
      <c r="V21" s="6">
        <f t="shared" si="0"/>
        <v>0.28209416285583105</v>
      </c>
      <c r="W21" s="6">
        <f t="shared" si="1"/>
        <v>2.9376530107449792</v>
      </c>
      <c r="X21" s="6">
        <f t="shared" si="2"/>
        <v>0.48936679833243291</v>
      </c>
      <c r="Y21" s="6">
        <f t="shared" si="3"/>
        <v>0.54661752658986096</v>
      </c>
    </row>
    <row r="22" spans="1:25" x14ac:dyDescent="0.25">
      <c r="A22">
        <v>21</v>
      </c>
      <c r="B22" t="s">
        <v>229</v>
      </c>
      <c r="C22">
        <v>2</v>
      </c>
      <c r="D22">
        <v>8101</v>
      </c>
      <c r="E22">
        <v>8102</v>
      </c>
      <c r="F22">
        <v>111</v>
      </c>
      <c r="G22" t="s">
        <v>231</v>
      </c>
      <c r="H22" t="s">
        <v>414</v>
      </c>
      <c r="I22">
        <v>15.6622</v>
      </c>
      <c r="J22" t="s">
        <v>453</v>
      </c>
      <c r="K22">
        <v>111</v>
      </c>
      <c r="L22" t="s">
        <v>414</v>
      </c>
      <c r="M22">
        <v>10.413732</v>
      </c>
      <c r="N22">
        <v>1.734764</v>
      </c>
      <c r="O22">
        <v>1.937713</v>
      </c>
      <c r="P22">
        <v>163.10200499999999</v>
      </c>
      <c r="Q22">
        <v>27.170200000000001</v>
      </c>
      <c r="R22">
        <v>30.3489</v>
      </c>
      <c r="S22">
        <v>1075.7297619999999</v>
      </c>
      <c r="T22">
        <v>3529.3478190000001</v>
      </c>
      <c r="U22">
        <v>682236.31502800004</v>
      </c>
      <c r="V22" s="6">
        <f t="shared" si="0"/>
        <v>15.661990703122131</v>
      </c>
      <c r="W22" s="6">
        <f t="shared" si="1"/>
        <v>163.09977376880542</v>
      </c>
      <c r="X22" s="6">
        <f t="shared" si="2"/>
        <v>27.169857640110958</v>
      </c>
      <c r="Y22" s="6">
        <f t="shared" si="3"/>
        <v>30.348442991318894</v>
      </c>
    </row>
    <row r="23" spans="1:25" x14ac:dyDescent="0.25">
      <c r="A23">
        <v>22</v>
      </c>
      <c r="B23" t="s">
        <v>229</v>
      </c>
      <c r="C23">
        <v>2</v>
      </c>
      <c r="D23">
        <v>8102</v>
      </c>
      <c r="E23">
        <v>8103</v>
      </c>
      <c r="F23">
        <v>111</v>
      </c>
      <c r="G23" t="s">
        <v>231</v>
      </c>
      <c r="H23" t="s">
        <v>414</v>
      </c>
      <c r="I23">
        <v>14.315799999999999</v>
      </c>
      <c r="J23" t="s">
        <v>453</v>
      </c>
      <c r="K23">
        <v>111</v>
      </c>
      <c r="L23" t="s">
        <v>414</v>
      </c>
      <c r="M23">
        <v>10.413732</v>
      </c>
      <c r="N23">
        <v>1.734764</v>
      </c>
      <c r="O23">
        <v>1.937713</v>
      </c>
      <c r="P23">
        <v>149.080994</v>
      </c>
      <c r="Q23">
        <v>24.834499000000001</v>
      </c>
      <c r="R23">
        <v>27.739899999999999</v>
      </c>
      <c r="S23">
        <v>1891.7987720000001</v>
      </c>
      <c r="T23">
        <v>6209.375145</v>
      </c>
      <c r="U23">
        <v>623583.27939399995</v>
      </c>
      <c r="V23" s="6">
        <f t="shared" si="0"/>
        <v>14.315502281772266</v>
      </c>
      <c r="W23" s="6">
        <f t="shared" si="1"/>
        <v>149.07780420776487</v>
      </c>
      <c r="X23" s="6">
        <f t="shared" si="2"/>
        <v>24.834018000336382</v>
      </c>
      <c r="Y23" s="6">
        <f t="shared" si="3"/>
        <v>27.739334872919784</v>
      </c>
    </row>
    <row r="24" spans="1:25" x14ac:dyDescent="0.25">
      <c r="A24">
        <v>23</v>
      </c>
      <c r="B24" t="s">
        <v>229</v>
      </c>
      <c r="C24">
        <v>2</v>
      </c>
      <c r="D24">
        <v>8104</v>
      </c>
      <c r="E24">
        <v>8105</v>
      </c>
      <c r="F24">
        <v>111</v>
      </c>
      <c r="G24" t="s">
        <v>231</v>
      </c>
      <c r="H24" t="s">
        <v>414</v>
      </c>
      <c r="I24">
        <v>18.366599999999998</v>
      </c>
      <c r="J24" t="s">
        <v>453</v>
      </c>
      <c r="K24">
        <v>111</v>
      </c>
      <c r="L24" t="s">
        <v>414</v>
      </c>
      <c r="M24">
        <v>10.413732</v>
      </c>
      <c r="N24">
        <v>1.734764</v>
      </c>
      <c r="O24">
        <v>1.937713</v>
      </c>
      <c r="P24">
        <v>191.26499899999999</v>
      </c>
      <c r="Q24">
        <v>31.861699999999999</v>
      </c>
      <c r="R24">
        <v>35.589199999999998</v>
      </c>
      <c r="S24">
        <v>1944.4409920000001</v>
      </c>
      <c r="T24">
        <v>6380.8445540000002</v>
      </c>
      <c r="U24">
        <v>800028.84621800005</v>
      </c>
      <c r="V24" s="6">
        <f t="shared" si="0"/>
        <v>18.366135128971536</v>
      </c>
      <c r="W24" s="6">
        <f t="shared" si="1"/>
        <v>191.26000910889499</v>
      </c>
      <c r="X24" s="6">
        <f t="shared" si="2"/>
        <v>31.860910040875176</v>
      </c>
      <c r="Y24" s="6">
        <f t="shared" si="3"/>
        <v>35.588298799164818</v>
      </c>
    </row>
    <row r="25" spans="1:25" x14ac:dyDescent="0.25">
      <c r="A25">
        <v>24</v>
      </c>
      <c r="B25" t="s">
        <v>229</v>
      </c>
      <c r="C25">
        <v>2</v>
      </c>
      <c r="D25">
        <v>8105</v>
      </c>
      <c r="E25">
        <v>8106</v>
      </c>
      <c r="F25">
        <v>111</v>
      </c>
      <c r="G25" t="s">
        <v>231</v>
      </c>
      <c r="H25" t="s">
        <v>414</v>
      </c>
      <c r="I25">
        <v>19.817699999999999</v>
      </c>
      <c r="J25" t="s">
        <v>453</v>
      </c>
      <c r="K25">
        <v>111</v>
      </c>
      <c r="L25" t="s">
        <v>414</v>
      </c>
      <c r="M25">
        <v>10.413732</v>
      </c>
      <c r="N25">
        <v>1.734764</v>
      </c>
      <c r="O25">
        <v>1.937713</v>
      </c>
      <c r="P25">
        <v>206.37600699999999</v>
      </c>
      <c r="Q25">
        <v>34.379002</v>
      </c>
      <c r="R25">
        <v>38.401000000000003</v>
      </c>
      <c r="S25">
        <v>1226.7825539999999</v>
      </c>
      <c r="T25">
        <v>4021.84276</v>
      </c>
      <c r="U25">
        <v>863241.51204900001</v>
      </c>
      <c r="V25" s="6">
        <f t="shared" si="0"/>
        <v>19.81729825640496</v>
      </c>
      <c r="W25" s="6">
        <f t="shared" si="1"/>
        <v>206.37203300626854</v>
      </c>
      <c r="X25" s="6">
        <f t="shared" si="2"/>
        <v>34.378335592474095</v>
      </c>
      <c r="Y25" s="6">
        <f t="shared" si="3"/>
        <v>38.400236456313223</v>
      </c>
    </row>
    <row r="26" spans="1:25" x14ac:dyDescent="0.25">
      <c r="A26">
        <v>25</v>
      </c>
      <c r="B26" t="s">
        <v>229</v>
      </c>
      <c r="C26">
        <v>2</v>
      </c>
      <c r="D26">
        <v>8110</v>
      </c>
      <c r="E26">
        <v>8111</v>
      </c>
      <c r="F26">
        <v>111</v>
      </c>
      <c r="G26" t="s">
        <v>231</v>
      </c>
      <c r="H26" t="s">
        <v>414</v>
      </c>
      <c r="I26">
        <v>16.2866</v>
      </c>
      <c r="J26" t="s">
        <v>453</v>
      </c>
      <c r="K26">
        <v>111</v>
      </c>
      <c r="L26" t="s">
        <v>414</v>
      </c>
      <c r="M26">
        <v>10.413732</v>
      </c>
      <c r="N26">
        <v>1.734764</v>
      </c>
      <c r="O26">
        <v>1.937713</v>
      </c>
      <c r="P26">
        <v>169.604004</v>
      </c>
      <c r="Q26">
        <v>28.253401</v>
      </c>
      <c r="R26">
        <v>31.558800000000002</v>
      </c>
      <c r="S26">
        <v>1755.207531</v>
      </c>
      <c r="T26">
        <v>5728.9960840000003</v>
      </c>
      <c r="U26">
        <v>705513.64848500001</v>
      </c>
      <c r="V26" s="6">
        <f t="shared" si="0"/>
        <v>16.196364749426078</v>
      </c>
      <c r="W26" s="6">
        <f t="shared" si="1"/>
        <v>168.66460187477031</v>
      </c>
      <c r="X26" s="6">
        <f t="shared" si="2"/>
        <v>28.096870498173381</v>
      </c>
      <c r="Y26" s="6">
        <f t="shared" si="3"/>
        <v>31.383906527704653</v>
      </c>
    </row>
    <row r="27" spans="1:25" x14ac:dyDescent="0.25">
      <c r="A27">
        <v>26</v>
      </c>
      <c r="B27" t="s">
        <v>229</v>
      </c>
      <c r="C27">
        <v>2</v>
      </c>
      <c r="D27">
        <v>8114</v>
      </c>
      <c r="E27">
        <v>8115</v>
      </c>
      <c r="F27">
        <v>111</v>
      </c>
      <c r="G27" t="s">
        <v>231</v>
      </c>
      <c r="H27" t="s">
        <v>414</v>
      </c>
      <c r="I27">
        <v>2.8178999999999999E-2</v>
      </c>
      <c r="J27" t="s">
        <v>453</v>
      </c>
      <c r="K27">
        <v>111</v>
      </c>
      <c r="L27" t="s">
        <v>414</v>
      </c>
      <c r="M27">
        <v>10.413732</v>
      </c>
      <c r="N27">
        <v>1.734764</v>
      </c>
      <c r="O27">
        <v>1.937713</v>
      </c>
      <c r="P27">
        <v>0.29345300000000002</v>
      </c>
      <c r="Q27">
        <v>4.8884999999999998E-2</v>
      </c>
      <c r="R27">
        <v>5.4604E-2</v>
      </c>
      <c r="S27">
        <v>148.726348</v>
      </c>
      <c r="T27">
        <v>486.95577800000001</v>
      </c>
      <c r="U27">
        <v>1227.430613</v>
      </c>
      <c r="V27" s="6">
        <f t="shared" si="0"/>
        <v>2.8177929591368226E-2</v>
      </c>
      <c r="W27" s="6">
        <f t="shared" si="1"/>
        <v>0.29343740707937821</v>
      </c>
      <c r="X27" s="6">
        <f t="shared" si="2"/>
        <v>4.8882057849640309E-2</v>
      </c>
      <c r="Y27" s="6">
        <f t="shared" si="3"/>
        <v>5.4600740482278899E-2</v>
      </c>
    </row>
    <row r="28" spans="1:25" x14ac:dyDescent="0.25">
      <c r="A28">
        <v>27</v>
      </c>
      <c r="B28" t="s">
        <v>229</v>
      </c>
      <c r="C28">
        <v>2</v>
      </c>
      <c r="D28">
        <v>8131</v>
      </c>
      <c r="E28">
        <v>8132</v>
      </c>
      <c r="F28">
        <v>118</v>
      </c>
      <c r="G28" t="s">
        <v>247</v>
      </c>
      <c r="H28" t="s">
        <v>415</v>
      </c>
      <c r="I28">
        <v>6.0549400000000002</v>
      </c>
      <c r="J28" t="s">
        <v>453</v>
      </c>
      <c r="K28">
        <v>118</v>
      </c>
      <c r="L28" t="s">
        <v>415</v>
      </c>
      <c r="M28">
        <v>8.6339380000000006</v>
      </c>
      <c r="N28">
        <v>1.5375620000000001</v>
      </c>
      <c r="O28">
        <v>1.7281679999999999</v>
      </c>
      <c r="P28">
        <v>52.277999999999999</v>
      </c>
      <c r="Q28">
        <v>9.3098500000000008</v>
      </c>
      <c r="R28">
        <v>10.464</v>
      </c>
      <c r="S28">
        <v>868.58822099999998</v>
      </c>
      <c r="T28">
        <v>2850.3132639999999</v>
      </c>
      <c r="U28">
        <v>263758.25864299998</v>
      </c>
      <c r="V28" s="6">
        <f t="shared" si="0"/>
        <v>6.0550564426767668</v>
      </c>
      <c r="W28" s="6">
        <f t="shared" si="1"/>
        <v>52.278981912571759</v>
      </c>
      <c r="X28" s="6">
        <f t="shared" si="2"/>
        <v>9.3100246941149756</v>
      </c>
      <c r="Y28" s="6">
        <f t="shared" si="3"/>
        <v>10.464154782427823</v>
      </c>
    </row>
    <row r="29" spans="1:25" x14ac:dyDescent="0.25">
      <c r="A29">
        <v>28</v>
      </c>
      <c r="B29" t="s">
        <v>229</v>
      </c>
      <c r="C29">
        <v>2</v>
      </c>
      <c r="D29">
        <v>8132</v>
      </c>
      <c r="E29">
        <v>8133</v>
      </c>
      <c r="F29">
        <v>118</v>
      </c>
      <c r="G29" t="s">
        <v>247</v>
      </c>
      <c r="H29" t="s">
        <v>415</v>
      </c>
      <c r="I29">
        <v>19.0581</v>
      </c>
      <c r="J29" t="s">
        <v>453</v>
      </c>
      <c r="K29">
        <v>118</v>
      </c>
      <c r="L29" t="s">
        <v>415</v>
      </c>
      <c r="M29">
        <v>8.6339380000000006</v>
      </c>
      <c r="N29">
        <v>1.5375620000000001</v>
      </c>
      <c r="O29">
        <v>1.7281679999999999</v>
      </c>
      <c r="P29">
        <v>164.54600500000001</v>
      </c>
      <c r="Q29">
        <v>29.302999</v>
      </c>
      <c r="R29">
        <v>32.935600000000001</v>
      </c>
      <c r="S29">
        <v>1620.1843309999999</v>
      </c>
      <c r="T29">
        <v>5316.6650509999999</v>
      </c>
      <c r="U29">
        <v>830174.00821500004</v>
      </c>
      <c r="V29" s="6">
        <f t="shared" si="0"/>
        <v>19.058172824035815</v>
      </c>
      <c r="W29" s="6">
        <f t="shared" si="1"/>
        <v>164.54708255601014</v>
      </c>
      <c r="X29" s="6">
        <f t="shared" si="2"/>
        <v>29.303122323670156</v>
      </c>
      <c r="Y29" s="6">
        <f t="shared" si="3"/>
        <v>32.935724412968327</v>
      </c>
    </row>
    <row r="30" spans="1:25" x14ac:dyDescent="0.25">
      <c r="A30">
        <v>29</v>
      </c>
      <c r="B30" t="s">
        <v>229</v>
      </c>
      <c r="C30">
        <v>2</v>
      </c>
      <c r="D30">
        <v>8133</v>
      </c>
      <c r="E30">
        <v>8134</v>
      </c>
      <c r="F30">
        <v>118</v>
      </c>
      <c r="G30" t="s">
        <v>247</v>
      </c>
      <c r="H30" t="s">
        <v>415</v>
      </c>
      <c r="I30">
        <v>25.485199999999999</v>
      </c>
      <c r="J30" t="s">
        <v>453</v>
      </c>
      <c r="K30">
        <v>118</v>
      </c>
      <c r="L30" t="s">
        <v>415</v>
      </c>
      <c r="M30">
        <v>8.6339380000000006</v>
      </c>
      <c r="N30">
        <v>1.5375620000000001</v>
      </c>
      <c r="O30">
        <v>1.7281679999999999</v>
      </c>
      <c r="P30">
        <v>220.037994</v>
      </c>
      <c r="Q30">
        <v>39.185101000000003</v>
      </c>
      <c r="R30">
        <v>44.042700000000004</v>
      </c>
      <c r="S30">
        <v>2208.7083830000001</v>
      </c>
      <c r="T30">
        <v>7239.8612309999999</v>
      </c>
      <c r="U30">
        <v>1110133.392647</v>
      </c>
      <c r="V30" s="6">
        <f t="shared" si="0"/>
        <v>25.485155937718091</v>
      </c>
      <c r="W30" s="6">
        <f t="shared" si="1"/>
        <v>220.03725628658987</v>
      </c>
      <c r="X30" s="6">
        <f t="shared" si="2"/>
        <v>39.185007333909702</v>
      </c>
      <c r="Y30" s="6">
        <f t="shared" si="3"/>
        <v>44.042630966574393</v>
      </c>
    </row>
    <row r="31" spans="1:25" x14ac:dyDescent="0.25">
      <c r="A31">
        <v>30</v>
      </c>
      <c r="B31" t="s">
        <v>229</v>
      </c>
      <c r="C31">
        <v>2</v>
      </c>
      <c r="D31">
        <v>8134</v>
      </c>
      <c r="E31">
        <v>8135</v>
      </c>
      <c r="F31">
        <v>118</v>
      </c>
      <c r="G31" t="s">
        <v>247</v>
      </c>
      <c r="H31" t="s">
        <v>415</v>
      </c>
      <c r="I31">
        <v>13.641999999999999</v>
      </c>
      <c r="J31" t="s">
        <v>453</v>
      </c>
      <c r="K31">
        <v>118</v>
      </c>
      <c r="L31" t="s">
        <v>415</v>
      </c>
      <c r="M31">
        <v>8.6339380000000006</v>
      </c>
      <c r="N31">
        <v>1.5375620000000001</v>
      </c>
      <c r="O31">
        <v>1.7281679999999999</v>
      </c>
      <c r="P31">
        <v>117.783997</v>
      </c>
      <c r="Q31">
        <v>20.975401000000002</v>
      </c>
      <c r="R31">
        <v>23.575700000000001</v>
      </c>
      <c r="S31">
        <v>1383.8723729999999</v>
      </c>
      <c r="T31">
        <v>4475.3089890000001</v>
      </c>
      <c r="U31">
        <v>574230.47132999997</v>
      </c>
      <c r="V31" s="6">
        <f t="shared" si="0"/>
        <v>13.182517707300274</v>
      </c>
      <c r="W31" s="6">
        <f t="shared" si="1"/>
        <v>113.81704056873272</v>
      </c>
      <c r="X31" s="6">
        <f t="shared" si="2"/>
        <v>20.268938291072025</v>
      </c>
      <c r="Y31" s="6">
        <f t="shared" si="3"/>
        <v>22.7816052611897</v>
      </c>
    </row>
    <row r="32" spans="1:25" x14ac:dyDescent="0.25">
      <c r="A32">
        <v>31</v>
      </c>
      <c r="B32" t="s">
        <v>229</v>
      </c>
      <c r="C32">
        <v>2</v>
      </c>
      <c r="D32">
        <v>8135</v>
      </c>
      <c r="E32">
        <v>8136</v>
      </c>
      <c r="F32">
        <v>118</v>
      </c>
      <c r="G32" t="s">
        <v>247</v>
      </c>
      <c r="H32" t="s">
        <v>415</v>
      </c>
      <c r="I32">
        <v>9.7478099999999994</v>
      </c>
      <c r="J32" t="s">
        <v>453</v>
      </c>
      <c r="K32">
        <v>118</v>
      </c>
      <c r="L32" t="s">
        <v>415</v>
      </c>
      <c r="M32">
        <v>8.6339380000000006</v>
      </c>
      <c r="N32">
        <v>1.5375620000000001</v>
      </c>
      <c r="O32">
        <v>1.7281679999999999</v>
      </c>
      <c r="P32">
        <v>84.162002999999999</v>
      </c>
      <c r="Q32">
        <v>14.9879</v>
      </c>
      <c r="R32">
        <v>16.8459</v>
      </c>
      <c r="S32">
        <v>796.56498199999999</v>
      </c>
      <c r="T32">
        <v>2613.453591</v>
      </c>
      <c r="U32">
        <v>424611.93840500002</v>
      </c>
      <c r="V32" s="6">
        <f t="shared" si="0"/>
        <v>9.7477488155417813</v>
      </c>
      <c r="W32" s="6">
        <f t="shared" si="1"/>
        <v>84.16145891296118</v>
      </c>
      <c r="X32" s="6">
        <f t="shared" si="2"/>
        <v>14.987768164322054</v>
      </c>
      <c r="Y32" s="6">
        <f t="shared" si="3"/>
        <v>16.84574757505721</v>
      </c>
    </row>
    <row r="33" spans="1:25" x14ac:dyDescent="0.25">
      <c r="A33">
        <v>32</v>
      </c>
      <c r="B33" t="s">
        <v>229</v>
      </c>
      <c r="C33">
        <v>2</v>
      </c>
      <c r="D33">
        <v>8136</v>
      </c>
      <c r="E33">
        <v>8137</v>
      </c>
      <c r="F33">
        <v>118</v>
      </c>
      <c r="G33" t="s">
        <v>247</v>
      </c>
      <c r="H33" t="s">
        <v>415</v>
      </c>
      <c r="I33">
        <v>32.336399999999998</v>
      </c>
      <c r="J33" t="s">
        <v>453</v>
      </c>
      <c r="K33">
        <v>118</v>
      </c>
      <c r="L33" t="s">
        <v>415</v>
      </c>
      <c r="M33">
        <v>8.6339380000000006</v>
      </c>
      <c r="N33">
        <v>1.5375620000000001</v>
      </c>
      <c r="O33">
        <v>1.7281679999999999</v>
      </c>
      <c r="P33">
        <v>279.19000199999999</v>
      </c>
      <c r="Q33">
        <v>49.719200000000001</v>
      </c>
      <c r="R33">
        <v>55.8827</v>
      </c>
      <c r="S33">
        <v>2029.8282790000001</v>
      </c>
      <c r="T33">
        <v>6653.5968499999999</v>
      </c>
      <c r="U33">
        <v>1408561.676616</v>
      </c>
      <c r="V33" s="6">
        <f t="shared" si="0"/>
        <v>32.336126644077133</v>
      </c>
      <c r="W33" s="6">
        <f t="shared" si="1"/>
        <v>279.18811260511006</v>
      </c>
      <c r="X33" s="6">
        <f t="shared" si="2"/>
        <v>49.718799555120526</v>
      </c>
      <c r="Y33" s="6">
        <f t="shared" si="3"/>
        <v>55.882259310241487</v>
      </c>
    </row>
    <row r="34" spans="1:25" x14ac:dyDescent="0.25">
      <c r="A34">
        <v>33</v>
      </c>
      <c r="B34" t="s">
        <v>229</v>
      </c>
      <c r="C34">
        <v>2</v>
      </c>
      <c r="D34">
        <v>8137</v>
      </c>
      <c r="E34">
        <v>8138</v>
      </c>
      <c r="F34">
        <v>118</v>
      </c>
      <c r="G34" t="s">
        <v>247</v>
      </c>
      <c r="H34" t="s">
        <v>415</v>
      </c>
      <c r="I34">
        <v>12.043200000000001</v>
      </c>
      <c r="J34" t="s">
        <v>453</v>
      </c>
      <c r="K34">
        <v>118</v>
      </c>
      <c r="L34" t="s">
        <v>415</v>
      </c>
      <c r="M34">
        <v>8.6339380000000006</v>
      </c>
      <c r="N34">
        <v>1.5375620000000001</v>
      </c>
      <c r="O34">
        <v>1.7281679999999999</v>
      </c>
      <c r="P34">
        <v>103.980003</v>
      </c>
      <c r="Q34">
        <v>18.517199999999999</v>
      </c>
      <c r="R34">
        <v>20.8127</v>
      </c>
      <c r="S34">
        <v>1612.442436</v>
      </c>
      <c r="T34">
        <v>5288.6734919999999</v>
      </c>
      <c r="U34">
        <v>524599.50439999998</v>
      </c>
      <c r="V34" s="6">
        <f t="shared" si="0"/>
        <v>12.043147483930211</v>
      </c>
      <c r="W34" s="6">
        <f t="shared" si="1"/>
        <v>103.97978870110944</v>
      </c>
      <c r="X34" s="6">
        <f t="shared" si="2"/>
        <v>18.517085931686704</v>
      </c>
      <c r="Y34" s="6">
        <f t="shared" si="3"/>
        <v>20.812582101008704</v>
      </c>
    </row>
    <row r="35" spans="1:25" x14ac:dyDescent="0.25">
      <c r="A35">
        <v>34</v>
      </c>
      <c r="B35" t="s">
        <v>229</v>
      </c>
      <c r="C35">
        <v>2</v>
      </c>
      <c r="D35">
        <v>8138</v>
      </c>
      <c r="E35">
        <v>8139</v>
      </c>
      <c r="F35">
        <v>118</v>
      </c>
      <c r="G35" t="s">
        <v>247</v>
      </c>
      <c r="H35" t="s">
        <v>415</v>
      </c>
      <c r="I35">
        <v>90.651899999999998</v>
      </c>
      <c r="J35" t="s">
        <v>453</v>
      </c>
      <c r="K35">
        <v>118</v>
      </c>
      <c r="L35" t="s">
        <v>415</v>
      </c>
      <c r="M35">
        <v>8.6339380000000006</v>
      </c>
      <c r="N35">
        <v>1.5375620000000001</v>
      </c>
      <c r="O35">
        <v>1.7281679999999999</v>
      </c>
      <c r="P35">
        <v>782.68298300000004</v>
      </c>
      <c r="Q35">
        <v>139.38299599999999</v>
      </c>
      <c r="R35">
        <v>156.66200000000001</v>
      </c>
      <c r="S35">
        <v>5188.4548020000002</v>
      </c>
      <c r="T35">
        <v>17025.462349000001</v>
      </c>
      <c r="U35">
        <v>3948778.2149089999</v>
      </c>
      <c r="V35" s="6">
        <f t="shared" si="0"/>
        <v>90.651474171464642</v>
      </c>
      <c r="W35" s="6">
        <f t="shared" si="1"/>
        <v>782.67920760502716</v>
      </c>
      <c r="X35" s="6">
        <f t="shared" si="2"/>
        <v>139.38226193002552</v>
      </c>
      <c r="Y35" s="6">
        <f t="shared" si="3"/>
        <v>156.6609768159517</v>
      </c>
    </row>
    <row r="36" spans="1:25" x14ac:dyDescent="0.25">
      <c r="A36">
        <v>35</v>
      </c>
      <c r="B36" t="s">
        <v>229</v>
      </c>
      <c r="C36">
        <v>2</v>
      </c>
      <c r="D36">
        <v>8139</v>
      </c>
      <c r="E36">
        <v>8140</v>
      </c>
      <c r="F36">
        <v>118</v>
      </c>
      <c r="G36" t="s">
        <v>247</v>
      </c>
      <c r="H36" t="s">
        <v>415</v>
      </c>
      <c r="I36">
        <v>9.1884099999999993</v>
      </c>
      <c r="J36" t="s">
        <v>453</v>
      </c>
      <c r="K36">
        <v>118</v>
      </c>
      <c r="L36" t="s">
        <v>415</v>
      </c>
      <c r="M36">
        <v>8.6339380000000006</v>
      </c>
      <c r="N36">
        <v>1.5375620000000001</v>
      </c>
      <c r="O36">
        <v>1.7281679999999999</v>
      </c>
      <c r="P36">
        <v>79.332199000000003</v>
      </c>
      <c r="Q36">
        <v>14.127800000000001</v>
      </c>
      <c r="R36">
        <v>15.879099999999999</v>
      </c>
      <c r="S36">
        <v>969.89489600000002</v>
      </c>
      <c r="T36">
        <v>3183.1676069999999</v>
      </c>
      <c r="U36">
        <v>400245.55892500002</v>
      </c>
      <c r="V36" s="6">
        <f t="shared" si="0"/>
        <v>9.1883737126951335</v>
      </c>
      <c r="W36" s="6">
        <f t="shared" si="1"/>
        <v>79.331848956239597</v>
      </c>
      <c r="X36" s="6">
        <f t="shared" si="2"/>
        <v>14.127694262438956</v>
      </c>
      <c r="Y36" s="6">
        <f t="shared" si="3"/>
        <v>15.879053422320922</v>
      </c>
    </row>
    <row r="37" spans="1:25" x14ac:dyDescent="0.25">
      <c r="A37">
        <v>36</v>
      </c>
      <c r="B37" t="s">
        <v>229</v>
      </c>
      <c r="C37">
        <v>2</v>
      </c>
      <c r="D37">
        <v>8141</v>
      </c>
      <c r="E37">
        <v>8142</v>
      </c>
      <c r="F37">
        <v>118</v>
      </c>
      <c r="G37" t="s">
        <v>247</v>
      </c>
      <c r="H37" t="s">
        <v>415</v>
      </c>
      <c r="I37">
        <v>16.854500000000002</v>
      </c>
      <c r="J37" t="s">
        <v>453</v>
      </c>
      <c r="K37">
        <v>118</v>
      </c>
      <c r="L37" t="s">
        <v>415</v>
      </c>
      <c r="M37">
        <v>8.6339380000000006</v>
      </c>
      <c r="N37">
        <v>1.5375620000000001</v>
      </c>
      <c r="O37">
        <v>1.7281679999999999</v>
      </c>
      <c r="P37">
        <v>145.520996</v>
      </c>
      <c r="Q37">
        <v>25.914801000000001</v>
      </c>
      <c r="R37">
        <v>29.127400000000002</v>
      </c>
      <c r="S37">
        <v>1147.3827450000001</v>
      </c>
      <c r="T37">
        <v>3762.5462149999998</v>
      </c>
      <c r="U37">
        <v>734174.38898100005</v>
      </c>
      <c r="V37" s="6">
        <f t="shared" si="0"/>
        <v>16.854324815909091</v>
      </c>
      <c r="W37" s="6">
        <f t="shared" si="1"/>
        <v>145.51919549242052</v>
      </c>
      <c r="X37" s="6">
        <f t="shared" si="2"/>
        <v>25.914569372598816</v>
      </c>
      <c r="Y37" s="6">
        <f t="shared" si="3"/>
        <v>29.127104808459983</v>
      </c>
    </row>
    <row r="38" spans="1:25" x14ac:dyDescent="0.25">
      <c r="A38">
        <v>37</v>
      </c>
      <c r="B38" t="s">
        <v>229</v>
      </c>
      <c r="C38">
        <v>2</v>
      </c>
      <c r="D38">
        <v>8144</v>
      </c>
      <c r="E38">
        <v>8145</v>
      </c>
      <c r="F38">
        <v>118</v>
      </c>
      <c r="G38" t="s">
        <v>247</v>
      </c>
      <c r="H38" t="s">
        <v>415</v>
      </c>
      <c r="I38">
        <v>110.29</v>
      </c>
      <c r="J38" t="s">
        <v>453</v>
      </c>
      <c r="K38">
        <v>118</v>
      </c>
      <c r="L38" t="s">
        <v>415</v>
      </c>
      <c r="M38">
        <v>8.6339380000000006</v>
      </c>
      <c r="N38">
        <v>1.5375620000000001</v>
      </c>
      <c r="O38">
        <v>1.7281679999999999</v>
      </c>
      <c r="P38">
        <v>952.23699999999997</v>
      </c>
      <c r="Q38">
        <v>169.578003</v>
      </c>
      <c r="R38">
        <v>190.6</v>
      </c>
      <c r="S38">
        <v>5809.710446</v>
      </c>
      <c r="T38">
        <v>5138.9991639999998</v>
      </c>
      <c r="U38">
        <v>1184531.2532029999</v>
      </c>
      <c r="V38" s="6">
        <f t="shared" si="0"/>
        <v>27.193095803558307</v>
      </c>
      <c r="W38" s="6">
        <f t="shared" si="1"/>
        <v>234.78350319598263</v>
      </c>
      <c r="X38" s="6">
        <f t="shared" si="2"/>
        <v>41.811070769910721</v>
      </c>
      <c r="Y38" s="6">
        <f t="shared" si="3"/>
        <v>46.994237988643754</v>
      </c>
    </row>
    <row r="39" spans="1:25" x14ac:dyDescent="0.25">
      <c r="A39">
        <v>38</v>
      </c>
      <c r="B39" t="s">
        <v>229</v>
      </c>
      <c r="C39">
        <v>2</v>
      </c>
      <c r="D39">
        <v>8169</v>
      </c>
      <c r="E39">
        <v>8170</v>
      </c>
      <c r="F39">
        <v>118</v>
      </c>
      <c r="G39" t="s">
        <v>247</v>
      </c>
      <c r="H39" t="s">
        <v>415</v>
      </c>
      <c r="I39">
        <v>13.490500000000001</v>
      </c>
      <c r="J39" t="s">
        <v>453</v>
      </c>
      <c r="K39">
        <v>118</v>
      </c>
      <c r="L39" t="s">
        <v>415</v>
      </c>
      <c r="M39">
        <v>8.6339380000000006</v>
      </c>
      <c r="N39">
        <v>1.5375620000000001</v>
      </c>
      <c r="O39">
        <v>1.7281679999999999</v>
      </c>
      <c r="P39">
        <v>116.475998</v>
      </c>
      <c r="Q39">
        <v>20.7425</v>
      </c>
      <c r="R39">
        <v>23.3139</v>
      </c>
      <c r="S39">
        <v>1186.417361</v>
      </c>
      <c r="T39">
        <v>3889.31297</v>
      </c>
      <c r="U39">
        <v>587633.83373499999</v>
      </c>
      <c r="V39" s="6">
        <f t="shared" si="0"/>
        <v>13.49021656875574</v>
      </c>
      <c r="W39" s="6">
        <f t="shared" si="1"/>
        <v>116.47369346120981</v>
      </c>
      <c r="X39" s="6">
        <f t="shared" si="2"/>
        <v>20.742044367889214</v>
      </c>
      <c r="Y39" s="6">
        <f t="shared" si="3"/>
        <v>23.313360587193468</v>
      </c>
    </row>
    <row r="40" spans="1:25" x14ac:dyDescent="0.25">
      <c r="A40">
        <v>39</v>
      </c>
      <c r="B40" t="s">
        <v>229</v>
      </c>
      <c r="C40">
        <v>2</v>
      </c>
      <c r="D40">
        <v>8175</v>
      </c>
      <c r="E40">
        <v>8176</v>
      </c>
      <c r="F40">
        <v>118</v>
      </c>
      <c r="G40" t="s">
        <v>247</v>
      </c>
      <c r="H40" t="s">
        <v>415</v>
      </c>
      <c r="I40">
        <v>10.9077</v>
      </c>
      <c r="J40" t="s">
        <v>453</v>
      </c>
      <c r="K40">
        <v>118</v>
      </c>
      <c r="L40" t="s">
        <v>415</v>
      </c>
      <c r="M40">
        <v>8.6339380000000006</v>
      </c>
      <c r="N40">
        <v>1.5375620000000001</v>
      </c>
      <c r="O40">
        <v>1.7281679999999999</v>
      </c>
      <c r="P40">
        <v>94.176399000000004</v>
      </c>
      <c r="Q40">
        <v>16.771298999999999</v>
      </c>
      <c r="R40">
        <v>18.850300000000001</v>
      </c>
      <c r="S40">
        <v>1280.0144330000001</v>
      </c>
      <c r="T40">
        <v>2677.5779130000001</v>
      </c>
      <c r="U40">
        <v>245403.61019499999</v>
      </c>
      <c r="V40" s="6">
        <f t="shared" si="0"/>
        <v>5.6336916941000919</v>
      </c>
      <c r="W40" s="6">
        <f t="shared" si="1"/>
        <v>48.640944797975159</v>
      </c>
      <c r="X40" s="6">
        <f t="shared" si="2"/>
        <v>8.6621502685639253</v>
      </c>
      <c r="Y40" s="6">
        <f t="shared" si="3"/>
        <v>9.7359657076095676</v>
      </c>
    </row>
    <row r="41" spans="1:25" x14ac:dyDescent="0.25">
      <c r="A41">
        <v>40</v>
      </c>
      <c r="B41" t="s">
        <v>229</v>
      </c>
      <c r="C41">
        <v>2</v>
      </c>
      <c r="D41">
        <v>8215</v>
      </c>
      <c r="E41">
        <v>8216</v>
      </c>
      <c r="F41">
        <v>121</v>
      </c>
      <c r="G41" t="s">
        <v>231</v>
      </c>
      <c r="H41" t="s">
        <v>335</v>
      </c>
      <c r="I41">
        <v>110.229</v>
      </c>
      <c r="J41" t="s">
        <v>453</v>
      </c>
      <c r="K41">
        <v>121</v>
      </c>
      <c r="L41" t="s">
        <v>335</v>
      </c>
      <c r="M41">
        <v>11.819156</v>
      </c>
      <c r="N41">
        <v>1.999854</v>
      </c>
      <c r="O41">
        <v>2.097445</v>
      </c>
      <c r="P41">
        <v>1302.8100589999999</v>
      </c>
      <c r="Q41">
        <v>220.442001</v>
      </c>
      <c r="R41">
        <v>231.19900000000001</v>
      </c>
      <c r="S41">
        <v>3378.177295</v>
      </c>
      <c r="T41">
        <v>4725.3042459999997</v>
      </c>
      <c r="U41">
        <v>65554.791845999993</v>
      </c>
      <c r="V41" s="6">
        <f t="shared" si="0"/>
        <v>1.5049309422865011</v>
      </c>
      <c r="W41" s="6">
        <f t="shared" si="1"/>
        <v>17.787013576111153</v>
      </c>
      <c r="X41" s="6">
        <f t="shared" si="2"/>
        <v>3.0096421646554283</v>
      </c>
      <c r="Y41" s="6">
        <f t="shared" si="3"/>
        <v>3.1565098802441103</v>
      </c>
    </row>
    <row r="42" spans="1:25" x14ac:dyDescent="0.25">
      <c r="A42">
        <v>41</v>
      </c>
      <c r="B42" t="s">
        <v>229</v>
      </c>
      <c r="C42">
        <v>2</v>
      </c>
      <c r="D42">
        <v>8216</v>
      </c>
      <c r="E42">
        <v>8217</v>
      </c>
      <c r="F42">
        <v>121</v>
      </c>
      <c r="G42" t="s">
        <v>231</v>
      </c>
      <c r="H42" t="s">
        <v>335</v>
      </c>
      <c r="I42">
        <v>60.476300000000002</v>
      </c>
      <c r="J42" t="s">
        <v>453</v>
      </c>
      <c r="K42">
        <v>121</v>
      </c>
      <c r="L42" t="s">
        <v>335</v>
      </c>
      <c r="M42">
        <v>11.819156</v>
      </c>
      <c r="N42">
        <v>1.999854</v>
      </c>
      <c r="O42">
        <v>2.097445</v>
      </c>
      <c r="P42">
        <v>714.77899200000002</v>
      </c>
      <c r="Q42">
        <v>120.944</v>
      </c>
      <c r="R42">
        <v>126.846</v>
      </c>
      <c r="S42">
        <v>6714.4707289999997</v>
      </c>
      <c r="T42">
        <v>22026.270042</v>
      </c>
      <c r="U42">
        <v>2634377.759573</v>
      </c>
      <c r="V42" s="6">
        <f t="shared" si="0"/>
        <v>60.476991725734621</v>
      </c>
      <c r="W42" s="6">
        <f t="shared" si="1"/>
        <v>714.78699961716666</v>
      </c>
      <c r="X42" s="6">
        <f t="shared" si="2"/>
        <v>120.94515381067728</v>
      </c>
      <c r="Y42" s="6">
        <f t="shared" si="3"/>
        <v>126.84716391018345</v>
      </c>
    </row>
    <row r="43" spans="1:25" x14ac:dyDescent="0.25">
      <c r="A43">
        <v>42</v>
      </c>
      <c r="B43" t="s">
        <v>229</v>
      </c>
      <c r="C43">
        <v>2</v>
      </c>
      <c r="D43">
        <v>8219</v>
      </c>
      <c r="E43">
        <v>8220</v>
      </c>
      <c r="F43">
        <v>121</v>
      </c>
      <c r="G43" t="s">
        <v>231</v>
      </c>
      <c r="H43" t="s">
        <v>335</v>
      </c>
      <c r="I43">
        <v>3.6736800000000001</v>
      </c>
      <c r="J43" t="s">
        <v>453</v>
      </c>
      <c r="K43">
        <v>121</v>
      </c>
      <c r="L43" t="s">
        <v>335</v>
      </c>
      <c r="M43">
        <v>11.819156</v>
      </c>
      <c r="N43">
        <v>1.999854</v>
      </c>
      <c r="O43">
        <v>2.097445</v>
      </c>
      <c r="P43">
        <v>43.419800000000002</v>
      </c>
      <c r="Q43">
        <v>7.3468200000000001</v>
      </c>
      <c r="R43">
        <v>7.7053399999999996</v>
      </c>
      <c r="S43">
        <v>668.56710399999997</v>
      </c>
      <c r="T43">
        <v>2192.3583680000002</v>
      </c>
      <c r="U43">
        <v>160027.17652899999</v>
      </c>
      <c r="V43" s="6">
        <f t="shared" si="0"/>
        <v>3.6737184694444442</v>
      </c>
      <c r="W43" s="6">
        <f t="shared" si="1"/>
        <v>43.42025169044512</v>
      </c>
      <c r="X43" s="6">
        <f t="shared" si="2"/>
        <v>7.3469005759923496</v>
      </c>
      <c r="Y43" s="6">
        <f t="shared" si="3"/>
        <v>7.7054224351439027</v>
      </c>
    </row>
    <row r="44" spans="1:25" x14ac:dyDescent="0.25">
      <c r="A44">
        <v>43</v>
      </c>
      <c r="B44" t="s">
        <v>229</v>
      </c>
      <c r="C44">
        <v>2</v>
      </c>
      <c r="D44">
        <v>8221</v>
      </c>
      <c r="E44">
        <v>8222</v>
      </c>
      <c r="F44">
        <v>121</v>
      </c>
      <c r="G44" t="s">
        <v>231</v>
      </c>
      <c r="H44" t="s">
        <v>335</v>
      </c>
      <c r="I44">
        <v>296.37299999999999</v>
      </c>
      <c r="J44" t="s">
        <v>453</v>
      </c>
      <c r="K44">
        <v>121</v>
      </c>
      <c r="L44" t="s">
        <v>335</v>
      </c>
      <c r="M44">
        <v>11.819156</v>
      </c>
      <c r="N44">
        <v>1.999854</v>
      </c>
      <c r="O44">
        <v>2.097445</v>
      </c>
      <c r="P44">
        <v>3502.8798830000001</v>
      </c>
      <c r="Q44">
        <v>592.70300299999997</v>
      </c>
      <c r="R44">
        <v>621.62599999999998</v>
      </c>
      <c r="S44">
        <v>7508.6178389999995</v>
      </c>
      <c r="T44">
        <v>15021.805566999999</v>
      </c>
      <c r="U44">
        <v>10371638.311972</v>
      </c>
      <c r="V44" s="6">
        <f t="shared" si="0"/>
        <v>238.10005307557392</v>
      </c>
      <c r="W44" s="6">
        <f t="shared" si="1"/>
        <v>2814.1416709084879</v>
      </c>
      <c r="X44" s="6">
        <f t="shared" si="2"/>
        <v>476.16534354339882</v>
      </c>
      <c r="Y44" s="6">
        <f t="shared" si="3"/>
        <v>499.40176582309715</v>
      </c>
    </row>
    <row r="45" spans="1:25" x14ac:dyDescent="0.25">
      <c r="A45">
        <v>44</v>
      </c>
      <c r="B45" t="s">
        <v>229</v>
      </c>
      <c r="C45">
        <v>2</v>
      </c>
      <c r="D45">
        <v>8223</v>
      </c>
      <c r="E45">
        <v>8224</v>
      </c>
      <c r="F45">
        <v>121</v>
      </c>
      <c r="G45" t="s">
        <v>231</v>
      </c>
      <c r="H45" t="s">
        <v>335</v>
      </c>
      <c r="I45">
        <v>45.7134</v>
      </c>
      <c r="J45" t="s">
        <v>453</v>
      </c>
      <c r="K45">
        <v>121</v>
      </c>
      <c r="L45" t="s">
        <v>335</v>
      </c>
      <c r="M45">
        <v>11.819156</v>
      </c>
      <c r="N45">
        <v>1.999854</v>
      </c>
      <c r="O45">
        <v>2.097445</v>
      </c>
      <c r="P45">
        <v>540.29400599999997</v>
      </c>
      <c r="Q45">
        <v>91.420096999999998</v>
      </c>
      <c r="R45">
        <v>95.881299999999996</v>
      </c>
      <c r="S45">
        <v>3148.7057799999998</v>
      </c>
      <c r="T45">
        <v>10331.804815</v>
      </c>
      <c r="U45">
        <v>1991286.9559239999</v>
      </c>
      <c r="V45" s="6">
        <f t="shared" si="0"/>
        <v>45.713658308631771</v>
      </c>
      <c r="W45" s="6">
        <f t="shared" si="1"/>
        <v>540.29685888041502</v>
      </c>
      <c r="X45" s="6">
        <f t="shared" si="2"/>
        <v>91.420642423150483</v>
      </c>
      <c r="Y45" s="6">
        <f t="shared" si="3"/>
        <v>95.881884051148162</v>
      </c>
    </row>
    <row r="46" spans="1:25" x14ac:dyDescent="0.25">
      <c r="A46">
        <v>45</v>
      </c>
      <c r="B46" t="s">
        <v>229</v>
      </c>
      <c r="C46">
        <v>2</v>
      </c>
      <c r="D46">
        <v>8225</v>
      </c>
      <c r="E46">
        <v>8226</v>
      </c>
      <c r="F46">
        <v>121</v>
      </c>
      <c r="G46" t="s">
        <v>231</v>
      </c>
      <c r="H46" t="s">
        <v>335</v>
      </c>
      <c r="I46">
        <v>41.816899999999997</v>
      </c>
      <c r="J46" t="s">
        <v>453</v>
      </c>
      <c r="K46">
        <v>121</v>
      </c>
      <c r="L46" t="s">
        <v>335</v>
      </c>
      <c r="M46">
        <v>11.819156</v>
      </c>
      <c r="N46">
        <v>1.999854</v>
      </c>
      <c r="O46">
        <v>2.097445</v>
      </c>
      <c r="P46">
        <v>494.23998999999998</v>
      </c>
      <c r="Q46">
        <v>83.627701000000002</v>
      </c>
      <c r="R46">
        <v>87.708600000000004</v>
      </c>
      <c r="S46">
        <v>5783.8637060000001</v>
      </c>
      <c r="T46">
        <v>18965.012500000001</v>
      </c>
      <c r="U46">
        <v>1821555.941695</v>
      </c>
      <c r="V46" s="6">
        <f t="shared" si="0"/>
        <v>41.817170378673097</v>
      </c>
      <c r="W46" s="6">
        <f t="shared" si="1"/>
        <v>494.24366018411638</v>
      </c>
      <c r="X46" s="6">
        <f t="shared" si="2"/>
        <v>83.62823545047091</v>
      </c>
      <c r="Y46" s="6">
        <f t="shared" si="3"/>
        <v>87.709214924895988</v>
      </c>
    </row>
    <row r="47" spans="1:25" x14ac:dyDescent="0.25">
      <c r="A47">
        <v>46</v>
      </c>
      <c r="B47" t="s">
        <v>229</v>
      </c>
      <c r="C47">
        <v>2</v>
      </c>
      <c r="D47">
        <v>8226</v>
      </c>
      <c r="E47">
        <v>8227</v>
      </c>
      <c r="F47">
        <v>121</v>
      </c>
      <c r="G47" t="s">
        <v>231</v>
      </c>
      <c r="H47" t="s">
        <v>335</v>
      </c>
      <c r="I47">
        <v>95.639899999999997</v>
      </c>
      <c r="J47" t="s">
        <v>453</v>
      </c>
      <c r="K47">
        <v>121</v>
      </c>
      <c r="L47" t="s">
        <v>335</v>
      </c>
      <c r="M47">
        <v>11.819156</v>
      </c>
      <c r="N47">
        <v>1.999854</v>
      </c>
      <c r="O47">
        <v>2.097445</v>
      </c>
      <c r="P47">
        <v>1130.380005</v>
      </c>
      <c r="Q47">
        <v>191.266006</v>
      </c>
      <c r="R47">
        <v>200.59899999999999</v>
      </c>
      <c r="S47">
        <v>3862.5606429999998</v>
      </c>
      <c r="T47">
        <v>3892.1527390000001</v>
      </c>
      <c r="U47">
        <v>239692.64532899999</v>
      </c>
      <c r="V47" s="6">
        <f t="shared" si="0"/>
        <v>5.5025859809228646</v>
      </c>
      <c r="W47" s="6">
        <f t="shared" si="1"/>
        <v>65.035922111940351</v>
      </c>
      <c r="X47" s="6">
        <f t="shared" si="2"/>
        <v>11.004368584292514</v>
      </c>
      <c r="Y47" s="6">
        <f t="shared" si="3"/>
        <v>11.541371452756758</v>
      </c>
    </row>
    <row r="48" spans="1:25" x14ac:dyDescent="0.25">
      <c r="A48">
        <v>47</v>
      </c>
      <c r="B48" t="s">
        <v>229</v>
      </c>
      <c r="C48">
        <v>2</v>
      </c>
      <c r="D48">
        <v>8228</v>
      </c>
      <c r="E48">
        <v>8229</v>
      </c>
      <c r="F48">
        <v>121</v>
      </c>
      <c r="G48" t="s">
        <v>231</v>
      </c>
      <c r="H48" t="s">
        <v>335</v>
      </c>
      <c r="I48">
        <v>888.47400000000005</v>
      </c>
      <c r="J48" t="s">
        <v>453</v>
      </c>
      <c r="K48">
        <v>121</v>
      </c>
      <c r="L48" t="s">
        <v>335</v>
      </c>
      <c r="M48">
        <v>11.819156</v>
      </c>
      <c r="N48">
        <v>1.999854</v>
      </c>
      <c r="O48">
        <v>2.097445</v>
      </c>
      <c r="P48">
        <v>10501</v>
      </c>
      <c r="Q48">
        <v>1776.8199460000001</v>
      </c>
      <c r="R48">
        <v>1863.53</v>
      </c>
      <c r="S48">
        <v>28407.462154000001</v>
      </c>
      <c r="T48">
        <v>38694.497343000003</v>
      </c>
      <c r="U48">
        <v>20113900.525527</v>
      </c>
      <c r="V48" s="6">
        <f t="shared" si="0"/>
        <v>461.75161904331958</v>
      </c>
      <c r="W48" s="6">
        <f t="shared" si="1"/>
        <v>5457.5144187255646</v>
      </c>
      <c r="X48" s="6">
        <f t="shared" si="2"/>
        <v>923.43582235025883</v>
      </c>
      <c r="Y48" s="6">
        <f t="shared" si="3"/>
        <v>968.49862460431541</v>
      </c>
    </row>
    <row r="49" spans="1:25" x14ac:dyDescent="0.25">
      <c r="A49">
        <v>48</v>
      </c>
      <c r="B49" t="s">
        <v>229</v>
      </c>
      <c r="C49">
        <v>2</v>
      </c>
      <c r="D49">
        <v>8231</v>
      </c>
      <c r="E49">
        <v>8232</v>
      </c>
      <c r="F49">
        <v>121</v>
      </c>
      <c r="G49" t="s">
        <v>231</v>
      </c>
      <c r="H49" t="s">
        <v>335</v>
      </c>
      <c r="I49">
        <v>11.496700000000001</v>
      </c>
      <c r="J49" t="s">
        <v>453</v>
      </c>
      <c r="K49">
        <v>121</v>
      </c>
      <c r="L49" t="s">
        <v>335</v>
      </c>
      <c r="M49">
        <v>11.819156</v>
      </c>
      <c r="N49">
        <v>1.999854</v>
      </c>
      <c r="O49">
        <v>2.097445</v>
      </c>
      <c r="P49">
        <v>135.88099700000001</v>
      </c>
      <c r="Q49">
        <v>22.991699000000001</v>
      </c>
      <c r="R49">
        <v>24.113700000000001</v>
      </c>
      <c r="S49">
        <v>934.95336099999997</v>
      </c>
      <c r="T49">
        <v>3066.7484549999999</v>
      </c>
      <c r="U49">
        <v>500796.25347</v>
      </c>
      <c r="V49" s="6">
        <f t="shared" si="0"/>
        <v>11.496700033746556</v>
      </c>
      <c r="W49" s="6">
        <f t="shared" si="1"/>
        <v>135.88129118405581</v>
      </c>
      <c r="X49" s="6">
        <f t="shared" si="2"/>
        <v>22.991721549288187</v>
      </c>
      <c r="Y49" s="6">
        <f t="shared" si="3"/>
        <v>24.113696002281547</v>
      </c>
    </row>
    <row r="50" spans="1:25" x14ac:dyDescent="0.25">
      <c r="A50">
        <v>49</v>
      </c>
      <c r="B50" t="s">
        <v>229</v>
      </c>
      <c r="C50">
        <v>2</v>
      </c>
      <c r="D50">
        <v>8233</v>
      </c>
      <c r="E50">
        <v>8234</v>
      </c>
      <c r="F50">
        <v>121</v>
      </c>
      <c r="G50" t="s">
        <v>231</v>
      </c>
      <c r="H50" t="s">
        <v>335</v>
      </c>
      <c r="I50">
        <v>6.70465</v>
      </c>
      <c r="J50" t="s">
        <v>453</v>
      </c>
      <c r="K50">
        <v>121</v>
      </c>
      <c r="L50" t="s">
        <v>335</v>
      </c>
      <c r="M50">
        <v>11.819156</v>
      </c>
      <c r="N50">
        <v>1.999854</v>
      </c>
      <c r="O50">
        <v>2.097445</v>
      </c>
      <c r="P50">
        <v>79.243301000000002</v>
      </c>
      <c r="Q50">
        <v>13.408300000000001</v>
      </c>
      <c r="R50">
        <v>14.0626</v>
      </c>
      <c r="S50">
        <v>763.77062100000001</v>
      </c>
      <c r="T50">
        <v>2503.660085</v>
      </c>
      <c r="U50">
        <v>292054.71357099997</v>
      </c>
      <c r="V50" s="6">
        <f t="shared" si="0"/>
        <v>6.7046536632460967</v>
      </c>
      <c r="W50" s="6">
        <f t="shared" si="1"/>
        <v>79.243347571877081</v>
      </c>
      <c r="X50" s="6">
        <f t="shared" si="2"/>
        <v>13.408328447057359</v>
      </c>
      <c r="Y50" s="6">
        <f t="shared" si="3"/>
        <v>14.062642302707209</v>
      </c>
    </row>
    <row r="51" spans="1:25" x14ac:dyDescent="0.25">
      <c r="A51">
        <v>50</v>
      </c>
      <c r="B51" t="s">
        <v>229</v>
      </c>
      <c r="C51">
        <v>2</v>
      </c>
      <c r="D51">
        <v>8236</v>
      </c>
      <c r="E51">
        <v>8237</v>
      </c>
      <c r="F51">
        <v>121</v>
      </c>
      <c r="G51" t="s">
        <v>231</v>
      </c>
      <c r="H51" t="s">
        <v>335</v>
      </c>
      <c r="I51">
        <v>14.283099999999999</v>
      </c>
      <c r="J51" t="s">
        <v>453</v>
      </c>
      <c r="K51">
        <v>121</v>
      </c>
      <c r="L51" t="s">
        <v>335</v>
      </c>
      <c r="M51">
        <v>11.819156</v>
      </c>
      <c r="N51">
        <v>1.999854</v>
      </c>
      <c r="O51">
        <v>2.097445</v>
      </c>
      <c r="P51">
        <v>168.81399500000001</v>
      </c>
      <c r="Q51">
        <v>28.5641</v>
      </c>
      <c r="R51">
        <v>29.957999999999998</v>
      </c>
      <c r="S51">
        <v>1392.3117560000001</v>
      </c>
      <c r="T51">
        <v>4565.85347</v>
      </c>
      <c r="U51">
        <v>622170.66382500005</v>
      </c>
      <c r="V51" s="6">
        <f t="shared" si="0"/>
        <v>14.28307309056474</v>
      </c>
      <c r="W51" s="6">
        <f t="shared" si="1"/>
        <v>168.81386901678678</v>
      </c>
      <c r="X51" s="6">
        <f t="shared" si="2"/>
        <v>28.564060852458258</v>
      </c>
      <c r="Y51" s="6">
        <f t="shared" si="3"/>
        <v>29.957960238439561</v>
      </c>
    </row>
    <row r="52" spans="1:25" x14ac:dyDescent="0.25">
      <c r="A52">
        <v>51</v>
      </c>
      <c r="B52" t="s">
        <v>229</v>
      </c>
      <c r="C52">
        <v>2</v>
      </c>
      <c r="D52">
        <v>8237</v>
      </c>
      <c r="E52">
        <v>8238</v>
      </c>
      <c r="F52">
        <v>121</v>
      </c>
      <c r="G52" t="s">
        <v>231</v>
      </c>
      <c r="H52" t="s">
        <v>335</v>
      </c>
      <c r="I52">
        <v>753.57399999999996</v>
      </c>
      <c r="J52" t="s">
        <v>453</v>
      </c>
      <c r="K52">
        <v>121</v>
      </c>
      <c r="L52" t="s">
        <v>335</v>
      </c>
      <c r="M52">
        <v>11.819156</v>
      </c>
      <c r="N52">
        <v>1.999854</v>
      </c>
      <c r="O52">
        <v>2.097445</v>
      </c>
      <c r="P52">
        <v>8906.6103519999997</v>
      </c>
      <c r="Q52">
        <v>1507.040039</v>
      </c>
      <c r="R52">
        <v>1580.58</v>
      </c>
      <c r="S52">
        <v>14361.819151</v>
      </c>
      <c r="T52">
        <v>44568.960732</v>
      </c>
      <c r="U52">
        <v>28649044.076662999</v>
      </c>
      <c r="V52" s="6">
        <f t="shared" si="0"/>
        <v>657.69155364240123</v>
      </c>
      <c r="W52" s="6">
        <f t="shared" si="1"/>
        <v>7773.3590723819079</v>
      </c>
      <c r="X52" s="6">
        <f t="shared" si="2"/>
        <v>1315.2870843179708</v>
      </c>
      <c r="Y52" s="6">
        <f t="shared" si="3"/>
        <v>1379.4718607294863</v>
      </c>
    </row>
    <row r="53" spans="1:25" x14ac:dyDescent="0.25">
      <c r="A53">
        <v>52</v>
      </c>
      <c r="B53" t="s">
        <v>229</v>
      </c>
      <c r="C53">
        <v>2</v>
      </c>
      <c r="D53">
        <v>8239</v>
      </c>
      <c r="E53">
        <v>8240</v>
      </c>
      <c r="F53">
        <v>121</v>
      </c>
      <c r="G53" t="s">
        <v>231</v>
      </c>
      <c r="H53" t="s">
        <v>335</v>
      </c>
      <c r="I53">
        <v>78.446899999999999</v>
      </c>
      <c r="J53" t="s">
        <v>453</v>
      </c>
      <c r="K53">
        <v>121</v>
      </c>
      <c r="L53" t="s">
        <v>335</v>
      </c>
      <c r="M53">
        <v>11.819156</v>
      </c>
      <c r="N53">
        <v>1.999854</v>
      </c>
      <c r="O53">
        <v>2.097445</v>
      </c>
      <c r="P53">
        <v>927.17602499999998</v>
      </c>
      <c r="Q53">
        <v>156.88200399999999</v>
      </c>
      <c r="R53">
        <v>164.53800000000001</v>
      </c>
      <c r="S53">
        <v>2708.5169270000001</v>
      </c>
      <c r="T53">
        <v>8881.6853190000002</v>
      </c>
      <c r="U53">
        <v>3417144.4533759998</v>
      </c>
      <c r="V53" s="6">
        <f t="shared" si="0"/>
        <v>78.446842364003672</v>
      </c>
      <c r="W53" s="6">
        <f t="shared" si="1"/>
        <v>927.17546760756818</v>
      </c>
      <c r="X53" s="6">
        <f t="shared" si="2"/>
        <v>156.88223148902219</v>
      </c>
      <c r="Y53" s="6">
        <f t="shared" si="3"/>
        <v>164.53793728216769</v>
      </c>
    </row>
    <row r="54" spans="1:25" x14ac:dyDescent="0.25">
      <c r="A54">
        <v>53</v>
      </c>
      <c r="B54" t="s">
        <v>229</v>
      </c>
      <c r="C54">
        <v>2</v>
      </c>
      <c r="D54">
        <v>8240</v>
      </c>
      <c r="E54">
        <v>8241</v>
      </c>
      <c r="F54">
        <v>121</v>
      </c>
      <c r="G54" t="s">
        <v>231</v>
      </c>
      <c r="H54" t="s">
        <v>335</v>
      </c>
      <c r="I54">
        <v>1940.47</v>
      </c>
      <c r="J54" t="s">
        <v>453</v>
      </c>
      <c r="K54">
        <v>121</v>
      </c>
      <c r="L54" t="s">
        <v>335</v>
      </c>
      <c r="M54">
        <v>11.819156</v>
      </c>
      <c r="N54">
        <v>1.999854</v>
      </c>
      <c r="O54">
        <v>2.097445</v>
      </c>
      <c r="P54">
        <v>22934.699218999998</v>
      </c>
      <c r="Q54">
        <v>3880.6599120000001</v>
      </c>
      <c r="R54">
        <v>4070.03</v>
      </c>
      <c r="S54">
        <v>52671.373328000001</v>
      </c>
      <c r="T54">
        <v>172743.14219499999</v>
      </c>
      <c r="U54">
        <v>84527619.060114995</v>
      </c>
      <c r="V54" s="6">
        <f t="shared" si="0"/>
        <v>1940.4871225921715</v>
      </c>
      <c r="W54" s="6">
        <f t="shared" si="1"/>
        <v>22934.920017908</v>
      </c>
      <c r="X54" s="6">
        <f t="shared" si="2"/>
        <v>3880.6909340644447</v>
      </c>
      <c r="Y54" s="6">
        <f t="shared" si="3"/>
        <v>4070.0650128453372</v>
      </c>
    </row>
    <row r="55" spans="1:25" x14ac:dyDescent="0.25">
      <c r="A55">
        <v>54</v>
      </c>
      <c r="B55" t="s">
        <v>229</v>
      </c>
      <c r="C55">
        <v>2</v>
      </c>
      <c r="D55">
        <v>8244</v>
      </c>
      <c r="E55">
        <v>8245</v>
      </c>
      <c r="F55">
        <v>121</v>
      </c>
      <c r="G55" t="s">
        <v>231</v>
      </c>
      <c r="H55" t="s">
        <v>335</v>
      </c>
      <c r="I55">
        <v>253.977</v>
      </c>
      <c r="J55" t="s">
        <v>453</v>
      </c>
      <c r="K55">
        <v>121</v>
      </c>
      <c r="L55" t="s">
        <v>335</v>
      </c>
      <c r="M55">
        <v>11.819156</v>
      </c>
      <c r="N55">
        <v>1.999854</v>
      </c>
      <c r="O55">
        <v>2.097445</v>
      </c>
      <c r="P55">
        <v>3001.790039</v>
      </c>
      <c r="Q55">
        <v>507.91699199999999</v>
      </c>
      <c r="R55">
        <v>532.70299999999997</v>
      </c>
      <c r="S55">
        <v>9403.1728559999992</v>
      </c>
      <c r="T55">
        <v>30873.721503000001</v>
      </c>
      <c r="U55">
        <v>11063233.955313999</v>
      </c>
      <c r="V55" s="6">
        <f t="shared" si="0"/>
        <v>253.97690439196509</v>
      </c>
      <c r="W55" s="6">
        <f t="shared" si="1"/>
        <v>3001.7926534057206</v>
      </c>
      <c r="X55" s="6">
        <f t="shared" si="2"/>
        <v>507.91672815588896</v>
      </c>
      <c r="Y55" s="6">
        <f t="shared" si="3"/>
        <v>532.70258823240522</v>
      </c>
    </row>
    <row r="56" spans="1:25" x14ac:dyDescent="0.25">
      <c r="A56">
        <v>55</v>
      </c>
      <c r="B56" t="s">
        <v>229</v>
      </c>
      <c r="C56">
        <v>2</v>
      </c>
      <c r="D56">
        <v>8249</v>
      </c>
      <c r="E56">
        <v>8250</v>
      </c>
      <c r="F56">
        <v>121</v>
      </c>
      <c r="G56" t="s">
        <v>231</v>
      </c>
      <c r="H56" t="s">
        <v>335</v>
      </c>
      <c r="I56">
        <v>43.192</v>
      </c>
      <c r="J56" t="s">
        <v>453</v>
      </c>
      <c r="K56">
        <v>121</v>
      </c>
      <c r="L56" t="s">
        <v>335</v>
      </c>
      <c r="M56">
        <v>11.819156</v>
      </c>
      <c r="N56">
        <v>1.999854</v>
      </c>
      <c r="O56">
        <v>2.097445</v>
      </c>
      <c r="P56">
        <v>510.49301100000002</v>
      </c>
      <c r="Q56">
        <v>86.377701000000002</v>
      </c>
      <c r="R56">
        <v>90.592799999999997</v>
      </c>
      <c r="S56">
        <v>1983.141721</v>
      </c>
      <c r="T56">
        <v>6508.166913</v>
      </c>
      <c r="U56">
        <v>1881433.8559719999</v>
      </c>
      <c r="V56" s="6">
        <f t="shared" si="0"/>
        <v>43.191778144444442</v>
      </c>
      <c r="W56" s="6">
        <f t="shared" si="1"/>
        <v>510.49036380657935</v>
      </c>
      <c r="X56" s="6">
        <f t="shared" si="2"/>
        <v>86.3772502892798</v>
      </c>
      <c r="Y56" s="6">
        <f t="shared" si="3"/>
        <v>90.592379110174278</v>
      </c>
    </row>
    <row r="57" spans="1:25" x14ac:dyDescent="0.25">
      <c r="A57">
        <v>56</v>
      </c>
      <c r="B57" t="s">
        <v>229</v>
      </c>
      <c r="C57">
        <v>2</v>
      </c>
      <c r="D57">
        <v>8257</v>
      </c>
      <c r="E57">
        <v>8258</v>
      </c>
      <c r="F57">
        <v>121</v>
      </c>
      <c r="G57" t="s">
        <v>231</v>
      </c>
      <c r="H57" t="s">
        <v>335</v>
      </c>
      <c r="I57">
        <v>286.76299999999998</v>
      </c>
      <c r="J57" t="s">
        <v>453</v>
      </c>
      <c r="K57">
        <v>121</v>
      </c>
      <c r="L57" t="s">
        <v>335</v>
      </c>
      <c r="M57">
        <v>11.819156</v>
      </c>
      <c r="N57">
        <v>1.999854</v>
      </c>
      <c r="O57">
        <v>2.097445</v>
      </c>
      <c r="P57">
        <v>3389.3000489999999</v>
      </c>
      <c r="Q57">
        <v>573.48400900000001</v>
      </c>
      <c r="R57">
        <v>601.47</v>
      </c>
      <c r="S57">
        <v>8031.2444269999996</v>
      </c>
      <c r="T57">
        <v>13864.388215999999</v>
      </c>
      <c r="U57">
        <v>4187034.0819890001</v>
      </c>
      <c r="V57" s="6">
        <f t="shared" si="0"/>
        <v>96.121076262373734</v>
      </c>
      <c r="W57" s="6">
        <f t="shared" si="1"/>
        <v>1136.0699952328921</v>
      </c>
      <c r="X57" s="6">
        <f t="shared" si="2"/>
        <v>192.22811884761316</v>
      </c>
      <c r="Y57" s="6">
        <f t="shared" si="3"/>
        <v>201.60867080113448</v>
      </c>
    </row>
    <row r="58" spans="1:25" x14ac:dyDescent="0.25">
      <c r="A58">
        <v>57</v>
      </c>
      <c r="B58" t="s">
        <v>229</v>
      </c>
      <c r="C58">
        <v>2</v>
      </c>
      <c r="D58">
        <v>8262</v>
      </c>
      <c r="E58">
        <v>8263</v>
      </c>
      <c r="F58">
        <v>121</v>
      </c>
      <c r="G58" t="s">
        <v>231</v>
      </c>
      <c r="H58" t="s">
        <v>335</v>
      </c>
      <c r="I58">
        <v>8.6615900000000003</v>
      </c>
      <c r="J58" t="s">
        <v>453</v>
      </c>
      <c r="K58">
        <v>121</v>
      </c>
      <c r="L58" t="s">
        <v>335</v>
      </c>
      <c r="M58">
        <v>11.819156</v>
      </c>
      <c r="N58">
        <v>1.999854</v>
      </c>
      <c r="O58">
        <v>2.097445</v>
      </c>
      <c r="P58">
        <v>102.373001</v>
      </c>
      <c r="Q58">
        <v>17.321898999999998</v>
      </c>
      <c r="R58">
        <v>18.167200000000001</v>
      </c>
      <c r="S58">
        <v>969.13967700000001</v>
      </c>
      <c r="T58">
        <v>3175.304744</v>
      </c>
      <c r="U58">
        <v>377294.72635800001</v>
      </c>
      <c r="V58" s="6">
        <f t="shared" si="0"/>
        <v>8.661495095454546</v>
      </c>
      <c r="W58" s="6">
        <f t="shared" si="1"/>
        <v>102.37156172641217</v>
      </c>
      <c r="X58" s="6">
        <f t="shared" si="2"/>
        <v>17.321725612625155</v>
      </c>
      <c r="Y58" s="6">
        <f t="shared" si="3"/>
        <v>18.167009580485662</v>
      </c>
    </row>
    <row r="59" spans="1:25" x14ac:dyDescent="0.25">
      <c r="A59">
        <v>58</v>
      </c>
      <c r="B59" t="s">
        <v>229</v>
      </c>
      <c r="C59">
        <v>2</v>
      </c>
      <c r="D59">
        <v>8267</v>
      </c>
      <c r="E59">
        <v>8268</v>
      </c>
      <c r="F59">
        <v>121</v>
      </c>
      <c r="G59" t="s">
        <v>231</v>
      </c>
      <c r="H59" t="s">
        <v>335</v>
      </c>
      <c r="I59">
        <v>77.278800000000004</v>
      </c>
      <c r="J59" t="s">
        <v>453</v>
      </c>
      <c r="K59">
        <v>121</v>
      </c>
      <c r="L59" t="s">
        <v>335</v>
      </c>
      <c r="M59">
        <v>11.819156</v>
      </c>
      <c r="N59">
        <v>1.999854</v>
      </c>
      <c r="O59">
        <v>2.097445</v>
      </c>
      <c r="P59">
        <v>913.36999500000002</v>
      </c>
      <c r="Q59">
        <v>154.54600500000001</v>
      </c>
      <c r="R59">
        <v>162.08799999999999</v>
      </c>
      <c r="S59">
        <v>5057.6568719999996</v>
      </c>
      <c r="T59">
        <v>16595.523627999999</v>
      </c>
      <c r="U59">
        <v>3366230.8164769998</v>
      </c>
      <c r="V59" s="6">
        <f t="shared" si="0"/>
        <v>77.278026089921937</v>
      </c>
      <c r="W59" s="6">
        <f t="shared" si="1"/>
        <v>913.36104572885733</v>
      </c>
      <c r="X59" s="6">
        <f t="shared" si="2"/>
        <v>154.54476958803474</v>
      </c>
      <c r="Y59" s="6">
        <f t="shared" si="3"/>
        <v>162.08640943217631</v>
      </c>
    </row>
    <row r="60" spans="1:25" x14ac:dyDescent="0.25">
      <c r="A60">
        <v>59</v>
      </c>
      <c r="B60" t="s">
        <v>229</v>
      </c>
      <c r="C60">
        <v>2</v>
      </c>
      <c r="D60">
        <v>8273</v>
      </c>
      <c r="E60">
        <v>8274</v>
      </c>
      <c r="F60">
        <v>121</v>
      </c>
      <c r="G60" t="s">
        <v>231</v>
      </c>
      <c r="H60" t="s">
        <v>335</v>
      </c>
      <c r="I60">
        <v>4.2839600000000004</v>
      </c>
      <c r="J60" t="s">
        <v>453</v>
      </c>
      <c r="K60">
        <v>121</v>
      </c>
      <c r="L60" t="s">
        <v>335</v>
      </c>
      <c r="M60">
        <v>11.819156</v>
      </c>
      <c r="N60">
        <v>1.999854</v>
      </c>
      <c r="O60">
        <v>2.097445</v>
      </c>
      <c r="P60">
        <v>50.632801000000001</v>
      </c>
      <c r="Q60">
        <v>8.5672899999999998</v>
      </c>
      <c r="R60">
        <v>8.9853699999999996</v>
      </c>
      <c r="S60">
        <v>748.31534499999998</v>
      </c>
      <c r="T60">
        <v>2450.4750880000001</v>
      </c>
      <c r="U60">
        <v>185332.63673</v>
      </c>
      <c r="V60" s="6">
        <f t="shared" si="0"/>
        <v>4.2546518992194677</v>
      </c>
      <c r="W60" s="6">
        <f t="shared" si="1"/>
        <v>50.286394522571165</v>
      </c>
      <c r="X60" s="6">
        <f t="shared" si="2"/>
        <v>8.5086826192616503</v>
      </c>
      <c r="Y60" s="6">
        <f t="shared" si="3"/>
        <v>8.9238983527583766</v>
      </c>
    </row>
    <row r="61" spans="1:25" x14ac:dyDescent="0.25">
      <c r="A61">
        <v>60</v>
      </c>
      <c r="B61" t="s">
        <v>229</v>
      </c>
      <c r="C61">
        <v>2</v>
      </c>
      <c r="D61">
        <v>8275</v>
      </c>
      <c r="E61">
        <v>8276</v>
      </c>
      <c r="F61">
        <v>121</v>
      </c>
      <c r="G61" t="s">
        <v>231</v>
      </c>
      <c r="H61" t="s">
        <v>335</v>
      </c>
      <c r="I61">
        <v>170.67699999999999</v>
      </c>
      <c r="J61" t="s">
        <v>453</v>
      </c>
      <c r="K61">
        <v>121</v>
      </c>
      <c r="L61" t="s">
        <v>335</v>
      </c>
      <c r="M61">
        <v>11.819156</v>
      </c>
      <c r="N61">
        <v>1.999854</v>
      </c>
      <c r="O61">
        <v>2.097445</v>
      </c>
      <c r="P61">
        <v>2017.26001</v>
      </c>
      <c r="Q61">
        <v>341.32900999999998</v>
      </c>
      <c r="R61">
        <v>357.98599999999999</v>
      </c>
      <c r="S61">
        <v>8236.1774249999999</v>
      </c>
      <c r="T61">
        <v>17550.888615</v>
      </c>
      <c r="U61">
        <v>2226416.243001</v>
      </c>
      <c r="V61" s="6">
        <f t="shared" si="0"/>
        <v>51.111483999104685</v>
      </c>
      <c r="W61" s="6">
        <f t="shared" si="1"/>
        <v>604.0946027769221</v>
      </c>
      <c r="X61" s="6">
        <f t="shared" si="2"/>
        <v>102.2155057215455</v>
      </c>
      <c r="Y61" s="6">
        <f t="shared" si="3"/>
        <v>107.20352655650213</v>
      </c>
    </row>
    <row r="62" spans="1:25" x14ac:dyDescent="0.25">
      <c r="A62">
        <v>61</v>
      </c>
      <c r="B62" t="s">
        <v>229</v>
      </c>
      <c r="C62">
        <v>2</v>
      </c>
      <c r="D62">
        <v>8276</v>
      </c>
      <c r="E62">
        <v>8277</v>
      </c>
      <c r="F62">
        <v>121</v>
      </c>
      <c r="G62" t="s">
        <v>231</v>
      </c>
      <c r="H62" t="s">
        <v>335</v>
      </c>
      <c r="I62">
        <v>563.04</v>
      </c>
      <c r="J62" t="s">
        <v>453</v>
      </c>
      <c r="K62">
        <v>121</v>
      </c>
      <c r="L62" t="s">
        <v>335</v>
      </c>
      <c r="M62">
        <v>11.819156</v>
      </c>
      <c r="N62">
        <v>1.999854</v>
      </c>
      <c r="O62">
        <v>2.097445</v>
      </c>
      <c r="P62">
        <v>6654.6601559999999</v>
      </c>
      <c r="Q62">
        <v>1126</v>
      </c>
      <c r="R62">
        <v>1180.95</v>
      </c>
      <c r="S62">
        <v>9467.7227340000009</v>
      </c>
      <c r="T62">
        <v>31031.149846</v>
      </c>
      <c r="U62">
        <v>24525913.36053</v>
      </c>
      <c r="V62" s="6">
        <f t="shared" si="0"/>
        <v>563.03749679820942</v>
      </c>
      <c r="W62" s="6">
        <f t="shared" si="1"/>
        <v>6654.6280085075377</v>
      </c>
      <c r="X62" s="6">
        <f t="shared" si="2"/>
        <v>1125.9927901218864</v>
      </c>
      <c r="Y62" s="6">
        <f t="shared" si="3"/>
        <v>1180.9401824719203</v>
      </c>
    </row>
    <row r="63" spans="1:25" x14ac:dyDescent="0.25">
      <c r="A63">
        <v>62</v>
      </c>
      <c r="B63" t="s">
        <v>229</v>
      </c>
      <c r="C63">
        <v>2</v>
      </c>
      <c r="D63">
        <v>8277</v>
      </c>
      <c r="E63">
        <v>8278</v>
      </c>
      <c r="F63">
        <v>121</v>
      </c>
      <c r="G63" t="s">
        <v>231</v>
      </c>
      <c r="H63" t="s">
        <v>335</v>
      </c>
      <c r="I63">
        <v>152.40299999999999</v>
      </c>
      <c r="J63" t="s">
        <v>453</v>
      </c>
      <c r="K63">
        <v>121</v>
      </c>
      <c r="L63" t="s">
        <v>335</v>
      </c>
      <c r="M63">
        <v>11.819156</v>
      </c>
      <c r="N63">
        <v>1.999854</v>
      </c>
      <c r="O63">
        <v>2.097445</v>
      </c>
      <c r="P63">
        <v>1801.2700199999999</v>
      </c>
      <c r="Q63">
        <v>304.783997</v>
      </c>
      <c r="R63">
        <v>319.65699999999998</v>
      </c>
      <c r="S63">
        <v>7499.0528320000003</v>
      </c>
      <c r="T63">
        <v>19253.936547000001</v>
      </c>
      <c r="U63">
        <v>4494843.4756699996</v>
      </c>
      <c r="V63" s="6">
        <f t="shared" si="0"/>
        <v>103.18740761409549</v>
      </c>
      <c r="W63" s="6">
        <f t="shared" si="1"/>
        <v>1219.5880678265823</v>
      </c>
      <c r="X63" s="6">
        <f t="shared" si="2"/>
        <v>206.35974986667932</v>
      </c>
      <c r="Y63" s="6">
        <f t="shared" si="3"/>
        <v>216.42991216314653</v>
      </c>
    </row>
    <row r="64" spans="1:25" x14ac:dyDescent="0.25">
      <c r="A64">
        <v>63</v>
      </c>
      <c r="B64" t="s">
        <v>229</v>
      </c>
      <c r="C64">
        <v>2</v>
      </c>
      <c r="D64">
        <v>8294</v>
      </c>
      <c r="E64">
        <v>8295</v>
      </c>
      <c r="F64">
        <v>121</v>
      </c>
      <c r="G64" t="s">
        <v>231</v>
      </c>
      <c r="H64" t="s">
        <v>335</v>
      </c>
      <c r="I64">
        <v>17.5502</v>
      </c>
      <c r="J64" t="s">
        <v>453</v>
      </c>
      <c r="K64">
        <v>121</v>
      </c>
      <c r="L64" t="s">
        <v>335</v>
      </c>
      <c r="M64">
        <v>11.819156</v>
      </c>
      <c r="N64">
        <v>1.999854</v>
      </c>
      <c r="O64">
        <v>2.097445</v>
      </c>
      <c r="P64">
        <v>207.429001</v>
      </c>
      <c r="Q64">
        <v>35.097800999999997</v>
      </c>
      <c r="R64">
        <v>36.810600000000001</v>
      </c>
      <c r="S64">
        <v>1716.3777230000001</v>
      </c>
      <c r="T64">
        <v>5633.3327470000004</v>
      </c>
      <c r="U64">
        <v>764470.495689</v>
      </c>
      <c r="V64" s="6">
        <f t="shared" si="0"/>
        <v>17.549827724724519</v>
      </c>
      <c r="W64" s="6">
        <f t="shared" si="1"/>
        <v>207.42415165164414</v>
      </c>
      <c r="X64" s="6">
        <f t="shared" si="2"/>
        <v>35.097093174601227</v>
      </c>
      <c r="Y64" s="6">
        <f t="shared" si="3"/>
        <v>36.809798412084817</v>
      </c>
    </row>
    <row r="65" spans="1:25" x14ac:dyDescent="0.25">
      <c r="A65">
        <v>64</v>
      </c>
      <c r="B65" t="s">
        <v>229</v>
      </c>
      <c r="C65">
        <v>2</v>
      </c>
      <c r="D65">
        <v>8295</v>
      </c>
      <c r="E65">
        <v>8296</v>
      </c>
      <c r="F65">
        <v>121</v>
      </c>
      <c r="G65" t="s">
        <v>231</v>
      </c>
      <c r="H65" t="s">
        <v>335</v>
      </c>
      <c r="I65">
        <v>51.3093</v>
      </c>
      <c r="J65" t="s">
        <v>453</v>
      </c>
      <c r="K65">
        <v>121</v>
      </c>
      <c r="L65" t="s">
        <v>335</v>
      </c>
      <c r="M65">
        <v>11.819156</v>
      </c>
      <c r="N65">
        <v>1.999854</v>
      </c>
      <c r="O65">
        <v>2.097445</v>
      </c>
      <c r="P65">
        <v>606.43298300000004</v>
      </c>
      <c r="Q65">
        <v>102.611</v>
      </c>
      <c r="R65">
        <v>107.61799999999999</v>
      </c>
      <c r="S65">
        <v>2720.0785070000002</v>
      </c>
      <c r="T65">
        <v>8920.8052740000003</v>
      </c>
      <c r="U65">
        <v>2234985.0391040002</v>
      </c>
      <c r="V65" s="6">
        <f t="shared" si="0"/>
        <v>51.30819648999082</v>
      </c>
      <c r="W65" s="6">
        <f t="shared" si="1"/>
        <v>606.41957839385395</v>
      </c>
      <c r="X65" s="6">
        <f t="shared" si="2"/>
        <v>102.6089019832941</v>
      </c>
      <c r="Y65" s="6">
        <f t="shared" si="3"/>
        <v>107.61612018694879</v>
      </c>
    </row>
    <row r="66" spans="1:25" x14ac:dyDescent="0.25">
      <c r="A66">
        <v>65</v>
      </c>
      <c r="B66" t="s">
        <v>229</v>
      </c>
      <c r="C66">
        <v>2</v>
      </c>
      <c r="D66">
        <v>8297</v>
      </c>
      <c r="E66">
        <v>8298</v>
      </c>
      <c r="F66">
        <v>121</v>
      </c>
      <c r="G66" t="s">
        <v>231</v>
      </c>
      <c r="H66" t="s">
        <v>335</v>
      </c>
      <c r="I66">
        <v>451.161</v>
      </c>
      <c r="J66" t="s">
        <v>453</v>
      </c>
      <c r="K66">
        <v>121</v>
      </c>
      <c r="L66" t="s">
        <v>335</v>
      </c>
      <c r="M66">
        <v>11.819156</v>
      </c>
      <c r="N66">
        <v>1.999854</v>
      </c>
      <c r="O66">
        <v>2.097445</v>
      </c>
      <c r="P66">
        <v>5332.3398440000001</v>
      </c>
      <c r="Q66">
        <v>902.25598100000002</v>
      </c>
      <c r="R66">
        <v>946.28499999999997</v>
      </c>
      <c r="S66">
        <v>11943.122858000001</v>
      </c>
      <c r="T66">
        <v>39197.495801999998</v>
      </c>
      <c r="U66">
        <v>19652247.353650998</v>
      </c>
      <c r="V66" s="6">
        <f t="shared" si="0"/>
        <v>451.15352051540401</v>
      </c>
      <c r="W66" s="6">
        <f t="shared" si="1"/>
        <v>5332.2538389207602</v>
      </c>
      <c r="X66" s="6">
        <f t="shared" si="2"/>
        <v>902.24117261681283</v>
      </c>
      <c r="Y66" s="6">
        <f t="shared" si="3"/>
        <v>946.26969583743153</v>
      </c>
    </row>
    <row r="67" spans="1:25" x14ac:dyDescent="0.25">
      <c r="A67">
        <v>66</v>
      </c>
      <c r="B67" t="s">
        <v>229</v>
      </c>
      <c r="C67">
        <v>2</v>
      </c>
      <c r="D67">
        <v>8311</v>
      </c>
      <c r="E67">
        <v>8312</v>
      </c>
      <c r="F67">
        <v>122</v>
      </c>
      <c r="G67" t="s">
        <v>290</v>
      </c>
      <c r="H67" t="s">
        <v>609</v>
      </c>
      <c r="I67">
        <v>189.52799999999999</v>
      </c>
      <c r="J67" t="s">
        <v>453</v>
      </c>
      <c r="K67">
        <v>122</v>
      </c>
      <c r="L67" t="s">
        <v>609</v>
      </c>
      <c r="M67">
        <v>11.476900000000001</v>
      </c>
      <c r="N67">
        <v>1.9974769999999999</v>
      </c>
      <c r="O67">
        <v>2.043758</v>
      </c>
      <c r="P67">
        <v>2175.1899410000001</v>
      </c>
      <c r="Q67">
        <v>378.57800300000002</v>
      </c>
      <c r="R67">
        <v>387.34899999999999</v>
      </c>
      <c r="S67">
        <v>12522.797305</v>
      </c>
      <c r="T67">
        <v>41076.028549000002</v>
      </c>
      <c r="U67">
        <v>8255851.5683500003</v>
      </c>
      <c r="V67" s="6">
        <f t="shared" ref="V67:V130" si="4">U67/43560</f>
        <v>189.52827291896236</v>
      </c>
      <c r="W67" s="6">
        <f t="shared" ref="W67:W130" si="5">V67*M67</f>
        <v>2175.1970354636392</v>
      </c>
      <c r="X67" s="6">
        <f t="shared" ref="X67:X130" si="6">V67*N67</f>
        <v>378.57836600535018</v>
      </c>
      <c r="Y67" s="6">
        <f t="shared" ref="Y67:Y130" si="7">V67*O67</f>
        <v>387.34992400431264</v>
      </c>
    </row>
    <row r="68" spans="1:25" x14ac:dyDescent="0.25">
      <c r="A68">
        <v>67</v>
      </c>
      <c r="B68" t="s">
        <v>229</v>
      </c>
      <c r="C68">
        <v>2</v>
      </c>
      <c r="D68">
        <v>8322</v>
      </c>
      <c r="E68">
        <v>8323</v>
      </c>
      <c r="F68">
        <v>129</v>
      </c>
      <c r="G68" t="s">
        <v>326</v>
      </c>
      <c r="H68" t="s">
        <v>416</v>
      </c>
      <c r="I68">
        <v>7.5988800000000003</v>
      </c>
      <c r="J68" t="s">
        <v>453</v>
      </c>
      <c r="K68">
        <v>129</v>
      </c>
      <c r="L68" t="s">
        <v>416</v>
      </c>
      <c r="M68">
        <v>10.942111000000001</v>
      </c>
      <c r="N68">
        <v>1.7858099999999999</v>
      </c>
      <c r="O68">
        <v>1.979358</v>
      </c>
      <c r="P68">
        <v>83.147796999999997</v>
      </c>
      <c r="Q68">
        <v>13.5702</v>
      </c>
      <c r="R68">
        <v>15.040900000000001</v>
      </c>
      <c r="S68">
        <v>1030.308857</v>
      </c>
      <c r="T68">
        <v>3379.6695759999998</v>
      </c>
      <c r="U68">
        <v>331013.35438799998</v>
      </c>
      <c r="V68" s="6">
        <f t="shared" si="4"/>
        <v>7.5990209914600548</v>
      </c>
      <c r="W68" s="6">
        <f t="shared" si="5"/>
        <v>83.149331179885976</v>
      </c>
      <c r="X68" s="6">
        <f t="shared" si="6"/>
        <v>13.570407676759279</v>
      </c>
      <c r="Y68" s="6">
        <f t="shared" si="7"/>
        <v>15.041182991614392</v>
      </c>
    </row>
    <row r="69" spans="1:25" x14ac:dyDescent="0.25">
      <c r="A69">
        <v>68</v>
      </c>
      <c r="B69" t="s">
        <v>229</v>
      </c>
      <c r="C69">
        <v>2</v>
      </c>
      <c r="D69">
        <v>8328</v>
      </c>
      <c r="E69">
        <v>8329</v>
      </c>
      <c r="F69">
        <v>129</v>
      </c>
      <c r="G69" t="s">
        <v>326</v>
      </c>
      <c r="H69" t="s">
        <v>416</v>
      </c>
      <c r="I69">
        <v>15.4259</v>
      </c>
      <c r="J69" t="s">
        <v>453</v>
      </c>
      <c r="K69">
        <v>129</v>
      </c>
      <c r="L69" t="s">
        <v>416</v>
      </c>
      <c r="M69">
        <v>10.942111000000001</v>
      </c>
      <c r="N69">
        <v>1.7858099999999999</v>
      </c>
      <c r="O69">
        <v>1.979358</v>
      </c>
      <c r="P69">
        <v>168.79200700000001</v>
      </c>
      <c r="Q69">
        <v>27.547701</v>
      </c>
      <c r="R69">
        <v>30.5334</v>
      </c>
      <c r="S69">
        <v>1724.283175</v>
      </c>
      <c r="T69">
        <v>5649.8999549999999</v>
      </c>
      <c r="U69">
        <v>671951.86226600001</v>
      </c>
      <c r="V69" s="6">
        <f t="shared" si="4"/>
        <v>15.425892154866851</v>
      </c>
      <c r="W69" s="6">
        <f t="shared" si="5"/>
        <v>168.79182423258229</v>
      </c>
      <c r="X69" s="6">
        <f t="shared" si="6"/>
        <v>27.547712469082768</v>
      </c>
      <c r="Y69" s="6">
        <f t="shared" si="7"/>
        <v>30.533363043872939</v>
      </c>
    </row>
    <row r="70" spans="1:25" x14ac:dyDescent="0.25">
      <c r="A70">
        <v>69</v>
      </c>
      <c r="B70" t="s">
        <v>229</v>
      </c>
      <c r="C70">
        <v>2</v>
      </c>
      <c r="D70">
        <v>8341</v>
      </c>
      <c r="E70">
        <v>8342</v>
      </c>
      <c r="F70">
        <v>132</v>
      </c>
      <c r="G70" t="s">
        <v>333</v>
      </c>
      <c r="H70" t="s">
        <v>417</v>
      </c>
      <c r="I70">
        <v>19.215599999999998</v>
      </c>
      <c r="J70" t="s">
        <v>453</v>
      </c>
      <c r="K70">
        <v>132</v>
      </c>
      <c r="L70" t="s">
        <v>417</v>
      </c>
      <c r="M70">
        <v>11.940828</v>
      </c>
      <c r="N70">
        <v>2.5050249999999998</v>
      </c>
      <c r="O70">
        <v>1.996496</v>
      </c>
      <c r="P70">
        <v>229.449997</v>
      </c>
      <c r="Q70">
        <v>48.135601000000001</v>
      </c>
      <c r="R70">
        <v>38.363900000000001</v>
      </c>
      <c r="S70">
        <v>1565.26179</v>
      </c>
      <c r="T70">
        <v>5128.1588240000001</v>
      </c>
      <c r="U70">
        <v>837034.52133200003</v>
      </c>
      <c r="V70" s="6">
        <f t="shared" si="4"/>
        <v>19.215668533792471</v>
      </c>
      <c r="W70" s="6">
        <f t="shared" si="5"/>
        <v>229.45099286702808</v>
      </c>
      <c r="X70" s="6">
        <f t="shared" si="6"/>
        <v>48.135730068863481</v>
      </c>
      <c r="Y70" s="6">
        <f t="shared" si="7"/>
        <v>38.36400536504253</v>
      </c>
    </row>
    <row r="71" spans="1:25" x14ac:dyDescent="0.25">
      <c r="A71">
        <v>70</v>
      </c>
      <c r="B71" t="s">
        <v>229</v>
      </c>
      <c r="C71">
        <v>2</v>
      </c>
      <c r="D71">
        <v>8342</v>
      </c>
      <c r="E71">
        <v>8343</v>
      </c>
      <c r="F71">
        <v>132</v>
      </c>
      <c r="G71" t="s">
        <v>333</v>
      </c>
      <c r="H71" t="s">
        <v>417</v>
      </c>
      <c r="I71">
        <v>59.349400000000003</v>
      </c>
      <c r="J71" t="s">
        <v>453</v>
      </c>
      <c r="K71">
        <v>132</v>
      </c>
      <c r="L71" t="s">
        <v>417</v>
      </c>
      <c r="M71">
        <v>11.940828</v>
      </c>
      <c r="N71">
        <v>2.5050249999999998</v>
      </c>
      <c r="O71">
        <v>1.996496</v>
      </c>
      <c r="P71">
        <v>708.68102999999996</v>
      </c>
      <c r="Q71">
        <v>148.671997</v>
      </c>
      <c r="R71">
        <v>118.491</v>
      </c>
      <c r="S71">
        <v>3593.7712409999999</v>
      </c>
      <c r="T71">
        <v>11793.692133</v>
      </c>
      <c r="U71">
        <v>2585261.652026</v>
      </c>
      <c r="V71" s="6">
        <f t="shared" si="4"/>
        <v>59.349441047428833</v>
      </c>
      <c r="W71" s="6">
        <f t="shared" si="5"/>
        <v>708.68146744348758</v>
      </c>
      <c r="X71" s="6">
        <f t="shared" si="6"/>
        <v>148.67183355983539</v>
      </c>
      <c r="Y71" s="6">
        <f t="shared" si="7"/>
        <v>118.49092165342748</v>
      </c>
    </row>
    <row r="72" spans="1:25" x14ac:dyDescent="0.25">
      <c r="A72">
        <v>71</v>
      </c>
      <c r="B72" t="s">
        <v>229</v>
      </c>
      <c r="C72">
        <v>2</v>
      </c>
      <c r="D72">
        <v>8343</v>
      </c>
      <c r="E72">
        <v>8344</v>
      </c>
      <c r="F72">
        <v>132</v>
      </c>
      <c r="G72" t="s">
        <v>333</v>
      </c>
      <c r="H72" t="s">
        <v>417</v>
      </c>
      <c r="I72">
        <v>140.67599999999999</v>
      </c>
      <c r="J72" t="s">
        <v>453</v>
      </c>
      <c r="K72">
        <v>132</v>
      </c>
      <c r="L72" t="s">
        <v>417</v>
      </c>
      <c r="M72">
        <v>11.940828</v>
      </c>
      <c r="N72">
        <v>2.5050249999999998</v>
      </c>
      <c r="O72">
        <v>1.996496</v>
      </c>
      <c r="P72">
        <v>1679.790039</v>
      </c>
      <c r="Q72">
        <v>352.39700299999998</v>
      </c>
      <c r="R72">
        <v>280.85899999999998</v>
      </c>
      <c r="S72">
        <v>7400.8623459999999</v>
      </c>
      <c r="T72">
        <v>24275.060129000001</v>
      </c>
      <c r="U72">
        <v>6127836.6297359997</v>
      </c>
      <c r="V72" s="6">
        <f t="shared" si="4"/>
        <v>140.67577203250687</v>
      </c>
      <c r="W72" s="6">
        <f t="shared" si="5"/>
        <v>1679.7851976073748</v>
      </c>
      <c r="X72" s="6">
        <f t="shared" si="6"/>
        <v>352.39632583573052</v>
      </c>
      <c r="Y72" s="6">
        <f t="shared" si="7"/>
        <v>280.85861615981185</v>
      </c>
    </row>
    <row r="73" spans="1:25" x14ac:dyDescent="0.25">
      <c r="A73">
        <v>72</v>
      </c>
      <c r="B73" t="s">
        <v>229</v>
      </c>
      <c r="C73">
        <v>2</v>
      </c>
      <c r="D73">
        <v>8344</v>
      </c>
      <c r="E73">
        <v>8345</v>
      </c>
      <c r="F73">
        <v>132</v>
      </c>
      <c r="G73" t="s">
        <v>333</v>
      </c>
      <c r="H73" t="s">
        <v>417</v>
      </c>
      <c r="I73">
        <v>4.1966799999999997</v>
      </c>
      <c r="J73" t="s">
        <v>453</v>
      </c>
      <c r="K73">
        <v>132</v>
      </c>
      <c r="L73" t="s">
        <v>417</v>
      </c>
      <c r="M73">
        <v>11.940828</v>
      </c>
      <c r="N73">
        <v>2.5050249999999998</v>
      </c>
      <c r="O73">
        <v>1.996496</v>
      </c>
      <c r="P73">
        <v>50.111801</v>
      </c>
      <c r="Q73">
        <v>10.5128</v>
      </c>
      <c r="R73">
        <v>8.3786500000000004</v>
      </c>
      <c r="S73">
        <v>605.17690200000004</v>
      </c>
      <c r="T73">
        <v>1984.4245450000001</v>
      </c>
      <c r="U73">
        <v>182807.33550700001</v>
      </c>
      <c r="V73" s="6">
        <f t="shared" si="4"/>
        <v>4.1966789602157943</v>
      </c>
      <c r="W73" s="6">
        <f t="shared" si="5"/>
        <v>50.111821635155643</v>
      </c>
      <c r="X73" s="6">
        <f t="shared" si="6"/>
        <v>10.512785712314569</v>
      </c>
      <c r="Y73" s="6">
        <f t="shared" si="7"/>
        <v>8.3786527573549936</v>
      </c>
    </row>
    <row r="74" spans="1:25" x14ac:dyDescent="0.25">
      <c r="A74">
        <v>73</v>
      </c>
      <c r="B74" t="s">
        <v>229</v>
      </c>
      <c r="C74">
        <v>2</v>
      </c>
      <c r="D74">
        <v>8345</v>
      </c>
      <c r="E74">
        <v>8346</v>
      </c>
      <c r="F74">
        <v>132</v>
      </c>
      <c r="G74" t="s">
        <v>333</v>
      </c>
      <c r="H74" t="s">
        <v>417</v>
      </c>
      <c r="I74">
        <v>5.6494999999999997</v>
      </c>
      <c r="J74" t="s">
        <v>453</v>
      </c>
      <c r="K74">
        <v>132</v>
      </c>
      <c r="L74" t="s">
        <v>417</v>
      </c>
      <c r="M74">
        <v>11.940828</v>
      </c>
      <c r="N74">
        <v>2.5050249999999998</v>
      </c>
      <c r="O74">
        <v>1.996496</v>
      </c>
      <c r="P74">
        <v>67.459701999999993</v>
      </c>
      <c r="Q74">
        <v>14.152100000000001</v>
      </c>
      <c r="R74">
        <v>11.279199999999999</v>
      </c>
      <c r="S74">
        <v>777.76536899999996</v>
      </c>
      <c r="T74">
        <v>2550.771158</v>
      </c>
      <c r="U74">
        <v>246092.23775</v>
      </c>
      <c r="V74" s="6">
        <f t="shared" si="4"/>
        <v>5.6495004074839299</v>
      </c>
      <c r="W74" s="6">
        <f t="shared" si="5"/>
        <v>67.459712651695511</v>
      </c>
      <c r="X74" s="6">
        <f t="shared" si="6"/>
        <v>14.15213975825743</v>
      </c>
      <c r="Y74" s="6">
        <f t="shared" si="7"/>
        <v>11.279204965540037</v>
      </c>
    </row>
    <row r="75" spans="1:25" x14ac:dyDescent="0.25">
      <c r="A75">
        <v>74</v>
      </c>
      <c r="B75" t="s">
        <v>229</v>
      </c>
      <c r="C75">
        <v>2</v>
      </c>
      <c r="D75">
        <v>8346</v>
      </c>
      <c r="E75">
        <v>8347</v>
      </c>
      <c r="F75">
        <v>132</v>
      </c>
      <c r="G75" t="s">
        <v>333</v>
      </c>
      <c r="H75" t="s">
        <v>417</v>
      </c>
      <c r="I75">
        <v>62</v>
      </c>
      <c r="J75" t="s">
        <v>453</v>
      </c>
      <c r="K75">
        <v>132</v>
      </c>
      <c r="L75" t="s">
        <v>417</v>
      </c>
      <c r="M75">
        <v>11.940828</v>
      </c>
      <c r="N75">
        <v>2.5050249999999998</v>
      </c>
      <c r="O75">
        <v>1.996496</v>
      </c>
      <c r="P75">
        <v>740.33099400000003</v>
      </c>
      <c r="Q75">
        <v>155.31199599999999</v>
      </c>
      <c r="R75">
        <v>123.783</v>
      </c>
      <c r="S75">
        <v>2573.9710749999999</v>
      </c>
      <c r="T75">
        <v>8450.6625760000006</v>
      </c>
      <c r="U75">
        <v>2700708.0426650001</v>
      </c>
      <c r="V75" s="6">
        <f t="shared" si="4"/>
        <v>61.999725497359968</v>
      </c>
      <c r="W75" s="6">
        <f t="shared" si="5"/>
        <v>740.32805821118984</v>
      </c>
      <c r="X75" s="6">
        <f t="shared" si="6"/>
        <v>155.31086236402413</v>
      </c>
      <c r="Y75" s="6">
        <f t="shared" si="7"/>
        <v>123.78220395657719</v>
      </c>
    </row>
    <row r="76" spans="1:25" x14ac:dyDescent="0.25">
      <c r="A76">
        <v>75</v>
      </c>
      <c r="B76" t="s">
        <v>229</v>
      </c>
      <c r="C76">
        <v>2</v>
      </c>
      <c r="D76">
        <v>8348</v>
      </c>
      <c r="E76">
        <v>8349</v>
      </c>
      <c r="F76">
        <v>132</v>
      </c>
      <c r="G76" t="s">
        <v>333</v>
      </c>
      <c r="H76" t="s">
        <v>417</v>
      </c>
      <c r="I76">
        <v>170.56800000000001</v>
      </c>
      <c r="J76" t="s">
        <v>453</v>
      </c>
      <c r="K76">
        <v>132</v>
      </c>
      <c r="L76" t="s">
        <v>417</v>
      </c>
      <c r="M76">
        <v>11.940828</v>
      </c>
      <c r="N76">
        <v>2.5050249999999998</v>
      </c>
      <c r="O76">
        <v>1.996496</v>
      </c>
      <c r="P76">
        <v>2036.719971</v>
      </c>
      <c r="Q76">
        <v>427.27700800000002</v>
      </c>
      <c r="R76">
        <v>340.53800000000001</v>
      </c>
      <c r="S76">
        <v>8831.1937899999994</v>
      </c>
      <c r="T76">
        <v>28982.683539000001</v>
      </c>
      <c r="U76">
        <v>7429903.8390969997</v>
      </c>
      <c r="V76" s="6">
        <f t="shared" si="4"/>
        <v>170.56712210966484</v>
      </c>
      <c r="W76" s="6">
        <f t="shared" si="5"/>
        <v>2036.7126675665049</v>
      </c>
      <c r="X76" s="6">
        <f t="shared" si="6"/>
        <v>427.27490506276314</v>
      </c>
      <c r="Y76" s="6">
        <f t="shared" si="7"/>
        <v>340.53657702345743</v>
      </c>
    </row>
    <row r="77" spans="1:25" x14ac:dyDescent="0.25">
      <c r="A77">
        <v>76</v>
      </c>
      <c r="B77" t="s">
        <v>229</v>
      </c>
      <c r="C77">
        <v>2</v>
      </c>
      <c r="D77">
        <v>8349</v>
      </c>
      <c r="E77">
        <v>8350</v>
      </c>
      <c r="F77">
        <v>132</v>
      </c>
      <c r="G77" t="s">
        <v>333</v>
      </c>
      <c r="H77" t="s">
        <v>417</v>
      </c>
      <c r="I77">
        <v>180.863</v>
      </c>
      <c r="J77" t="s">
        <v>453</v>
      </c>
      <c r="K77">
        <v>132</v>
      </c>
      <c r="L77" t="s">
        <v>417</v>
      </c>
      <c r="M77">
        <v>11.940828</v>
      </c>
      <c r="N77">
        <v>2.5050249999999998</v>
      </c>
      <c r="O77">
        <v>1.996496</v>
      </c>
      <c r="P77">
        <v>2159.6499020000001</v>
      </c>
      <c r="Q77">
        <v>453.06601000000001</v>
      </c>
      <c r="R77">
        <v>361.09199999999998</v>
      </c>
      <c r="S77">
        <v>10678.53514</v>
      </c>
      <c r="T77">
        <v>35025.702900999997</v>
      </c>
      <c r="U77">
        <v>7878390.2891530003</v>
      </c>
      <c r="V77" s="6">
        <f t="shared" si="4"/>
        <v>180.8629542964417</v>
      </c>
      <c r="W77" s="6">
        <f t="shared" si="5"/>
        <v>2159.6534288256712</v>
      </c>
      <c r="X77" s="6">
        <f t="shared" si="6"/>
        <v>453.06622208644382</v>
      </c>
      <c r="Y77" s="6">
        <f t="shared" si="7"/>
        <v>361.09216480102867</v>
      </c>
    </row>
    <row r="78" spans="1:25" x14ac:dyDescent="0.25">
      <c r="A78">
        <v>77</v>
      </c>
      <c r="B78" t="s">
        <v>229</v>
      </c>
      <c r="C78">
        <v>2</v>
      </c>
      <c r="D78">
        <v>8351</v>
      </c>
      <c r="E78">
        <v>8352</v>
      </c>
      <c r="F78">
        <v>132</v>
      </c>
      <c r="G78" t="s">
        <v>333</v>
      </c>
      <c r="H78" t="s">
        <v>417</v>
      </c>
      <c r="I78">
        <v>65.189099999999996</v>
      </c>
      <c r="J78" t="s">
        <v>453</v>
      </c>
      <c r="K78">
        <v>132</v>
      </c>
      <c r="L78" t="s">
        <v>417</v>
      </c>
      <c r="M78">
        <v>11.940828</v>
      </c>
      <c r="N78">
        <v>2.5050249999999998</v>
      </c>
      <c r="O78">
        <v>1.996496</v>
      </c>
      <c r="P78">
        <v>778.41198699999995</v>
      </c>
      <c r="Q78">
        <v>163.300003</v>
      </c>
      <c r="R78">
        <v>130.15</v>
      </c>
      <c r="S78">
        <v>4052.1087689999999</v>
      </c>
      <c r="T78">
        <v>13298.366148999999</v>
      </c>
      <c r="U78">
        <v>2839608.3200389999</v>
      </c>
      <c r="V78" s="6">
        <f t="shared" si="4"/>
        <v>65.18843709915059</v>
      </c>
      <c r="W78" s="6">
        <f t="shared" si="5"/>
        <v>778.40391498977613</v>
      </c>
      <c r="X78" s="6">
        <f t="shared" si="6"/>
        <v>163.29866464429969</v>
      </c>
      <c r="Y78" s="6">
        <f t="shared" si="7"/>
        <v>130.14845391470575</v>
      </c>
    </row>
    <row r="79" spans="1:25" x14ac:dyDescent="0.25">
      <c r="A79">
        <v>78</v>
      </c>
      <c r="B79" t="s">
        <v>229</v>
      </c>
      <c r="C79">
        <v>2</v>
      </c>
      <c r="D79">
        <v>8373</v>
      </c>
      <c r="E79">
        <v>8374</v>
      </c>
      <c r="F79">
        <v>133</v>
      </c>
      <c r="G79" t="s">
        <v>232</v>
      </c>
      <c r="H79" t="s">
        <v>336</v>
      </c>
      <c r="I79">
        <v>27.782800000000002</v>
      </c>
      <c r="J79" t="s">
        <v>453</v>
      </c>
      <c r="K79">
        <v>133</v>
      </c>
      <c r="L79" t="s">
        <v>336</v>
      </c>
      <c r="M79">
        <v>11.488374</v>
      </c>
      <c r="N79">
        <v>2.1865730000000001</v>
      </c>
      <c r="O79">
        <v>2.0236360000000002</v>
      </c>
      <c r="P79">
        <v>319.17898600000001</v>
      </c>
      <c r="Q79">
        <v>60.749099999999999</v>
      </c>
      <c r="R79">
        <v>56.222299999999997</v>
      </c>
      <c r="S79">
        <v>1906.393358</v>
      </c>
      <c r="T79">
        <v>6252.8393409999999</v>
      </c>
      <c r="U79">
        <v>1210223.619065</v>
      </c>
      <c r="V79" s="6">
        <f t="shared" si="4"/>
        <v>27.782911365128559</v>
      </c>
      <c r="W79" s="6">
        <f t="shared" si="5"/>
        <v>319.18047657144746</v>
      </c>
      <c r="X79" s="6">
        <f t="shared" si="6"/>
        <v>60.749363852383254</v>
      </c>
      <c r="Y79" s="6">
        <f t="shared" si="7"/>
        <v>56.222499623283305</v>
      </c>
    </row>
    <row r="80" spans="1:25" x14ac:dyDescent="0.25">
      <c r="A80">
        <v>79</v>
      </c>
      <c r="B80" t="s">
        <v>229</v>
      </c>
      <c r="C80">
        <v>2</v>
      </c>
      <c r="D80">
        <v>8374</v>
      </c>
      <c r="E80">
        <v>8375</v>
      </c>
      <c r="F80">
        <v>133</v>
      </c>
      <c r="G80" t="s">
        <v>232</v>
      </c>
      <c r="H80" t="s">
        <v>336</v>
      </c>
      <c r="I80">
        <v>19.132300000000001</v>
      </c>
      <c r="J80" t="s">
        <v>453</v>
      </c>
      <c r="K80">
        <v>133</v>
      </c>
      <c r="L80" t="s">
        <v>336</v>
      </c>
      <c r="M80">
        <v>11.488374</v>
      </c>
      <c r="N80">
        <v>2.1865730000000001</v>
      </c>
      <c r="O80">
        <v>2.0236360000000002</v>
      </c>
      <c r="P80">
        <v>219.79899599999999</v>
      </c>
      <c r="Q80">
        <v>41.834201999999998</v>
      </c>
      <c r="R80">
        <v>38.716799999999999</v>
      </c>
      <c r="S80">
        <v>2271.0636089999998</v>
      </c>
      <c r="T80">
        <v>7449.3534019999997</v>
      </c>
      <c r="U80">
        <v>833413.83932499995</v>
      </c>
      <c r="V80" s="6">
        <f t="shared" si="4"/>
        <v>19.132549112144169</v>
      </c>
      <c r="W80" s="6">
        <f t="shared" si="5"/>
        <v>219.80187977368016</v>
      </c>
      <c r="X80" s="6">
        <f t="shared" si="6"/>
        <v>41.834715309788415</v>
      </c>
      <c r="Y80" s="6">
        <f t="shared" si="7"/>
        <v>38.71731515510298</v>
      </c>
    </row>
    <row r="81" spans="1:25" x14ac:dyDescent="0.25">
      <c r="A81">
        <v>80</v>
      </c>
      <c r="B81" t="s">
        <v>229</v>
      </c>
      <c r="C81">
        <v>2</v>
      </c>
      <c r="D81">
        <v>8375</v>
      </c>
      <c r="E81">
        <v>8376</v>
      </c>
      <c r="F81">
        <v>133</v>
      </c>
      <c r="G81" t="s">
        <v>232</v>
      </c>
      <c r="H81" t="s">
        <v>336</v>
      </c>
      <c r="I81">
        <v>12.7933</v>
      </c>
      <c r="J81" t="s">
        <v>453</v>
      </c>
      <c r="K81">
        <v>133</v>
      </c>
      <c r="L81" t="s">
        <v>336</v>
      </c>
      <c r="M81">
        <v>11.488374</v>
      </c>
      <c r="N81">
        <v>2.1865730000000001</v>
      </c>
      <c r="O81">
        <v>2.0236360000000002</v>
      </c>
      <c r="P81">
        <v>146.97399899999999</v>
      </c>
      <c r="Q81">
        <v>27.973499</v>
      </c>
      <c r="R81">
        <v>25.888999999999999</v>
      </c>
      <c r="S81">
        <v>1677.7193970000001</v>
      </c>
      <c r="T81">
        <v>5503.1025520000003</v>
      </c>
      <c r="U81">
        <v>557283.58870399999</v>
      </c>
      <c r="V81" s="6">
        <f t="shared" si="4"/>
        <v>12.793470815059688</v>
      </c>
      <c r="W81" s="6">
        <f t="shared" si="5"/>
        <v>146.97617748149054</v>
      </c>
      <c r="X81" s="6">
        <f t="shared" si="6"/>
        <v>27.97385786049751</v>
      </c>
      <c r="Y81" s="6">
        <f t="shared" si="7"/>
        <v>25.889328106304131</v>
      </c>
    </row>
    <row r="82" spans="1:25" x14ac:dyDescent="0.25">
      <c r="A82">
        <v>81</v>
      </c>
      <c r="B82" t="s">
        <v>229</v>
      </c>
      <c r="C82">
        <v>2</v>
      </c>
      <c r="D82">
        <v>8376</v>
      </c>
      <c r="E82">
        <v>8377</v>
      </c>
      <c r="F82">
        <v>133</v>
      </c>
      <c r="G82" t="s">
        <v>232</v>
      </c>
      <c r="H82" t="s">
        <v>336</v>
      </c>
      <c r="I82">
        <v>4.8265200000000004</v>
      </c>
      <c r="J82" t="s">
        <v>453</v>
      </c>
      <c r="K82">
        <v>133</v>
      </c>
      <c r="L82" t="s">
        <v>336</v>
      </c>
      <c r="M82">
        <v>11.488374</v>
      </c>
      <c r="N82">
        <v>2.1865730000000001</v>
      </c>
      <c r="O82">
        <v>2.0236360000000002</v>
      </c>
      <c r="P82">
        <v>55.448898</v>
      </c>
      <c r="Q82">
        <v>10.5535</v>
      </c>
      <c r="R82">
        <v>9.7671200000000002</v>
      </c>
      <c r="S82">
        <v>584.26918699999999</v>
      </c>
      <c r="T82">
        <v>1916.088514</v>
      </c>
      <c r="U82">
        <v>210244.16808800001</v>
      </c>
      <c r="V82" s="6">
        <f t="shared" si="4"/>
        <v>4.8265419671258032</v>
      </c>
      <c r="W82" s="6">
        <f t="shared" si="5"/>
        <v>55.449119245036933</v>
      </c>
      <c r="X82" s="6">
        <f t="shared" si="6"/>
        <v>10.553586348684169</v>
      </c>
      <c r="Y82" s="6">
        <f t="shared" si="7"/>
        <v>9.7671640801865927</v>
      </c>
    </row>
    <row r="83" spans="1:25" x14ac:dyDescent="0.25">
      <c r="A83">
        <v>82</v>
      </c>
      <c r="B83" t="s">
        <v>229</v>
      </c>
      <c r="C83">
        <v>2</v>
      </c>
      <c r="D83">
        <v>8377</v>
      </c>
      <c r="E83">
        <v>8378</v>
      </c>
      <c r="F83">
        <v>133</v>
      </c>
      <c r="G83" t="s">
        <v>232</v>
      </c>
      <c r="H83" t="s">
        <v>336</v>
      </c>
      <c r="I83">
        <v>18.8718</v>
      </c>
      <c r="J83" t="s">
        <v>453</v>
      </c>
      <c r="K83">
        <v>133</v>
      </c>
      <c r="L83" t="s">
        <v>336</v>
      </c>
      <c r="M83">
        <v>11.488374</v>
      </c>
      <c r="N83">
        <v>2.1865730000000001</v>
      </c>
      <c r="O83">
        <v>2.0236360000000002</v>
      </c>
      <c r="P83">
        <v>216.80600000000001</v>
      </c>
      <c r="Q83">
        <v>41.264598999999997</v>
      </c>
      <c r="R83">
        <v>38.189599999999999</v>
      </c>
      <c r="S83">
        <v>1793.046936</v>
      </c>
      <c r="T83">
        <v>5888.1613459999999</v>
      </c>
      <c r="U83">
        <v>822062.70006599999</v>
      </c>
      <c r="V83" s="6">
        <f t="shared" si="4"/>
        <v>18.871962811432507</v>
      </c>
      <c r="W83" s="6">
        <f t="shared" si="5"/>
        <v>216.80816689182811</v>
      </c>
      <c r="X83" s="6">
        <f t="shared" si="6"/>
        <v>41.264924340482416</v>
      </c>
      <c r="Y83" s="6">
        <f t="shared" si="7"/>
        <v>38.189983335876036</v>
      </c>
    </row>
    <row r="84" spans="1:25" x14ac:dyDescent="0.25">
      <c r="A84">
        <v>83</v>
      </c>
      <c r="B84" t="s">
        <v>229</v>
      </c>
      <c r="C84">
        <v>2</v>
      </c>
      <c r="D84">
        <v>8379</v>
      </c>
      <c r="E84">
        <v>8380</v>
      </c>
      <c r="F84">
        <v>133</v>
      </c>
      <c r="G84" t="s">
        <v>232</v>
      </c>
      <c r="H84" t="s">
        <v>336</v>
      </c>
      <c r="I84">
        <v>38.329099999999997</v>
      </c>
      <c r="J84" t="s">
        <v>453</v>
      </c>
      <c r="K84">
        <v>133</v>
      </c>
      <c r="L84" t="s">
        <v>336</v>
      </c>
      <c r="M84">
        <v>11.488374</v>
      </c>
      <c r="N84">
        <v>2.1865730000000001</v>
      </c>
      <c r="O84">
        <v>2.0236360000000002</v>
      </c>
      <c r="P84">
        <v>440.33898900000003</v>
      </c>
      <c r="Q84">
        <v>83.809402000000006</v>
      </c>
      <c r="R84">
        <v>77.564099999999996</v>
      </c>
      <c r="S84">
        <v>2331.7907</v>
      </c>
      <c r="T84">
        <v>7649.4792440000001</v>
      </c>
      <c r="U84">
        <v>1669619.7799150001</v>
      </c>
      <c r="V84" s="6">
        <f t="shared" si="4"/>
        <v>38.329196049471996</v>
      </c>
      <c r="W84" s="6">
        <f t="shared" si="5"/>
        <v>440.34013933565683</v>
      </c>
      <c r="X84" s="6">
        <f t="shared" si="6"/>
        <v>83.809585193482135</v>
      </c>
      <c r="Y84" s="6">
        <f t="shared" si="7"/>
        <v>77.564340976769316</v>
      </c>
    </row>
    <row r="85" spans="1:25" x14ac:dyDescent="0.25">
      <c r="A85">
        <v>84</v>
      </c>
      <c r="B85" t="s">
        <v>229</v>
      </c>
      <c r="C85">
        <v>2</v>
      </c>
      <c r="D85">
        <v>8380</v>
      </c>
      <c r="E85">
        <v>8381</v>
      </c>
      <c r="F85">
        <v>133</v>
      </c>
      <c r="G85" t="s">
        <v>232</v>
      </c>
      <c r="H85" t="s">
        <v>336</v>
      </c>
      <c r="I85">
        <v>28.892499999999998</v>
      </c>
      <c r="J85" t="s">
        <v>453</v>
      </c>
      <c r="K85">
        <v>133</v>
      </c>
      <c r="L85" t="s">
        <v>336</v>
      </c>
      <c r="M85">
        <v>11.488374</v>
      </c>
      <c r="N85">
        <v>2.1865730000000001</v>
      </c>
      <c r="O85">
        <v>2.0236360000000002</v>
      </c>
      <c r="P85">
        <v>331.92800899999997</v>
      </c>
      <c r="Q85">
        <v>63.175598000000001</v>
      </c>
      <c r="R85">
        <v>58.4679</v>
      </c>
      <c r="S85">
        <v>2197.8078329999998</v>
      </c>
      <c r="T85">
        <v>7211.0662689999999</v>
      </c>
      <c r="U85">
        <v>1258559.1622629999</v>
      </c>
      <c r="V85" s="6">
        <f t="shared" si="4"/>
        <v>28.892542751675848</v>
      </c>
      <c r="W85" s="6">
        <f t="shared" si="5"/>
        <v>331.92833694224129</v>
      </c>
      <c r="X85" s="6">
        <f t="shared" si="6"/>
        <v>63.175653882160113</v>
      </c>
      <c r="Y85" s="6">
        <f t="shared" si="7"/>
        <v>58.467989643830315</v>
      </c>
    </row>
    <row r="86" spans="1:25" x14ac:dyDescent="0.25">
      <c r="A86">
        <v>85</v>
      </c>
      <c r="B86" t="s">
        <v>229</v>
      </c>
      <c r="C86">
        <v>2</v>
      </c>
      <c r="D86">
        <v>8382</v>
      </c>
      <c r="E86">
        <v>8383</v>
      </c>
      <c r="F86">
        <v>133</v>
      </c>
      <c r="G86" t="s">
        <v>232</v>
      </c>
      <c r="H86" t="s">
        <v>336</v>
      </c>
      <c r="I86">
        <v>19.608699999999999</v>
      </c>
      <c r="J86" t="s">
        <v>453</v>
      </c>
      <c r="K86">
        <v>133</v>
      </c>
      <c r="L86" t="s">
        <v>336</v>
      </c>
      <c r="M86">
        <v>11.488374</v>
      </c>
      <c r="N86">
        <v>2.1865730000000001</v>
      </c>
      <c r="O86">
        <v>2.0236360000000002</v>
      </c>
      <c r="P86">
        <v>225.27200300000001</v>
      </c>
      <c r="Q86">
        <v>42.875900000000001</v>
      </c>
      <c r="R86">
        <v>39.680900000000001</v>
      </c>
      <c r="S86">
        <v>1199.5831129999999</v>
      </c>
      <c r="T86">
        <v>3932.8390290000002</v>
      </c>
      <c r="U86">
        <v>854157.88490399998</v>
      </c>
      <c r="V86" s="6">
        <f t="shared" si="4"/>
        <v>19.60876687107438</v>
      </c>
      <c r="W86" s="6">
        <f t="shared" si="5"/>
        <v>225.27284749371228</v>
      </c>
      <c r="X86" s="6">
        <f t="shared" si="6"/>
        <v>42.876000203585726</v>
      </c>
      <c r="Y86" s="6">
        <f t="shared" si="7"/>
        <v>39.681006555913477</v>
      </c>
    </row>
    <row r="87" spans="1:25" x14ac:dyDescent="0.25">
      <c r="A87">
        <v>86</v>
      </c>
      <c r="B87" t="s">
        <v>229</v>
      </c>
      <c r="C87">
        <v>2</v>
      </c>
      <c r="D87">
        <v>8383</v>
      </c>
      <c r="E87">
        <v>8384</v>
      </c>
      <c r="F87">
        <v>133</v>
      </c>
      <c r="G87" t="s">
        <v>232</v>
      </c>
      <c r="H87" t="s">
        <v>336</v>
      </c>
      <c r="I87">
        <v>11.4186</v>
      </c>
      <c r="J87" t="s">
        <v>453</v>
      </c>
      <c r="K87">
        <v>133</v>
      </c>
      <c r="L87" t="s">
        <v>336</v>
      </c>
      <c r="M87">
        <v>11.488374</v>
      </c>
      <c r="N87">
        <v>2.1865730000000001</v>
      </c>
      <c r="O87">
        <v>2.0236360000000002</v>
      </c>
      <c r="P87">
        <v>131.18100000000001</v>
      </c>
      <c r="Q87">
        <v>24.967600000000001</v>
      </c>
      <c r="R87">
        <v>23.107099999999999</v>
      </c>
      <c r="S87">
        <v>1591.5060490000001</v>
      </c>
      <c r="T87">
        <v>5223.3335729999999</v>
      </c>
      <c r="U87">
        <v>497396.03009700001</v>
      </c>
      <c r="V87" s="6">
        <f t="shared" si="4"/>
        <v>11.41864164593664</v>
      </c>
      <c r="W87" s="6">
        <f t="shared" si="5"/>
        <v>131.18162580049571</v>
      </c>
      <c r="X87" s="6">
        <f t="shared" si="6"/>
        <v>24.967693519680619</v>
      </c>
      <c r="Y87" s="6">
        <f t="shared" si="7"/>
        <v>23.107174305816642</v>
      </c>
    </row>
    <row r="88" spans="1:25" x14ac:dyDescent="0.25">
      <c r="A88">
        <v>87</v>
      </c>
      <c r="B88" t="s">
        <v>229</v>
      </c>
      <c r="C88">
        <v>2</v>
      </c>
      <c r="D88">
        <v>8385</v>
      </c>
      <c r="E88">
        <v>8386</v>
      </c>
      <c r="F88">
        <v>133</v>
      </c>
      <c r="G88" t="s">
        <v>232</v>
      </c>
      <c r="H88" t="s">
        <v>336</v>
      </c>
      <c r="I88">
        <v>5.3635999999999999</v>
      </c>
      <c r="J88" t="s">
        <v>453</v>
      </c>
      <c r="K88">
        <v>133</v>
      </c>
      <c r="L88" t="s">
        <v>336</v>
      </c>
      <c r="M88">
        <v>11.488374</v>
      </c>
      <c r="N88">
        <v>2.1865730000000001</v>
      </c>
      <c r="O88">
        <v>2.0236360000000002</v>
      </c>
      <c r="P88">
        <v>61.618999000000002</v>
      </c>
      <c r="Q88">
        <v>11.7279</v>
      </c>
      <c r="R88">
        <v>10.853999999999999</v>
      </c>
      <c r="S88">
        <v>825.18689400000005</v>
      </c>
      <c r="T88">
        <v>2703.602476</v>
      </c>
      <c r="U88">
        <v>233639.00368699999</v>
      </c>
      <c r="V88" s="6">
        <f t="shared" si="4"/>
        <v>5.3636134914370981</v>
      </c>
      <c r="W88" s="6">
        <f t="shared" si="5"/>
        <v>61.619197781075179</v>
      </c>
      <c r="X88" s="6">
        <f t="shared" si="6"/>
        <v>11.72793244281209</v>
      </c>
      <c r="Y88" s="6">
        <f t="shared" si="7"/>
        <v>10.854001351357805</v>
      </c>
    </row>
    <row r="89" spans="1:25" x14ac:dyDescent="0.25">
      <c r="A89">
        <v>88</v>
      </c>
      <c r="B89" t="s">
        <v>229</v>
      </c>
      <c r="C89">
        <v>2</v>
      </c>
      <c r="D89">
        <v>8386</v>
      </c>
      <c r="E89">
        <v>8387</v>
      </c>
      <c r="F89">
        <v>133</v>
      </c>
      <c r="G89" t="s">
        <v>232</v>
      </c>
      <c r="H89" t="s">
        <v>336</v>
      </c>
      <c r="I89">
        <v>12.8361</v>
      </c>
      <c r="J89" t="s">
        <v>453</v>
      </c>
      <c r="K89">
        <v>133</v>
      </c>
      <c r="L89" t="s">
        <v>336</v>
      </c>
      <c r="M89">
        <v>11.488374</v>
      </c>
      <c r="N89">
        <v>2.1865730000000001</v>
      </c>
      <c r="O89">
        <v>2.0236360000000002</v>
      </c>
      <c r="P89">
        <v>147.466003</v>
      </c>
      <c r="Q89">
        <v>28.067101000000001</v>
      </c>
      <c r="R89">
        <v>25.9756</v>
      </c>
      <c r="S89">
        <v>1557.9170120000001</v>
      </c>
      <c r="T89">
        <v>5107.7783600000002</v>
      </c>
      <c r="U89">
        <v>559139.80007600004</v>
      </c>
      <c r="V89" s="6">
        <f t="shared" si="4"/>
        <v>12.836083564646465</v>
      </c>
      <c r="W89" s="6">
        <f t="shared" si="5"/>
        <v>147.46572868591178</v>
      </c>
      <c r="X89" s="6">
        <f t="shared" si="6"/>
        <v>28.067033748199716</v>
      </c>
      <c r="Y89" s="6">
        <f t="shared" si="7"/>
        <v>25.975560800426916</v>
      </c>
    </row>
    <row r="90" spans="1:25" x14ac:dyDescent="0.25">
      <c r="A90">
        <v>89</v>
      </c>
      <c r="B90" t="s">
        <v>229</v>
      </c>
      <c r="C90">
        <v>2</v>
      </c>
      <c r="D90">
        <v>8387</v>
      </c>
      <c r="E90">
        <v>8388</v>
      </c>
      <c r="F90">
        <v>133</v>
      </c>
      <c r="G90" t="s">
        <v>232</v>
      </c>
      <c r="H90" t="s">
        <v>336</v>
      </c>
      <c r="I90">
        <v>38.745199999999997</v>
      </c>
      <c r="J90" t="s">
        <v>453</v>
      </c>
      <c r="K90">
        <v>133</v>
      </c>
      <c r="L90" t="s">
        <v>336</v>
      </c>
      <c r="M90">
        <v>11.488374</v>
      </c>
      <c r="N90">
        <v>2.1865730000000001</v>
      </c>
      <c r="O90">
        <v>2.0236360000000002</v>
      </c>
      <c r="P90">
        <v>445.118988</v>
      </c>
      <c r="Q90">
        <v>84.719200000000001</v>
      </c>
      <c r="R90">
        <v>78.406199999999998</v>
      </c>
      <c r="S90">
        <v>2669.7832320000002</v>
      </c>
      <c r="T90">
        <v>8757.6874250000001</v>
      </c>
      <c r="U90">
        <v>1687736.8311600001</v>
      </c>
      <c r="V90" s="6">
        <f t="shared" si="4"/>
        <v>38.74510631680441</v>
      </c>
      <c r="W90" s="6">
        <f t="shared" si="5"/>
        <v>445.11827203721157</v>
      </c>
      <c r="X90" s="6">
        <f t="shared" si="6"/>
        <v>84.719003354453974</v>
      </c>
      <c r="Y90" s="6">
        <f t="shared" si="7"/>
        <v>78.405991966512815</v>
      </c>
    </row>
    <row r="91" spans="1:25" x14ac:dyDescent="0.25">
      <c r="A91">
        <v>90</v>
      </c>
      <c r="B91" t="s">
        <v>229</v>
      </c>
      <c r="C91">
        <v>2</v>
      </c>
      <c r="D91">
        <v>8388</v>
      </c>
      <c r="E91">
        <v>8389</v>
      </c>
      <c r="F91">
        <v>133</v>
      </c>
      <c r="G91" t="s">
        <v>232</v>
      </c>
      <c r="H91" t="s">
        <v>336</v>
      </c>
      <c r="I91">
        <v>74.665599999999998</v>
      </c>
      <c r="J91" t="s">
        <v>453</v>
      </c>
      <c r="K91">
        <v>133</v>
      </c>
      <c r="L91" t="s">
        <v>336</v>
      </c>
      <c r="M91">
        <v>11.488374</v>
      </c>
      <c r="N91">
        <v>2.1865730000000001</v>
      </c>
      <c r="O91">
        <v>2.0236360000000002</v>
      </c>
      <c r="P91">
        <v>857.78601100000003</v>
      </c>
      <c r="Q91">
        <v>163.26199299999999</v>
      </c>
      <c r="R91">
        <v>151.096</v>
      </c>
      <c r="S91">
        <v>3637.517057</v>
      </c>
      <c r="T91">
        <v>11926.805780999999</v>
      </c>
      <c r="U91">
        <v>3252420.1704540001</v>
      </c>
      <c r="V91" s="6">
        <f t="shared" si="4"/>
        <v>74.665293169283743</v>
      </c>
      <c r="W91" s="6">
        <f t="shared" si="5"/>
        <v>857.78281274837695</v>
      </c>
      <c r="X91" s="6">
        <f t="shared" si="6"/>
        <v>163.26111408104026</v>
      </c>
      <c r="Y91" s="6">
        <f t="shared" si="7"/>
        <v>151.0953752079167</v>
      </c>
    </row>
    <row r="92" spans="1:25" x14ac:dyDescent="0.25">
      <c r="A92">
        <v>91</v>
      </c>
      <c r="B92" t="s">
        <v>229</v>
      </c>
      <c r="C92">
        <v>2</v>
      </c>
      <c r="D92">
        <v>8389</v>
      </c>
      <c r="E92">
        <v>8390</v>
      </c>
      <c r="F92">
        <v>133</v>
      </c>
      <c r="G92" t="s">
        <v>232</v>
      </c>
      <c r="H92" t="s">
        <v>336</v>
      </c>
      <c r="I92">
        <v>28.222799999999999</v>
      </c>
      <c r="J92" t="s">
        <v>453</v>
      </c>
      <c r="K92">
        <v>133</v>
      </c>
      <c r="L92" t="s">
        <v>336</v>
      </c>
      <c r="M92">
        <v>11.488374</v>
      </c>
      <c r="N92">
        <v>2.1865730000000001</v>
      </c>
      <c r="O92">
        <v>2.0236360000000002</v>
      </c>
      <c r="P92">
        <v>324.23400900000001</v>
      </c>
      <c r="Q92">
        <v>61.711201000000003</v>
      </c>
      <c r="R92">
        <v>57.112699999999997</v>
      </c>
      <c r="S92">
        <v>1684.5151659999999</v>
      </c>
      <c r="T92">
        <v>5532.6505010000001</v>
      </c>
      <c r="U92">
        <v>1229385.711131</v>
      </c>
      <c r="V92" s="6">
        <f t="shared" si="4"/>
        <v>28.222812468572084</v>
      </c>
      <c r="W92" s="6">
        <f t="shared" si="5"/>
        <v>324.23422497081935</v>
      </c>
      <c r="X92" s="6">
        <f t="shared" si="6"/>
        <v>61.711239727843072</v>
      </c>
      <c r="Y92" s="6">
        <f t="shared" si="7"/>
        <v>57.112699332651346</v>
      </c>
    </row>
    <row r="93" spans="1:25" x14ac:dyDescent="0.25">
      <c r="A93">
        <v>92</v>
      </c>
      <c r="B93" t="s">
        <v>229</v>
      </c>
      <c r="C93">
        <v>2</v>
      </c>
      <c r="D93">
        <v>8390</v>
      </c>
      <c r="E93">
        <v>8391</v>
      </c>
      <c r="F93">
        <v>133</v>
      </c>
      <c r="G93" t="s">
        <v>232</v>
      </c>
      <c r="H93" t="s">
        <v>336</v>
      </c>
      <c r="I93">
        <v>18.111899999999999</v>
      </c>
      <c r="J93" t="s">
        <v>453</v>
      </c>
      <c r="K93">
        <v>133</v>
      </c>
      <c r="L93" t="s">
        <v>336</v>
      </c>
      <c r="M93">
        <v>11.488374</v>
      </c>
      <c r="N93">
        <v>2.1865730000000001</v>
      </c>
      <c r="O93">
        <v>2.0236360000000002</v>
      </c>
      <c r="P93">
        <v>208.07600400000001</v>
      </c>
      <c r="Q93">
        <v>39.603000999999999</v>
      </c>
      <c r="R93">
        <v>36.651899999999998</v>
      </c>
      <c r="S93">
        <v>1070.3548450000001</v>
      </c>
      <c r="T93">
        <v>3511.0720329999999</v>
      </c>
      <c r="U93">
        <v>788950.48768699996</v>
      </c>
      <c r="V93" s="6">
        <f t="shared" si="4"/>
        <v>18.111811012098254</v>
      </c>
      <c r="W93" s="6">
        <f t="shared" si="5"/>
        <v>208.07525872430327</v>
      </c>
      <c r="X93" s="6">
        <f t="shared" si="6"/>
        <v>39.602796940156715</v>
      </c>
      <c r="Y93" s="6">
        <f t="shared" si="7"/>
        <v>36.65171278927847</v>
      </c>
    </row>
    <row r="94" spans="1:25" x14ac:dyDescent="0.25">
      <c r="A94">
        <v>93</v>
      </c>
      <c r="B94" t="s">
        <v>229</v>
      </c>
      <c r="C94">
        <v>2</v>
      </c>
      <c r="D94">
        <v>8394</v>
      </c>
      <c r="E94">
        <v>8395</v>
      </c>
      <c r="F94">
        <v>133</v>
      </c>
      <c r="G94" t="s">
        <v>232</v>
      </c>
      <c r="H94" t="s">
        <v>336</v>
      </c>
      <c r="I94">
        <v>40.491700000000002</v>
      </c>
      <c r="J94" t="s">
        <v>453</v>
      </c>
      <c r="K94">
        <v>133</v>
      </c>
      <c r="L94" t="s">
        <v>336</v>
      </c>
      <c r="M94">
        <v>11.488374</v>
      </c>
      <c r="N94">
        <v>2.1865730000000001</v>
      </c>
      <c r="O94">
        <v>2.0236360000000002</v>
      </c>
      <c r="P94">
        <v>465.18398999999999</v>
      </c>
      <c r="Q94">
        <v>88.538100999999997</v>
      </c>
      <c r="R94">
        <v>81.940399999999997</v>
      </c>
      <c r="S94">
        <v>2911.0532859999998</v>
      </c>
      <c r="T94">
        <v>9554.6884410000002</v>
      </c>
      <c r="U94">
        <v>1763809.7476689999</v>
      </c>
      <c r="V94" s="6">
        <f t="shared" si="4"/>
        <v>40.491500176056014</v>
      </c>
      <c r="W94" s="6">
        <f t="shared" si="5"/>
        <v>465.18149784359736</v>
      </c>
      <c r="X94" s="6">
        <f t="shared" si="6"/>
        <v>88.537621014459333</v>
      </c>
      <c r="Y94" s="6">
        <f t="shared" si="7"/>
        <v>81.940057450273301</v>
      </c>
    </row>
    <row r="95" spans="1:25" x14ac:dyDescent="0.25">
      <c r="A95">
        <v>94</v>
      </c>
      <c r="B95" t="s">
        <v>229</v>
      </c>
      <c r="C95">
        <v>2</v>
      </c>
      <c r="D95">
        <v>8400</v>
      </c>
      <c r="E95">
        <v>8401</v>
      </c>
      <c r="F95">
        <v>133</v>
      </c>
      <c r="G95" t="s">
        <v>232</v>
      </c>
      <c r="H95" t="s">
        <v>336</v>
      </c>
      <c r="I95">
        <v>22.576699999999999</v>
      </c>
      <c r="J95" t="s">
        <v>453</v>
      </c>
      <c r="K95">
        <v>133</v>
      </c>
      <c r="L95" t="s">
        <v>336</v>
      </c>
      <c r="M95">
        <v>11.488374</v>
      </c>
      <c r="N95">
        <v>2.1865730000000001</v>
      </c>
      <c r="O95">
        <v>2.0236360000000002</v>
      </c>
      <c r="P95">
        <v>259.36999500000002</v>
      </c>
      <c r="Q95">
        <v>49.365600999999998</v>
      </c>
      <c r="R95">
        <v>45.686999999999998</v>
      </c>
      <c r="S95">
        <v>3023.3258989999999</v>
      </c>
      <c r="T95">
        <v>4202.0469069999999</v>
      </c>
      <c r="U95">
        <v>369076.76629300002</v>
      </c>
      <c r="V95" s="6">
        <f t="shared" si="4"/>
        <v>8.472836691758495</v>
      </c>
      <c r="W95" s="6">
        <f t="shared" si="5"/>
        <v>97.339116755844316</v>
      </c>
      <c r="X95" s="6">
        <f t="shared" si="6"/>
        <v>18.52647594360845</v>
      </c>
      <c r="Y95" s="6">
        <f t="shared" si="7"/>
        <v>17.145937351563397</v>
      </c>
    </row>
    <row r="96" spans="1:25" x14ac:dyDescent="0.25">
      <c r="A96">
        <v>95</v>
      </c>
      <c r="B96" t="s">
        <v>229</v>
      </c>
      <c r="C96">
        <v>2</v>
      </c>
      <c r="D96">
        <v>8401</v>
      </c>
      <c r="E96">
        <v>8402</v>
      </c>
      <c r="F96">
        <v>133</v>
      </c>
      <c r="G96" t="s">
        <v>232</v>
      </c>
      <c r="H96" t="s">
        <v>336</v>
      </c>
      <c r="I96">
        <v>46.686100000000003</v>
      </c>
      <c r="J96" t="s">
        <v>453</v>
      </c>
      <c r="K96">
        <v>133</v>
      </c>
      <c r="L96" t="s">
        <v>336</v>
      </c>
      <c r="M96">
        <v>11.488374</v>
      </c>
      <c r="N96">
        <v>2.1865730000000001</v>
      </c>
      <c r="O96">
        <v>2.0236360000000002</v>
      </c>
      <c r="P96">
        <v>536.34698500000002</v>
      </c>
      <c r="Q96">
        <v>102.083</v>
      </c>
      <c r="R96">
        <v>94.475700000000003</v>
      </c>
      <c r="S96">
        <v>2246.502962</v>
      </c>
      <c r="T96">
        <v>7370.0834050000003</v>
      </c>
      <c r="U96">
        <v>2033623.671751</v>
      </c>
      <c r="V96" s="6">
        <f t="shared" si="4"/>
        <v>46.685575568204776</v>
      </c>
      <c r="W96" s="6">
        <f t="shared" si="5"/>
        <v>536.34135253279896</v>
      </c>
      <c r="X96" s="6">
        <f t="shared" si="6"/>
        <v>102.08141902689623</v>
      </c>
      <c r="Y96" s="6">
        <f t="shared" si="7"/>
        <v>94.474611400539644</v>
      </c>
    </row>
    <row r="97" spans="1:25" x14ac:dyDescent="0.25">
      <c r="A97">
        <v>96</v>
      </c>
      <c r="B97" t="s">
        <v>229</v>
      </c>
      <c r="C97">
        <v>2</v>
      </c>
      <c r="D97">
        <v>8402</v>
      </c>
      <c r="E97">
        <v>8403</v>
      </c>
      <c r="F97">
        <v>133</v>
      </c>
      <c r="G97" t="s">
        <v>232</v>
      </c>
      <c r="H97" t="s">
        <v>336</v>
      </c>
      <c r="I97">
        <v>20.362300000000001</v>
      </c>
      <c r="J97" t="s">
        <v>453</v>
      </c>
      <c r="K97">
        <v>133</v>
      </c>
      <c r="L97" t="s">
        <v>336</v>
      </c>
      <c r="M97">
        <v>11.488374</v>
      </c>
      <c r="N97">
        <v>2.1865730000000001</v>
      </c>
      <c r="O97">
        <v>2.0236360000000002</v>
      </c>
      <c r="P97">
        <v>233.929993</v>
      </c>
      <c r="Q97">
        <v>44.523701000000003</v>
      </c>
      <c r="R97">
        <v>41.2059</v>
      </c>
      <c r="S97">
        <v>2096.6319600000002</v>
      </c>
      <c r="T97">
        <v>6920.0364399999999</v>
      </c>
      <c r="U97">
        <v>834420.08711199998</v>
      </c>
      <c r="V97" s="6">
        <f t="shared" si="4"/>
        <v>19.155649382736456</v>
      </c>
      <c r="W97" s="6">
        <f t="shared" si="5"/>
        <v>220.06726432174557</v>
      </c>
      <c r="X97" s="6">
        <f t="shared" si="6"/>
        <v>41.885225737758205</v>
      </c>
      <c r="Y97" s="6">
        <f t="shared" si="7"/>
        <v>38.764061694283278</v>
      </c>
    </row>
    <row r="98" spans="1:25" x14ac:dyDescent="0.25">
      <c r="A98">
        <v>97</v>
      </c>
      <c r="B98" t="s">
        <v>229</v>
      </c>
      <c r="C98">
        <v>2</v>
      </c>
      <c r="D98">
        <v>8403</v>
      </c>
      <c r="E98">
        <v>8404</v>
      </c>
      <c r="F98">
        <v>133</v>
      </c>
      <c r="G98" t="s">
        <v>232</v>
      </c>
      <c r="H98" t="s">
        <v>336</v>
      </c>
      <c r="I98">
        <v>44.934100000000001</v>
      </c>
      <c r="J98" t="s">
        <v>453</v>
      </c>
      <c r="K98">
        <v>133</v>
      </c>
      <c r="L98" t="s">
        <v>336</v>
      </c>
      <c r="M98">
        <v>11.488374</v>
      </c>
      <c r="N98">
        <v>2.1865730000000001</v>
      </c>
      <c r="O98">
        <v>2.0236360000000002</v>
      </c>
      <c r="P98">
        <v>516.21997099999999</v>
      </c>
      <c r="Q98">
        <v>98.251700999999997</v>
      </c>
      <c r="R98">
        <v>90.930199999999999</v>
      </c>
      <c r="S98">
        <v>3836.3633070000001</v>
      </c>
      <c r="T98">
        <v>12582.120966</v>
      </c>
      <c r="U98">
        <v>1957311.108616</v>
      </c>
      <c r="V98" s="6">
        <f t="shared" si="4"/>
        <v>44.933680179430674</v>
      </c>
      <c r="W98" s="6">
        <f t="shared" si="5"/>
        <v>516.21492309768666</v>
      </c>
      <c r="X98" s="6">
        <f t="shared" si="6"/>
        <v>98.250771870978269</v>
      </c>
      <c r="Y98" s="6">
        <f t="shared" si="7"/>
        <v>90.929412823582382</v>
      </c>
    </row>
    <row r="99" spans="1:25" x14ac:dyDescent="0.25">
      <c r="A99">
        <v>98</v>
      </c>
      <c r="B99" t="s">
        <v>229</v>
      </c>
      <c r="C99">
        <v>2</v>
      </c>
      <c r="D99">
        <v>8406</v>
      </c>
      <c r="E99">
        <v>8407</v>
      </c>
      <c r="F99">
        <v>133</v>
      </c>
      <c r="G99" t="s">
        <v>232</v>
      </c>
      <c r="H99" t="s">
        <v>336</v>
      </c>
      <c r="I99">
        <v>5.11768</v>
      </c>
      <c r="J99" t="s">
        <v>453</v>
      </c>
      <c r="K99">
        <v>133</v>
      </c>
      <c r="L99" t="s">
        <v>336</v>
      </c>
      <c r="M99">
        <v>11.488374</v>
      </c>
      <c r="N99">
        <v>2.1865730000000001</v>
      </c>
      <c r="O99">
        <v>2.0236360000000002</v>
      </c>
      <c r="P99">
        <v>58.793799999999997</v>
      </c>
      <c r="Q99">
        <v>11.190200000000001</v>
      </c>
      <c r="R99">
        <v>10.356299999999999</v>
      </c>
      <c r="S99">
        <v>654.50726699999996</v>
      </c>
      <c r="T99">
        <v>2148.10401</v>
      </c>
      <c r="U99">
        <v>222923.27604200001</v>
      </c>
      <c r="V99" s="6">
        <f t="shared" si="4"/>
        <v>5.1176142342056936</v>
      </c>
      <c r="W99" s="6">
        <f t="shared" si="5"/>
        <v>58.793066310278604</v>
      </c>
      <c r="X99" s="6">
        <f t="shared" si="6"/>
        <v>11.190037108929847</v>
      </c>
      <c r="Y99" s="6">
        <f t="shared" si="7"/>
        <v>10.356188398451074</v>
      </c>
    </row>
    <row r="100" spans="1:25" x14ac:dyDescent="0.25">
      <c r="A100">
        <v>99</v>
      </c>
      <c r="B100" t="s">
        <v>229</v>
      </c>
      <c r="C100">
        <v>2</v>
      </c>
      <c r="D100">
        <v>8408</v>
      </c>
      <c r="E100">
        <v>8409</v>
      </c>
      <c r="F100">
        <v>133</v>
      </c>
      <c r="G100" t="s">
        <v>232</v>
      </c>
      <c r="H100" t="s">
        <v>336</v>
      </c>
      <c r="I100">
        <v>30.532800000000002</v>
      </c>
      <c r="J100" t="s">
        <v>453</v>
      </c>
      <c r="K100">
        <v>133</v>
      </c>
      <c r="L100" t="s">
        <v>336</v>
      </c>
      <c r="M100">
        <v>11.488374</v>
      </c>
      <c r="N100">
        <v>2.1865730000000001</v>
      </c>
      <c r="O100">
        <v>2.0236360000000002</v>
      </c>
      <c r="P100">
        <v>350.77200299999998</v>
      </c>
      <c r="Q100">
        <v>66.762198999999995</v>
      </c>
      <c r="R100">
        <v>61.787300000000002</v>
      </c>
      <c r="S100">
        <v>2024.735482</v>
      </c>
      <c r="T100">
        <v>6642.7005209999998</v>
      </c>
      <c r="U100">
        <v>1329995.531703</v>
      </c>
      <c r="V100" s="6">
        <f t="shared" si="4"/>
        <v>30.532496136432506</v>
      </c>
      <c r="W100" s="6">
        <f t="shared" si="5"/>
        <v>350.76873476889165</v>
      </c>
      <c r="X100" s="6">
        <f t="shared" si="6"/>
        <v>66.761531674527632</v>
      </c>
      <c r="Y100" s="6">
        <f t="shared" si="7"/>
        <v>61.786658351545739</v>
      </c>
    </row>
    <row r="101" spans="1:25" x14ac:dyDescent="0.25">
      <c r="A101">
        <v>100</v>
      </c>
      <c r="B101" t="s">
        <v>229</v>
      </c>
      <c r="C101">
        <v>2</v>
      </c>
      <c r="D101">
        <v>8410</v>
      </c>
      <c r="E101">
        <v>8411</v>
      </c>
      <c r="F101">
        <v>133</v>
      </c>
      <c r="G101" t="s">
        <v>232</v>
      </c>
      <c r="H101" t="s">
        <v>336</v>
      </c>
      <c r="I101">
        <v>7.5452700000000004</v>
      </c>
      <c r="J101" t="s">
        <v>453</v>
      </c>
      <c r="K101">
        <v>133</v>
      </c>
      <c r="L101" t="s">
        <v>336</v>
      </c>
      <c r="M101">
        <v>11.488374</v>
      </c>
      <c r="N101">
        <v>2.1865730000000001</v>
      </c>
      <c r="O101">
        <v>2.0236360000000002</v>
      </c>
      <c r="P101">
        <v>86.682899000000006</v>
      </c>
      <c r="Q101">
        <v>16.498301000000001</v>
      </c>
      <c r="R101">
        <v>15.2689</v>
      </c>
      <c r="S101">
        <v>781.12383199999999</v>
      </c>
      <c r="T101">
        <v>2412.3770930000001</v>
      </c>
      <c r="U101">
        <v>304046.52975799999</v>
      </c>
      <c r="V101" s="6">
        <f t="shared" si="4"/>
        <v>6.9799478824150594</v>
      </c>
      <c r="W101" s="6">
        <f t="shared" si="5"/>
        <v>80.18825177369223</v>
      </c>
      <c r="X101" s="6">
        <f t="shared" si="6"/>
        <v>15.262165581095944</v>
      </c>
      <c r="Y101" s="6">
        <f t="shared" si="7"/>
        <v>14.124873812978883</v>
      </c>
    </row>
    <row r="102" spans="1:25" x14ac:dyDescent="0.25">
      <c r="A102">
        <v>101</v>
      </c>
      <c r="B102" t="s">
        <v>229</v>
      </c>
      <c r="C102">
        <v>2</v>
      </c>
      <c r="D102">
        <v>8418</v>
      </c>
      <c r="E102">
        <v>8419</v>
      </c>
      <c r="F102">
        <v>133</v>
      </c>
      <c r="G102" t="s">
        <v>232</v>
      </c>
      <c r="H102" t="s">
        <v>336</v>
      </c>
      <c r="I102">
        <v>105.277</v>
      </c>
      <c r="J102" t="s">
        <v>453</v>
      </c>
      <c r="K102">
        <v>133</v>
      </c>
      <c r="L102" t="s">
        <v>336</v>
      </c>
      <c r="M102">
        <v>11.488374</v>
      </c>
      <c r="N102">
        <v>2.1865730000000001</v>
      </c>
      <c r="O102">
        <v>2.0236360000000002</v>
      </c>
      <c r="P102">
        <v>1209.459961</v>
      </c>
      <c r="Q102">
        <v>230.195999</v>
      </c>
      <c r="R102">
        <v>213.042</v>
      </c>
      <c r="S102">
        <v>4630.0632619999997</v>
      </c>
      <c r="T102">
        <v>13028.415478000001</v>
      </c>
      <c r="U102">
        <v>4425601.1536879996</v>
      </c>
      <c r="V102" s="6">
        <f t="shared" si="4"/>
        <v>101.59782262828281</v>
      </c>
      <c r="W102" s="6">
        <f t="shared" si="5"/>
        <v>1167.1937839393759</v>
      </c>
      <c r="X102" s="6">
        <f t="shared" si="6"/>
        <v>222.15105581779224</v>
      </c>
      <c r="Y102" s="6">
        <f t="shared" si="7"/>
        <v>205.59701139220775</v>
      </c>
    </row>
    <row r="103" spans="1:25" x14ac:dyDescent="0.25">
      <c r="A103">
        <v>102</v>
      </c>
      <c r="B103" t="s">
        <v>229</v>
      </c>
      <c r="C103">
        <v>2</v>
      </c>
      <c r="D103">
        <v>8421</v>
      </c>
      <c r="E103">
        <v>8422</v>
      </c>
      <c r="F103">
        <v>133</v>
      </c>
      <c r="G103" t="s">
        <v>232</v>
      </c>
      <c r="H103" t="s">
        <v>336</v>
      </c>
      <c r="I103">
        <v>16.632000000000001</v>
      </c>
      <c r="J103" t="s">
        <v>453</v>
      </c>
      <c r="K103">
        <v>133</v>
      </c>
      <c r="L103" t="s">
        <v>336</v>
      </c>
      <c r="M103">
        <v>11.488374</v>
      </c>
      <c r="N103">
        <v>2.1865730000000001</v>
      </c>
      <c r="O103">
        <v>2.0236360000000002</v>
      </c>
      <c r="P103">
        <v>191.074997</v>
      </c>
      <c r="Q103">
        <v>36.367100000000001</v>
      </c>
      <c r="R103">
        <v>33.6571</v>
      </c>
      <c r="S103">
        <v>1228.2688539999999</v>
      </c>
      <c r="T103">
        <v>4031.8790119999999</v>
      </c>
      <c r="U103">
        <v>724476.36343599996</v>
      </c>
      <c r="V103" s="6">
        <f t="shared" si="4"/>
        <v>16.631688784113866</v>
      </c>
      <c r="W103" s="6">
        <f t="shared" si="5"/>
        <v>191.07106100350535</v>
      </c>
      <c r="X103" s="6">
        <f t="shared" si="6"/>
        <v>36.366401639746208</v>
      </c>
      <c r="Y103" s="6">
        <f t="shared" si="7"/>
        <v>33.656484164329051</v>
      </c>
    </row>
    <row r="104" spans="1:25" x14ac:dyDescent="0.25">
      <c r="A104">
        <v>103</v>
      </c>
      <c r="B104" t="s">
        <v>229</v>
      </c>
      <c r="C104">
        <v>2</v>
      </c>
      <c r="D104">
        <v>8422</v>
      </c>
      <c r="E104">
        <v>8423</v>
      </c>
      <c r="F104">
        <v>133</v>
      </c>
      <c r="G104" t="s">
        <v>232</v>
      </c>
      <c r="H104" t="s">
        <v>336</v>
      </c>
      <c r="I104">
        <v>9.9772800000000004</v>
      </c>
      <c r="J104" t="s">
        <v>453</v>
      </c>
      <c r="K104">
        <v>133</v>
      </c>
      <c r="L104" t="s">
        <v>336</v>
      </c>
      <c r="M104">
        <v>11.488374</v>
      </c>
      <c r="N104">
        <v>2.1865730000000001</v>
      </c>
      <c r="O104">
        <v>2.0236360000000002</v>
      </c>
      <c r="P104">
        <v>114.623001</v>
      </c>
      <c r="Q104">
        <v>21.816099000000001</v>
      </c>
      <c r="R104">
        <v>20.1904</v>
      </c>
      <c r="S104">
        <v>804.31438200000002</v>
      </c>
      <c r="T104">
        <v>2639.1565420000002</v>
      </c>
      <c r="U104">
        <v>434604.81348200003</v>
      </c>
      <c r="V104" s="6">
        <f t="shared" si="4"/>
        <v>9.977153661202939</v>
      </c>
      <c r="W104" s="6">
        <f t="shared" si="5"/>
        <v>114.62127271536866</v>
      </c>
      <c r="X104" s="6">
        <f t="shared" si="6"/>
        <v>21.815774812437496</v>
      </c>
      <c r="Y104" s="6">
        <f t="shared" si="7"/>
        <v>20.190127326342072</v>
      </c>
    </row>
    <row r="105" spans="1:25" x14ac:dyDescent="0.25">
      <c r="A105">
        <v>104</v>
      </c>
      <c r="B105" t="s">
        <v>229</v>
      </c>
      <c r="C105">
        <v>2</v>
      </c>
      <c r="D105">
        <v>8423</v>
      </c>
      <c r="E105">
        <v>8424</v>
      </c>
      <c r="F105">
        <v>133</v>
      </c>
      <c r="G105" t="s">
        <v>232</v>
      </c>
      <c r="H105" t="s">
        <v>336</v>
      </c>
      <c r="I105">
        <v>31.1906</v>
      </c>
      <c r="J105" t="s">
        <v>453</v>
      </c>
      <c r="K105">
        <v>133</v>
      </c>
      <c r="L105" t="s">
        <v>336</v>
      </c>
      <c r="M105">
        <v>11.488374</v>
      </c>
      <c r="N105">
        <v>2.1865730000000001</v>
      </c>
      <c r="O105">
        <v>2.0236360000000002</v>
      </c>
      <c r="P105">
        <v>358.32900999999998</v>
      </c>
      <c r="Q105">
        <v>68.200500000000005</v>
      </c>
      <c r="R105">
        <v>63.118400000000001</v>
      </c>
      <c r="S105">
        <v>2196.098935</v>
      </c>
      <c r="T105">
        <v>7205.5084960000004</v>
      </c>
      <c r="U105">
        <v>1358637.958114</v>
      </c>
      <c r="V105" s="6">
        <f t="shared" si="4"/>
        <v>31.190035769375577</v>
      </c>
      <c r="W105" s="6">
        <f t="shared" si="5"/>
        <v>358.32279599196437</v>
      </c>
      <c r="X105" s="6">
        <f t="shared" si="6"/>
        <v>68.199290082350871</v>
      </c>
      <c r="Y105" s="6">
        <f t="shared" si="7"/>
        <v>63.117279224196118</v>
      </c>
    </row>
    <row r="106" spans="1:25" x14ac:dyDescent="0.25">
      <c r="A106">
        <v>105</v>
      </c>
      <c r="B106" t="s">
        <v>229</v>
      </c>
      <c r="C106">
        <v>2</v>
      </c>
      <c r="D106">
        <v>8425</v>
      </c>
      <c r="E106">
        <v>8426</v>
      </c>
      <c r="F106">
        <v>133</v>
      </c>
      <c r="G106" t="s">
        <v>232</v>
      </c>
      <c r="H106" t="s">
        <v>336</v>
      </c>
      <c r="I106">
        <v>5.6979499999999996</v>
      </c>
      <c r="J106" t="s">
        <v>453</v>
      </c>
      <c r="K106">
        <v>133</v>
      </c>
      <c r="L106" t="s">
        <v>336</v>
      </c>
      <c r="M106">
        <v>11.488374</v>
      </c>
      <c r="N106">
        <v>2.1865730000000001</v>
      </c>
      <c r="O106">
        <v>2.0236360000000002</v>
      </c>
      <c r="P106">
        <v>65.460196999999994</v>
      </c>
      <c r="Q106">
        <v>12.459</v>
      </c>
      <c r="R106">
        <v>11.5306</v>
      </c>
      <c r="S106">
        <v>845.55589199999997</v>
      </c>
      <c r="T106">
        <v>2772.5207399999999</v>
      </c>
      <c r="U106">
        <v>248197.32783299999</v>
      </c>
      <c r="V106" s="6">
        <f t="shared" si="4"/>
        <v>5.6978266261019277</v>
      </c>
      <c r="W106" s="6">
        <f t="shared" si="5"/>
        <v>65.458763267817105</v>
      </c>
      <c r="X106" s="6">
        <f t="shared" si="6"/>
        <v>12.458713859315571</v>
      </c>
      <c r="Y106" s="6">
        <f t="shared" si="7"/>
        <v>11.530327082338403</v>
      </c>
    </row>
    <row r="107" spans="1:25" x14ac:dyDescent="0.25">
      <c r="A107">
        <v>106</v>
      </c>
      <c r="B107" t="s">
        <v>229</v>
      </c>
      <c r="C107">
        <v>2</v>
      </c>
      <c r="D107">
        <v>8427</v>
      </c>
      <c r="E107">
        <v>8428</v>
      </c>
      <c r="F107">
        <v>133</v>
      </c>
      <c r="G107" t="s">
        <v>232</v>
      </c>
      <c r="H107" t="s">
        <v>336</v>
      </c>
      <c r="I107">
        <v>42.956000000000003</v>
      </c>
      <c r="J107" t="s">
        <v>453</v>
      </c>
      <c r="K107">
        <v>133</v>
      </c>
      <c r="L107" t="s">
        <v>336</v>
      </c>
      <c r="M107">
        <v>11.488374</v>
      </c>
      <c r="N107">
        <v>2.1865730000000001</v>
      </c>
      <c r="O107">
        <v>2.0236360000000002</v>
      </c>
      <c r="P107">
        <v>493.49499500000002</v>
      </c>
      <c r="Q107">
        <v>93.926399000000004</v>
      </c>
      <c r="R107">
        <v>86.927300000000002</v>
      </c>
      <c r="S107">
        <v>3485.174986</v>
      </c>
      <c r="T107">
        <v>273.77883500000002</v>
      </c>
      <c r="U107">
        <v>456.91043300000001</v>
      </c>
      <c r="V107" s="6">
        <f t="shared" si="4"/>
        <v>1.0489220224977043E-2</v>
      </c>
      <c r="W107" s="6">
        <f t="shared" si="5"/>
        <v>0.12050408491290041</v>
      </c>
      <c r="X107" s="6">
        <f t="shared" si="6"/>
        <v>2.2935445734988728E-2</v>
      </c>
      <c r="Y107" s="6">
        <f t="shared" si="7"/>
        <v>2.1226363659191644E-2</v>
      </c>
    </row>
    <row r="108" spans="1:25" x14ac:dyDescent="0.25">
      <c r="A108">
        <v>107</v>
      </c>
      <c r="B108" t="s">
        <v>229</v>
      </c>
      <c r="C108">
        <v>2</v>
      </c>
      <c r="D108">
        <v>8434</v>
      </c>
      <c r="E108">
        <v>8435</v>
      </c>
      <c r="F108">
        <v>134</v>
      </c>
      <c r="G108" t="s">
        <v>241</v>
      </c>
      <c r="H108" t="s">
        <v>610</v>
      </c>
      <c r="I108">
        <v>10.3034</v>
      </c>
      <c r="J108" t="s">
        <v>453</v>
      </c>
      <c r="K108">
        <v>134</v>
      </c>
      <c r="L108" t="s">
        <v>610</v>
      </c>
      <c r="M108">
        <v>8.2801960000000001</v>
      </c>
      <c r="N108">
        <v>1.345523</v>
      </c>
      <c r="O108">
        <v>1.77959</v>
      </c>
      <c r="P108">
        <v>85.314200999999997</v>
      </c>
      <c r="Q108">
        <v>13.8635</v>
      </c>
      <c r="R108">
        <v>18.335799999999999</v>
      </c>
      <c r="S108">
        <v>1267.506881</v>
      </c>
      <c r="T108">
        <v>4156.9016250000004</v>
      </c>
      <c r="U108">
        <v>448816.50746300002</v>
      </c>
      <c r="V108" s="6">
        <f t="shared" si="4"/>
        <v>10.303409262235997</v>
      </c>
      <c r="W108" s="6">
        <f t="shared" si="5"/>
        <v>85.314248159529456</v>
      </c>
      <c r="X108" s="6">
        <f t="shared" si="6"/>
        <v>13.863474140751565</v>
      </c>
      <c r="Y108" s="6">
        <f t="shared" si="7"/>
        <v>18.335844088982558</v>
      </c>
    </row>
    <row r="109" spans="1:25" x14ac:dyDescent="0.25">
      <c r="A109">
        <v>108</v>
      </c>
      <c r="B109" t="s">
        <v>229</v>
      </c>
      <c r="C109">
        <v>2</v>
      </c>
      <c r="D109">
        <v>8435</v>
      </c>
      <c r="E109">
        <v>8436</v>
      </c>
      <c r="F109">
        <v>134</v>
      </c>
      <c r="G109" t="s">
        <v>241</v>
      </c>
      <c r="H109" t="s">
        <v>610</v>
      </c>
      <c r="I109">
        <v>15.1623</v>
      </c>
      <c r="J109" t="s">
        <v>453</v>
      </c>
      <c r="K109">
        <v>134</v>
      </c>
      <c r="L109" t="s">
        <v>610</v>
      </c>
      <c r="M109">
        <v>8.2801960000000001</v>
      </c>
      <c r="N109">
        <v>1.345523</v>
      </c>
      <c r="O109">
        <v>1.77959</v>
      </c>
      <c r="P109">
        <v>125.546997</v>
      </c>
      <c r="Q109">
        <v>20.401198999999998</v>
      </c>
      <c r="R109">
        <v>26.982700000000001</v>
      </c>
      <c r="S109">
        <v>1101.421364</v>
      </c>
      <c r="T109">
        <v>3616.2202600000001</v>
      </c>
      <c r="U109">
        <v>660469.48384700005</v>
      </c>
      <c r="V109" s="6">
        <f t="shared" si="4"/>
        <v>15.162293017607899</v>
      </c>
      <c r="W109" s="6">
        <f t="shared" si="5"/>
        <v>125.54675799522485</v>
      </c>
      <c r="X109" s="6">
        <f t="shared" si="6"/>
        <v>20.401213987930834</v>
      </c>
      <c r="Y109" s="6">
        <f t="shared" si="7"/>
        <v>26.982665031204842</v>
      </c>
    </row>
    <row r="110" spans="1:25" x14ac:dyDescent="0.25">
      <c r="A110">
        <v>109</v>
      </c>
      <c r="B110" t="s">
        <v>229</v>
      </c>
      <c r="C110">
        <v>2</v>
      </c>
      <c r="D110">
        <v>8441</v>
      </c>
      <c r="E110">
        <v>8442</v>
      </c>
      <c r="F110">
        <v>139</v>
      </c>
      <c r="G110" t="s">
        <v>432</v>
      </c>
      <c r="H110" t="s">
        <v>611</v>
      </c>
      <c r="I110">
        <v>5.9593699999999998</v>
      </c>
      <c r="J110" t="s">
        <v>453</v>
      </c>
      <c r="K110">
        <v>139</v>
      </c>
      <c r="L110" t="s">
        <v>611</v>
      </c>
      <c r="M110">
        <v>7.8216590000000004</v>
      </c>
      <c r="N110">
        <v>1.1804380000000001</v>
      </c>
      <c r="O110">
        <v>1.665786</v>
      </c>
      <c r="P110">
        <v>46.612202000000003</v>
      </c>
      <c r="Q110">
        <v>7.0346700000000002</v>
      </c>
      <c r="R110">
        <v>9.9270300000000002</v>
      </c>
      <c r="S110">
        <v>752.40044399999999</v>
      </c>
      <c r="T110">
        <v>2466.8889399999998</v>
      </c>
      <c r="U110">
        <v>259590.60641899999</v>
      </c>
      <c r="V110" s="6">
        <f t="shared" si="4"/>
        <v>5.9593803126492189</v>
      </c>
      <c r="W110" s="6">
        <f t="shared" si="5"/>
        <v>46.612240656855576</v>
      </c>
      <c r="X110" s="6">
        <f t="shared" si="6"/>
        <v>7.0346789775030194</v>
      </c>
      <c r="Y110" s="6">
        <f t="shared" si="7"/>
        <v>9.9270522934866925</v>
      </c>
    </row>
    <row r="111" spans="1:25" x14ac:dyDescent="0.25">
      <c r="A111">
        <v>110</v>
      </c>
      <c r="B111" t="s">
        <v>229</v>
      </c>
      <c r="C111">
        <v>2</v>
      </c>
      <c r="D111">
        <v>8442</v>
      </c>
      <c r="E111">
        <v>8443</v>
      </c>
      <c r="F111">
        <v>139</v>
      </c>
      <c r="G111" t="s">
        <v>432</v>
      </c>
      <c r="H111" t="s">
        <v>611</v>
      </c>
      <c r="I111">
        <v>5.8064200000000001</v>
      </c>
      <c r="J111" t="s">
        <v>453</v>
      </c>
      <c r="K111">
        <v>139</v>
      </c>
      <c r="L111" t="s">
        <v>611</v>
      </c>
      <c r="M111">
        <v>7.8216590000000004</v>
      </c>
      <c r="N111">
        <v>1.1804380000000001</v>
      </c>
      <c r="O111">
        <v>1.665786</v>
      </c>
      <c r="P111">
        <v>45.415798000000002</v>
      </c>
      <c r="Q111">
        <v>6.85412</v>
      </c>
      <c r="R111">
        <v>9.67225</v>
      </c>
      <c r="S111">
        <v>696.96022800000003</v>
      </c>
      <c r="T111">
        <v>2285.867225</v>
      </c>
      <c r="U111">
        <v>252928.335165</v>
      </c>
      <c r="V111" s="6">
        <f t="shared" si="4"/>
        <v>5.8064356098484851</v>
      </c>
      <c r="W111" s="6">
        <f t="shared" si="5"/>
        <v>45.415959345691896</v>
      </c>
      <c r="X111" s="6">
        <f t="shared" si="6"/>
        <v>6.8541372384183266</v>
      </c>
      <c r="Y111" s="6">
        <f t="shared" si="7"/>
        <v>9.6722791487870676</v>
      </c>
    </row>
    <row r="112" spans="1:25" x14ac:dyDescent="0.25">
      <c r="A112">
        <v>111</v>
      </c>
      <c r="B112" t="s">
        <v>229</v>
      </c>
      <c r="C112">
        <v>2</v>
      </c>
      <c r="D112">
        <v>8456</v>
      </c>
      <c r="E112">
        <v>8457</v>
      </c>
      <c r="F112">
        <v>140</v>
      </c>
      <c r="G112" t="s">
        <v>233</v>
      </c>
      <c r="H112" t="s">
        <v>343</v>
      </c>
      <c r="I112">
        <v>10.160500000000001</v>
      </c>
      <c r="J112" t="s">
        <v>453</v>
      </c>
      <c r="K112">
        <v>140</v>
      </c>
      <c r="L112" t="s">
        <v>343</v>
      </c>
      <c r="M112">
        <v>11.781447</v>
      </c>
      <c r="N112">
        <v>1.875837</v>
      </c>
      <c r="O112">
        <v>2.004032</v>
      </c>
      <c r="P112">
        <v>119.70500199999999</v>
      </c>
      <c r="Q112">
        <v>19.059401000000001</v>
      </c>
      <c r="R112">
        <v>20.361999999999998</v>
      </c>
      <c r="S112">
        <v>1168.5490199999999</v>
      </c>
      <c r="T112">
        <v>910.13262999999995</v>
      </c>
      <c r="U112">
        <v>2980.0041500000002</v>
      </c>
      <c r="V112" s="6">
        <f t="shared" si="4"/>
        <v>6.84114818640955E-2</v>
      </c>
      <c r="W112" s="6">
        <f t="shared" si="5"/>
        <v>0.8059862477733023</v>
      </c>
      <c r="X112" s="6">
        <f t="shared" si="6"/>
        <v>0.12832878890549931</v>
      </c>
      <c r="Y112" s="6">
        <f t="shared" si="7"/>
        <v>0.13709879882306703</v>
      </c>
    </row>
    <row r="113" spans="1:25" x14ac:dyDescent="0.25">
      <c r="A113">
        <v>112</v>
      </c>
      <c r="B113" t="s">
        <v>229</v>
      </c>
      <c r="C113">
        <v>2</v>
      </c>
      <c r="D113">
        <v>8457</v>
      </c>
      <c r="E113">
        <v>8458</v>
      </c>
      <c r="F113">
        <v>140</v>
      </c>
      <c r="G113" t="s">
        <v>233</v>
      </c>
      <c r="H113" t="s">
        <v>343</v>
      </c>
      <c r="I113">
        <v>4.3574299999999999</v>
      </c>
      <c r="J113" t="s">
        <v>453</v>
      </c>
      <c r="K113">
        <v>140</v>
      </c>
      <c r="L113" t="s">
        <v>343</v>
      </c>
      <c r="M113">
        <v>11.781447</v>
      </c>
      <c r="N113">
        <v>1.875837</v>
      </c>
      <c r="O113">
        <v>2.004032</v>
      </c>
      <c r="P113">
        <v>51.336799999999997</v>
      </c>
      <c r="Q113">
        <v>8.1738300000000006</v>
      </c>
      <c r="R113">
        <v>8.7324300000000008</v>
      </c>
      <c r="S113">
        <v>796.77031199999999</v>
      </c>
      <c r="T113">
        <v>2613.4498800000001</v>
      </c>
      <c r="U113">
        <v>189391.74492600001</v>
      </c>
      <c r="V113" s="6">
        <f t="shared" si="4"/>
        <v>4.3478362012396694</v>
      </c>
      <c r="W113" s="6">
        <f t="shared" si="5"/>
        <v>51.223801769586501</v>
      </c>
      <c r="X113" s="6">
        <f t="shared" si="6"/>
        <v>8.1558320162248172</v>
      </c>
      <c r="Y113" s="6">
        <f t="shared" si="7"/>
        <v>8.713202878042738</v>
      </c>
    </row>
    <row r="114" spans="1:25" x14ac:dyDescent="0.25">
      <c r="A114">
        <v>113</v>
      </c>
      <c r="B114" t="s">
        <v>229</v>
      </c>
      <c r="C114">
        <v>2</v>
      </c>
      <c r="D114">
        <v>8458</v>
      </c>
      <c r="E114">
        <v>8459</v>
      </c>
      <c r="F114">
        <v>140</v>
      </c>
      <c r="G114" t="s">
        <v>233</v>
      </c>
      <c r="H114" t="s">
        <v>343</v>
      </c>
      <c r="I114">
        <v>9.6176499999999994</v>
      </c>
      <c r="J114" t="s">
        <v>453</v>
      </c>
      <c r="K114">
        <v>140</v>
      </c>
      <c r="L114" t="s">
        <v>343</v>
      </c>
      <c r="M114">
        <v>11.781447</v>
      </c>
      <c r="N114">
        <v>1.875837</v>
      </c>
      <c r="O114">
        <v>2.004032</v>
      </c>
      <c r="P114">
        <v>113.30999799999999</v>
      </c>
      <c r="Q114">
        <v>18.0411</v>
      </c>
      <c r="R114">
        <v>19.274100000000001</v>
      </c>
      <c r="S114">
        <v>851.81717600000002</v>
      </c>
      <c r="T114">
        <v>2784.2986980000001</v>
      </c>
      <c r="U114">
        <v>415873.08224399999</v>
      </c>
      <c r="V114" s="6">
        <f t="shared" si="4"/>
        <v>9.54713228292011</v>
      </c>
      <c r="W114" s="6">
        <f t="shared" si="5"/>
        <v>112.47903299321229</v>
      </c>
      <c r="X114" s="6">
        <f t="shared" si="6"/>
        <v>17.90886398019601</v>
      </c>
      <c r="Y114" s="6">
        <f t="shared" si="7"/>
        <v>19.132758603204955</v>
      </c>
    </row>
    <row r="115" spans="1:25" x14ac:dyDescent="0.25">
      <c r="A115">
        <v>114</v>
      </c>
      <c r="B115" t="s">
        <v>229</v>
      </c>
      <c r="C115">
        <v>2</v>
      </c>
      <c r="D115">
        <v>8467</v>
      </c>
      <c r="E115">
        <v>8468</v>
      </c>
      <c r="F115">
        <v>140</v>
      </c>
      <c r="G115" t="s">
        <v>233</v>
      </c>
      <c r="H115" t="s">
        <v>343</v>
      </c>
      <c r="I115">
        <v>5.5541799999999997</v>
      </c>
      <c r="J115" t="s">
        <v>453</v>
      </c>
      <c r="K115">
        <v>140</v>
      </c>
      <c r="L115" t="s">
        <v>343</v>
      </c>
      <c r="M115">
        <v>11.781447</v>
      </c>
      <c r="N115">
        <v>1.875837</v>
      </c>
      <c r="O115">
        <v>2.004032</v>
      </c>
      <c r="P115">
        <v>65.436301999999998</v>
      </c>
      <c r="Q115">
        <v>10.418699999999999</v>
      </c>
      <c r="R115">
        <v>11.130800000000001</v>
      </c>
      <c r="S115">
        <v>839.22589800000003</v>
      </c>
      <c r="T115">
        <v>2283.8258919999998</v>
      </c>
      <c r="U115">
        <v>192276.747989</v>
      </c>
      <c r="V115" s="6">
        <f t="shared" si="4"/>
        <v>4.4140667582415061</v>
      </c>
      <c r="W115" s="6">
        <f t="shared" si="5"/>
        <v>52.004093566684119</v>
      </c>
      <c r="X115" s="6">
        <f t="shared" si="6"/>
        <v>8.2800697455794712</v>
      </c>
      <c r="Y115" s="6">
        <f t="shared" si="7"/>
        <v>8.8459310336522421</v>
      </c>
    </row>
    <row r="116" spans="1:25" x14ac:dyDescent="0.25">
      <c r="A116">
        <v>115</v>
      </c>
      <c r="B116" t="s">
        <v>229</v>
      </c>
      <c r="C116">
        <v>2</v>
      </c>
      <c r="D116">
        <v>8470</v>
      </c>
      <c r="E116">
        <v>8471</v>
      </c>
      <c r="F116">
        <v>140</v>
      </c>
      <c r="G116" t="s">
        <v>233</v>
      </c>
      <c r="H116" t="s">
        <v>343</v>
      </c>
      <c r="I116">
        <v>23.022200000000002</v>
      </c>
      <c r="J116" t="s">
        <v>453</v>
      </c>
      <c r="K116">
        <v>140</v>
      </c>
      <c r="L116" t="s">
        <v>343</v>
      </c>
      <c r="M116">
        <v>11.781447</v>
      </c>
      <c r="N116">
        <v>1.875837</v>
      </c>
      <c r="O116">
        <v>2.004032</v>
      </c>
      <c r="P116">
        <v>271.23498499999999</v>
      </c>
      <c r="Q116">
        <v>43.185901999999999</v>
      </c>
      <c r="R116">
        <v>46.1372</v>
      </c>
      <c r="S116">
        <v>2724.1738350000001</v>
      </c>
      <c r="T116">
        <v>8945.8594830000002</v>
      </c>
      <c r="U116">
        <v>1002844.756151</v>
      </c>
      <c r="V116" s="6">
        <f t="shared" si="4"/>
        <v>23.022147753696053</v>
      </c>
      <c r="W116" s="6">
        <f t="shared" si="5"/>
        <v>271.23421358633908</v>
      </c>
      <c r="X116" s="6">
        <f t="shared" si="6"/>
        <v>43.185796575849942</v>
      </c>
      <c r="Y116" s="6">
        <f t="shared" si="7"/>
        <v>46.137120807135013</v>
      </c>
    </row>
    <row r="117" spans="1:25" x14ac:dyDescent="0.25">
      <c r="A117">
        <v>116</v>
      </c>
      <c r="B117" t="s">
        <v>229</v>
      </c>
      <c r="C117">
        <v>2</v>
      </c>
      <c r="D117">
        <v>8471</v>
      </c>
      <c r="E117">
        <v>8472</v>
      </c>
      <c r="F117">
        <v>140</v>
      </c>
      <c r="G117" t="s">
        <v>233</v>
      </c>
      <c r="H117" t="s">
        <v>343</v>
      </c>
      <c r="I117">
        <v>15.8697</v>
      </c>
      <c r="J117" t="s">
        <v>453</v>
      </c>
      <c r="K117">
        <v>140</v>
      </c>
      <c r="L117" t="s">
        <v>343</v>
      </c>
      <c r="M117">
        <v>11.781447</v>
      </c>
      <c r="N117">
        <v>1.875837</v>
      </c>
      <c r="O117">
        <v>2.004032</v>
      </c>
      <c r="P117">
        <v>186.96800200000001</v>
      </c>
      <c r="Q117">
        <v>29.768999000000001</v>
      </c>
      <c r="R117">
        <v>31.8034</v>
      </c>
      <c r="S117">
        <v>1194.320238</v>
      </c>
      <c r="T117">
        <v>3918.484978</v>
      </c>
      <c r="U117">
        <v>691285.54857800005</v>
      </c>
      <c r="V117" s="6">
        <f t="shared" si="4"/>
        <v>15.869732520156107</v>
      </c>
      <c r="W117" s="6">
        <f t="shared" si="5"/>
        <v>186.96841259039562</v>
      </c>
      <c r="X117" s="6">
        <f t="shared" si="6"/>
        <v>29.769031441412071</v>
      </c>
      <c r="Y117" s="6">
        <f t="shared" si="7"/>
        <v>31.803451801833486</v>
      </c>
    </row>
    <row r="118" spans="1:25" x14ac:dyDescent="0.25">
      <c r="A118">
        <v>117</v>
      </c>
      <c r="B118" t="s">
        <v>229</v>
      </c>
      <c r="C118">
        <v>2</v>
      </c>
      <c r="D118">
        <v>8473</v>
      </c>
      <c r="E118">
        <v>8474</v>
      </c>
      <c r="F118">
        <v>140</v>
      </c>
      <c r="G118" t="s">
        <v>233</v>
      </c>
      <c r="H118" t="s">
        <v>343</v>
      </c>
      <c r="I118">
        <v>5.8003299999999998</v>
      </c>
      <c r="J118" t="s">
        <v>453</v>
      </c>
      <c r="K118">
        <v>140</v>
      </c>
      <c r="L118" t="s">
        <v>343</v>
      </c>
      <c r="M118">
        <v>11.781447</v>
      </c>
      <c r="N118">
        <v>1.875837</v>
      </c>
      <c r="O118">
        <v>2.004032</v>
      </c>
      <c r="P118">
        <v>68.336303999999998</v>
      </c>
      <c r="Q118">
        <v>10.8805</v>
      </c>
      <c r="R118">
        <v>11.624000000000001</v>
      </c>
      <c r="S118">
        <v>1155.8511920000001</v>
      </c>
      <c r="T118">
        <v>3798.9350880000002</v>
      </c>
      <c r="U118">
        <v>252661.14958</v>
      </c>
      <c r="V118" s="6">
        <f t="shared" si="4"/>
        <v>5.8003018728190998</v>
      </c>
      <c r="W118" s="6">
        <f t="shared" si="5"/>
        <v>68.335949098618968</v>
      </c>
      <c r="X118" s="6">
        <f t="shared" si="6"/>
        <v>10.880420864203362</v>
      </c>
      <c r="Y118" s="6">
        <f t="shared" si="7"/>
        <v>11.623990562789407</v>
      </c>
    </row>
    <row r="119" spans="1:25" x14ac:dyDescent="0.25">
      <c r="A119">
        <v>118</v>
      </c>
      <c r="B119" t="s">
        <v>229</v>
      </c>
      <c r="C119">
        <v>2</v>
      </c>
      <c r="D119">
        <v>8474</v>
      </c>
      <c r="E119">
        <v>8475</v>
      </c>
      <c r="F119">
        <v>140</v>
      </c>
      <c r="G119" t="s">
        <v>233</v>
      </c>
      <c r="H119" t="s">
        <v>343</v>
      </c>
      <c r="I119">
        <v>7.0651700000000002</v>
      </c>
      <c r="J119" t="s">
        <v>453</v>
      </c>
      <c r="K119">
        <v>140</v>
      </c>
      <c r="L119" t="s">
        <v>343</v>
      </c>
      <c r="M119">
        <v>11.781447</v>
      </c>
      <c r="N119">
        <v>1.875837</v>
      </c>
      <c r="O119">
        <v>2.004032</v>
      </c>
      <c r="P119">
        <v>83.237899999999996</v>
      </c>
      <c r="Q119">
        <v>13.2531</v>
      </c>
      <c r="R119">
        <v>14.158799999999999</v>
      </c>
      <c r="S119">
        <v>1328.0561270000001</v>
      </c>
      <c r="T119">
        <v>1567.8215</v>
      </c>
      <c r="U119">
        <v>107055.318111</v>
      </c>
      <c r="V119" s="6">
        <f t="shared" si="4"/>
        <v>2.4576519309228648</v>
      </c>
      <c r="W119" s="6">
        <f t="shared" si="5"/>
        <v>28.954695968615393</v>
      </c>
      <c r="X119" s="6">
        <f t="shared" si="6"/>
        <v>4.610154425146554</v>
      </c>
      <c r="Y119" s="6">
        <f t="shared" si="7"/>
        <v>4.9252131144312106</v>
      </c>
    </row>
    <row r="120" spans="1:25" x14ac:dyDescent="0.25">
      <c r="A120">
        <v>119</v>
      </c>
      <c r="B120" t="s">
        <v>229</v>
      </c>
      <c r="C120">
        <v>2</v>
      </c>
      <c r="D120">
        <v>8481</v>
      </c>
      <c r="E120">
        <v>8482</v>
      </c>
      <c r="F120">
        <v>140</v>
      </c>
      <c r="G120" t="s">
        <v>233</v>
      </c>
      <c r="H120" t="s">
        <v>343</v>
      </c>
      <c r="I120">
        <v>6.38178</v>
      </c>
      <c r="J120" t="s">
        <v>453</v>
      </c>
      <c r="K120">
        <v>140</v>
      </c>
      <c r="L120" t="s">
        <v>343</v>
      </c>
      <c r="M120">
        <v>11.781447</v>
      </c>
      <c r="N120">
        <v>1.875837</v>
      </c>
      <c r="O120">
        <v>2.004032</v>
      </c>
      <c r="P120">
        <v>75.186599999999999</v>
      </c>
      <c r="Q120">
        <v>11.9712</v>
      </c>
      <c r="R120">
        <v>12.789300000000001</v>
      </c>
      <c r="S120">
        <v>819.08185900000001</v>
      </c>
      <c r="T120">
        <v>2684.3764209999999</v>
      </c>
      <c r="U120">
        <v>277990.61887800001</v>
      </c>
      <c r="V120" s="6">
        <f t="shared" si="4"/>
        <v>6.381786475619835</v>
      </c>
      <c r="W120" s="6">
        <f t="shared" si="5"/>
        <v>75.18667912783188</v>
      </c>
      <c r="X120" s="6">
        <f t="shared" si="6"/>
        <v>11.971191197067284</v>
      </c>
      <c r="Y120" s="6">
        <f t="shared" si="7"/>
        <v>12.789304314309369</v>
      </c>
    </row>
    <row r="121" spans="1:25" x14ac:dyDescent="0.25">
      <c r="A121">
        <v>120</v>
      </c>
      <c r="B121" t="s">
        <v>229</v>
      </c>
      <c r="C121">
        <v>2</v>
      </c>
      <c r="D121">
        <v>8484</v>
      </c>
      <c r="E121">
        <v>8485</v>
      </c>
      <c r="F121">
        <v>140</v>
      </c>
      <c r="G121" t="s">
        <v>233</v>
      </c>
      <c r="H121" t="s">
        <v>343</v>
      </c>
      <c r="I121">
        <v>25.958600000000001</v>
      </c>
      <c r="J121" t="s">
        <v>453</v>
      </c>
      <c r="K121">
        <v>140</v>
      </c>
      <c r="L121" t="s">
        <v>343</v>
      </c>
      <c r="M121">
        <v>11.781447</v>
      </c>
      <c r="N121">
        <v>1.875837</v>
      </c>
      <c r="O121">
        <v>2.004032</v>
      </c>
      <c r="P121">
        <v>305.82998700000002</v>
      </c>
      <c r="Q121">
        <v>48.694099000000001</v>
      </c>
      <c r="R121">
        <v>52.021900000000002</v>
      </c>
      <c r="S121">
        <v>2856.5168800000001</v>
      </c>
      <c r="T121">
        <v>9378.3172149999991</v>
      </c>
      <c r="U121">
        <v>1130755.3652230001</v>
      </c>
      <c r="V121" s="6">
        <f t="shared" si="4"/>
        <v>25.958571286111113</v>
      </c>
      <c r="W121" s="6">
        <f t="shared" si="5"/>
        <v>305.82953180303991</v>
      </c>
      <c r="X121" s="6">
        <f t="shared" si="6"/>
        <v>48.694048485624812</v>
      </c>
      <c r="Y121" s="6">
        <f t="shared" si="7"/>
        <v>52.021807531647823</v>
      </c>
    </row>
    <row r="122" spans="1:25" x14ac:dyDescent="0.25">
      <c r="A122">
        <v>121</v>
      </c>
      <c r="B122" t="s">
        <v>229</v>
      </c>
      <c r="C122">
        <v>2</v>
      </c>
      <c r="D122">
        <v>8485</v>
      </c>
      <c r="E122">
        <v>8486</v>
      </c>
      <c r="F122">
        <v>140</v>
      </c>
      <c r="G122" t="s">
        <v>233</v>
      </c>
      <c r="H122" t="s">
        <v>343</v>
      </c>
      <c r="I122">
        <v>4.7466699999999999</v>
      </c>
      <c r="J122" t="s">
        <v>453</v>
      </c>
      <c r="K122">
        <v>140</v>
      </c>
      <c r="L122" t="s">
        <v>343</v>
      </c>
      <c r="M122">
        <v>11.781447</v>
      </c>
      <c r="N122">
        <v>1.875837</v>
      </c>
      <c r="O122">
        <v>2.004032</v>
      </c>
      <c r="P122">
        <v>55.922600000000003</v>
      </c>
      <c r="Q122">
        <v>8.9039800000000007</v>
      </c>
      <c r="R122">
        <v>9.51248</v>
      </c>
      <c r="S122">
        <v>556.02025600000002</v>
      </c>
      <c r="T122">
        <v>1823.9449159999999</v>
      </c>
      <c r="U122">
        <v>206765.38751599999</v>
      </c>
      <c r="V122" s="6">
        <f t="shared" si="4"/>
        <v>4.7466801541781445</v>
      </c>
      <c r="W122" s="6">
        <f t="shared" si="5"/>
        <v>55.922760662401636</v>
      </c>
      <c r="X122" s="6">
        <f t="shared" si="6"/>
        <v>8.9039982603730685</v>
      </c>
      <c r="Y122" s="6">
        <f t="shared" si="7"/>
        <v>9.5124989227379348</v>
      </c>
    </row>
    <row r="123" spans="1:25" x14ac:dyDescent="0.25">
      <c r="A123">
        <v>122</v>
      </c>
      <c r="B123" t="s">
        <v>229</v>
      </c>
      <c r="C123">
        <v>2</v>
      </c>
      <c r="D123">
        <v>8486</v>
      </c>
      <c r="E123">
        <v>8487</v>
      </c>
      <c r="F123">
        <v>140</v>
      </c>
      <c r="G123" t="s">
        <v>233</v>
      </c>
      <c r="H123" t="s">
        <v>343</v>
      </c>
      <c r="I123">
        <v>17.2362</v>
      </c>
      <c r="J123" t="s">
        <v>453</v>
      </c>
      <c r="K123">
        <v>140</v>
      </c>
      <c r="L123" t="s">
        <v>343</v>
      </c>
      <c r="M123">
        <v>11.781447</v>
      </c>
      <c r="N123">
        <v>1.875837</v>
      </c>
      <c r="O123">
        <v>2.004032</v>
      </c>
      <c r="P123">
        <v>203.067001</v>
      </c>
      <c r="Q123">
        <v>32.332298000000002</v>
      </c>
      <c r="R123">
        <v>34.541899999999998</v>
      </c>
      <c r="S123">
        <v>1323.1499530000001</v>
      </c>
      <c r="T123">
        <v>4338.9723350000004</v>
      </c>
      <c r="U123">
        <v>750812.47285999998</v>
      </c>
      <c r="V123" s="6">
        <f t="shared" si="4"/>
        <v>17.236282664370982</v>
      </c>
      <c r="W123" s="6">
        <f t="shared" si="5"/>
        <v>203.06835068730553</v>
      </c>
      <c r="X123" s="6">
        <f t="shared" si="6"/>
        <v>32.332456764285674</v>
      </c>
      <c r="Y123" s="6">
        <f t="shared" si="7"/>
        <v>34.54206202044471</v>
      </c>
    </row>
    <row r="124" spans="1:25" x14ac:dyDescent="0.25">
      <c r="A124">
        <v>123</v>
      </c>
      <c r="B124" t="s">
        <v>229</v>
      </c>
      <c r="C124">
        <v>2</v>
      </c>
      <c r="D124">
        <v>8489</v>
      </c>
      <c r="E124">
        <v>8490</v>
      </c>
      <c r="F124">
        <v>140</v>
      </c>
      <c r="G124" t="s">
        <v>233</v>
      </c>
      <c r="H124" t="s">
        <v>343</v>
      </c>
      <c r="I124">
        <v>16.194500000000001</v>
      </c>
      <c r="J124" t="s">
        <v>453</v>
      </c>
      <c r="K124">
        <v>140</v>
      </c>
      <c r="L124" t="s">
        <v>343</v>
      </c>
      <c r="M124">
        <v>11.781447</v>
      </c>
      <c r="N124">
        <v>1.875837</v>
      </c>
      <c r="O124">
        <v>2.004032</v>
      </c>
      <c r="P124">
        <v>190.79499799999999</v>
      </c>
      <c r="Q124">
        <v>30.378201000000001</v>
      </c>
      <c r="R124">
        <v>32.454300000000003</v>
      </c>
      <c r="S124">
        <v>1495.2528669999999</v>
      </c>
      <c r="T124">
        <v>4902.7628839999998</v>
      </c>
      <c r="U124">
        <v>705434.06869900005</v>
      </c>
      <c r="V124" s="6">
        <f t="shared" si="4"/>
        <v>16.19453784892103</v>
      </c>
      <c r="W124" s="6">
        <f t="shared" si="5"/>
        <v>190.79508935655713</v>
      </c>
      <c r="X124" s="6">
        <f t="shared" si="6"/>
        <v>30.378313294906476</v>
      </c>
      <c r="Y124" s="6">
        <f t="shared" si="7"/>
        <v>32.454372074448912</v>
      </c>
    </row>
    <row r="125" spans="1:25" x14ac:dyDescent="0.25">
      <c r="A125">
        <v>124</v>
      </c>
      <c r="B125" t="s">
        <v>229</v>
      </c>
      <c r="C125">
        <v>2</v>
      </c>
      <c r="D125">
        <v>8490</v>
      </c>
      <c r="E125">
        <v>8491</v>
      </c>
      <c r="F125">
        <v>140</v>
      </c>
      <c r="G125" t="s">
        <v>233</v>
      </c>
      <c r="H125" t="s">
        <v>343</v>
      </c>
      <c r="I125">
        <v>4.5813499999999996</v>
      </c>
      <c r="J125" t="s">
        <v>453</v>
      </c>
      <c r="K125">
        <v>140</v>
      </c>
      <c r="L125" t="s">
        <v>343</v>
      </c>
      <c r="M125">
        <v>11.781447</v>
      </c>
      <c r="N125">
        <v>1.875837</v>
      </c>
      <c r="O125">
        <v>2.004032</v>
      </c>
      <c r="P125">
        <v>53.974899000000001</v>
      </c>
      <c r="Q125">
        <v>8.5938700000000008</v>
      </c>
      <c r="R125">
        <v>9.1811699999999998</v>
      </c>
      <c r="S125">
        <v>604.26655600000004</v>
      </c>
      <c r="T125">
        <v>1982.6714260000001</v>
      </c>
      <c r="U125">
        <v>199563.21234200001</v>
      </c>
      <c r="V125" s="6">
        <f t="shared" si="4"/>
        <v>4.5813409628558315</v>
      </c>
      <c r="W125" s="6">
        <f t="shared" si="5"/>
        <v>53.97482574281495</v>
      </c>
      <c r="X125" s="6">
        <f t="shared" si="6"/>
        <v>8.5938488877405934</v>
      </c>
      <c r="Y125" s="6">
        <f t="shared" si="7"/>
        <v>9.1811538924738976</v>
      </c>
    </row>
    <row r="126" spans="1:25" x14ac:dyDescent="0.25">
      <c r="A126">
        <v>125</v>
      </c>
      <c r="B126" t="s">
        <v>229</v>
      </c>
      <c r="C126">
        <v>2</v>
      </c>
      <c r="D126">
        <v>8491</v>
      </c>
      <c r="E126">
        <v>8492</v>
      </c>
      <c r="F126">
        <v>140</v>
      </c>
      <c r="G126" t="s">
        <v>233</v>
      </c>
      <c r="H126" t="s">
        <v>343</v>
      </c>
      <c r="I126">
        <v>21.721299999999999</v>
      </c>
      <c r="J126" t="s">
        <v>453</v>
      </c>
      <c r="K126">
        <v>140</v>
      </c>
      <c r="L126" t="s">
        <v>343</v>
      </c>
      <c r="M126">
        <v>11.781447</v>
      </c>
      <c r="N126">
        <v>1.875837</v>
      </c>
      <c r="O126">
        <v>2.004032</v>
      </c>
      <c r="P126">
        <v>255.908005</v>
      </c>
      <c r="Q126">
        <v>40.745601999999998</v>
      </c>
      <c r="R126">
        <v>43.530200000000001</v>
      </c>
      <c r="S126">
        <v>1614.5756879999999</v>
      </c>
      <c r="T126">
        <v>5298.0152930000004</v>
      </c>
      <c r="U126">
        <v>946177.35329999996</v>
      </c>
      <c r="V126" s="6">
        <f t="shared" si="4"/>
        <v>21.721243188705234</v>
      </c>
      <c r="W126" s="6">
        <f t="shared" si="5"/>
        <v>255.90767540184171</v>
      </c>
      <c r="X126" s="6">
        <f t="shared" si="6"/>
        <v>40.74551165937126</v>
      </c>
      <c r="Y126" s="6">
        <f t="shared" si="7"/>
        <v>43.530066429947325</v>
      </c>
    </row>
    <row r="127" spans="1:25" x14ac:dyDescent="0.25">
      <c r="A127">
        <v>126</v>
      </c>
      <c r="B127" t="s">
        <v>229</v>
      </c>
      <c r="C127">
        <v>2</v>
      </c>
      <c r="D127">
        <v>8492</v>
      </c>
      <c r="E127">
        <v>8493</v>
      </c>
      <c r="F127">
        <v>140</v>
      </c>
      <c r="G127" t="s">
        <v>233</v>
      </c>
      <c r="H127" t="s">
        <v>343</v>
      </c>
      <c r="I127">
        <v>9.7961899999999993</v>
      </c>
      <c r="J127" t="s">
        <v>453</v>
      </c>
      <c r="K127">
        <v>140</v>
      </c>
      <c r="L127" t="s">
        <v>343</v>
      </c>
      <c r="M127">
        <v>11.781447</v>
      </c>
      <c r="N127">
        <v>1.875837</v>
      </c>
      <c r="O127">
        <v>2.004032</v>
      </c>
      <c r="P127">
        <v>115.41300200000001</v>
      </c>
      <c r="Q127">
        <v>18.376100999999998</v>
      </c>
      <c r="R127">
        <v>19.631900000000002</v>
      </c>
      <c r="S127">
        <v>811.15381200000002</v>
      </c>
      <c r="T127">
        <v>2661.5067239999998</v>
      </c>
      <c r="U127">
        <v>426720.92529300001</v>
      </c>
      <c r="V127" s="6">
        <f t="shared" si="4"/>
        <v>9.7961644924931139</v>
      </c>
      <c r="W127" s="6">
        <f t="shared" si="5"/>
        <v>115.41299277158951</v>
      </c>
      <c r="X127" s="6">
        <f t="shared" si="6"/>
        <v>18.376007813104806</v>
      </c>
      <c r="Y127" s="6">
        <f t="shared" si="7"/>
        <v>19.63182712021996</v>
      </c>
    </row>
    <row r="128" spans="1:25" x14ac:dyDescent="0.25">
      <c r="A128">
        <v>127</v>
      </c>
      <c r="B128" t="s">
        <v>229</v>
      </c>
      <c r="C128">
        <v>2</v>
      </c>
      <c r="D128">
        <v>8493</v>
      </c>
      <c r="E128">
        <v>8494</v>
      </c>
      <c r="F128">
        <v>140</v>
      </c>
      <c r="G128" t="s">
        <v>233</v>
      </c>
      <c r="H128" t="s">
        <v>343</v>
      </c>
      <c r="I128">
        <v>13.1126</v>
      </c>
      <c r="J128" t="s">
        <v>453</v>
      </c>
      <c r="K128">
        <v>140</v>
      </c>
      <c r="L128" t="s">
        <v>343</v>
      </c>
      <c r="M128">
        <v>11.781447</v>
      </c>
      <c r="N128">
        <v>1.875837</v>
      </c>
      <c r="O128">
        <v>2.004032</v>
      </c>
      <c r="P128">
        <v>154.48500100000001</v>
      </c>
      <c r="Q128">
        <v>24.597099</v>
      </c>
      <c r="R128">
        <v>26.278099999999998</v>
      </c>
      <c r="S128">
        <v>1137.905336</v>
      </c>
      <c r="T128">
        <v>3731.136184</v>
      </c>
      <c r="U128">
        <v>571181.71981100005</v>
      </c>
      <c r="V128" s="6">
        <f t="shared" si="4"/>
        <v>13.112528003007347</v>
      </c>
      <c r="W128" s="6">
        <f t="shared" si="5"/>
        <v>154.48455370344689</v>
      </c>
      <c r="X128" s="6">
        <f t="shared" si="6"/>
        <v>24.59696519157729</v>
      </c>
      <c r="Y128" s="6">
        <f t="shared" si="7"/>
        <v>26.27792571892282</v>
      </c>
    </row>
    <row r="129" spans="1:25" x14ac:dyDescent="0.25">
      <c r="A129">
        <v>128</v>
      </c>
      <c r="B129" t="s">
        <v>229</v>
      </c>
      <c r="C129">
        <v>2</v>
      </c>
      <c r="D129">
        <v>8495</v>
      </c>
      <c r="E129">
        <v>8496</v>
      </c>
      <c r="F129">
        <v>140</v>
      </c>
      <c r="G129" t="s">
        <v>233</v>
      </c>
      <c r="H129" t="s">
        <v>343</v>
      </c>
      <c r="I129">
        <v>5.8219700000000003</v>
      </c>
      <c r="J129" t="s">
        <v>453</v>
      </c>
      <c r="K129">
        <v>140</v>
      </c>
      <c r="L129" t="s">
        <v>343</v>
      </c>
      <c r="M129">
        <v>11.781447</v>
      </c>
      <c r="N129">
        <v>1.875837</v>
      </c>
      <c r="O129">
        <v>2.004032</v>
      </c>
      <c r="P129">
        <v>68.591201999999996</v>
      </c>
      <c r="Q129">
        <v>10.921099999999999</v>
      </c>
      <c r="R129">
        <v>11.667400000000001</v>
      </c>
      <c r="S129">
        <v>714.01211499999999</v>
      </c>
      <c r="T129">
        <v>2342.0635729999999</v>
      </c>
      <c r="U129">
        <v>253605.546072</v>
      </c>
      <c r="V129" s="6">
        <f t="shared" si="4"/>
        <v>5.8219822330578515</v>
      </c>
      <c r="W129" s="6">
        <f t="shared" si="5"/>
        <v>68.591375113712729</v>
      </c>
      <c r="X129" s="6">
        <f t="shared" si="6"/>
        <v>10.921089686112541</v>
      </c>
      <c r="Y129" s="6">
        <f t="shared" si="7"/>
        <v>11.667438698479392</v>
      </c>
    </row>
    <row r="130" spans="1:25" x14ac:dyDescent="0.25">
      <c r="A130">
        <v>129</v>
      </c>
      <c r="B130" t="s">
        <v>229</v>
      </c>
      <c r="C130">
        <v>2</v>
      </c>
      <c r="D130">
        <v>8499</v>
      </c>
      <c r="E130">
        <v>8500</v>
      </c>
      <c r="F130">
        <v>140</v>
      </c>
      <c r="G130" t="s">
        <v>233</v>
      </c>
      <c r="H130" t="s">
        <v>343</v>
      </c>
      <c r="I130">
        <v>28.6982</v>
      </c>
      <c r="J130" t="s">
        <v>453</v>
      </c>
      <c r="K130">
        <v>140</v>
      </c>
      <c r="L130" t="s">
        <v>343</v>
      </c>
      <c r="M130">
        <v>11.781447</v>
      </c>
      <c r="N130">
        <v>1.875837</v>
      </c>
      <c r="O130">
        <v>2.004032</v>
      </c>
      <c r="P130">
        <v>338.10598800000002</v>
      </c>
      <c r="Q130">
        <v>53.833199</v>
      </c>
      <c r="R130">
        <v>57.512099999999997</v>
      </c>
      <c r="S130">
        <v>1814.765891</v>
      </c>
      <c r="T130">
        <v>5952.7461279999998</v>
      </c>
      <c r="U130">
        <v>1250089.721285</v>
      </c>
      <c r="V130" s="6">
        <f t="shared" si="4"/>
        <v>28.698111140610653</v>
      </c>
      <c r="W130" s="6">
        <f t="shared" si="5"/>
        <v>338.10527540321397</v>
      </c>
      <c r="X130" s="6">
        <f t="shared" si="6"/>
        <v>53.832978707669668</v>
      </c>
      <c r="Y130" s="6">
        <f t="shared" si="7"/>
        <v>57.511933065340251</v>
      </c>
    </row>
    <row r="131" spans="1:25" x14ac:dyDescent="0.25">
      <c r="A131">
        <v>130</v>
      </c>
      <c r="B131" t="s">
        <v>229</v>
      </c>
      <c r="C131">
        <v>2</v>
      </c>
      <c r="D131">
        <v>8501</v>
      </c>
      <c r="E131">
        <v>8502</v>
      </c>
      <c r="F131">
        <v>140</v>
      </c>
      <c r="G131" t="s">
        <v>233</v>
      </c>
      <c r="H131" t="s">
        <v>343</v>
      </c>
      <c r="I131">
        <v>107.715</v>
      </c>
      <c r="J131" t="s">
        <v>453</v>
      </c>
      <c r="K131">
        <v>140</v>
      </c>
      <c r="L131" t="s">
        <v>343</v>
      </c>
      <c r="M131">
        <v>11.781447</v>
      </c>
      <c r="N131">
        <v>1.875837</v>
      </c>
      <c r="O131">
        <v>2.004032</v>
      </c>
      <c r="P131">
        <v>1269.040039</v>
      </c>
      <c r="Q131">
        <v>202.05600000000001</v>
      </c>
      <c r="R131">
        <v>215.864</v>
      </c>
      <c r="S131">
        <v>4649.2053059999998</v>
      </c>
      <c r="T131">
        <v>15253.193035</v>
      </c>
      <c r="U131">
        <v>4692055.1131469999</v>
      </c>
      <c r="V131" s="6">
        <f t="shared" ref="V131:V194" si="8">U131/43560</f>
        <v>107.71476384634985</v>
      </c>
      <c r="W131" s="6">
        <f t="shared" ref="W131:W194" si="9">V131*M131</f>
        <v>1269.0357813732869</v>
      </c>
      <c r="X131" s="6">
        <f t="shared" ref="X131:X194" si="10">V131*N131</f>
        <v>202.05533946924538</v>
      </c>
      <c r="Y131" s="6">
        <f t="shared" ref="Y131:Y194" si="11">V131*O131</f>
        <v>215.8638336205282</v>
      </c>
    </row>
    <row r="132" spans="1:25" x14ac:dyDescent="0.25">
      <c r="A132">
        <v>131</v>
      </c>
      <c r="B132" t="s">
        <v>229</v>
      </c>
      <c r="C132">
        <v>2</v>
      </c>
      <c r="D132">
        <v>8502</v>
      </c>
      <c r="E132">
        <v>8503</v>
      </c>
      <c r="F132">
        <v>140</v>
      </c>
      <c r="G132" t="s">
        <v>233</v>
      </c>
      <c r="H132" t="s">
        <v>343</v>
      </c>
      <c r="I132">
        <v>6.3700299999999999</v>
      </c>
      <c r="J132" t="s">
        <v>453</v>
      </c>
      <c r="K132">
        <v>140</v>
      </c>
      <c r="L132" t="s">
        <v>343</v>
      </c>
      <c r="M132">
        <v>11.781447</v>
      </c>
      <c r="N132">
        <v>1.875837</v>
      </c>
      <c r="O132">
        <v>2.004032</v>
      </c>
      <c r="P132">
        <v>75.048203000000001</v>
      </c>
      <c r="Q132">
        <v>11.9491</v>
      </c>
      <c r="R132">
        <v>12.765700000000001</v>
      </c>
      <c r="S132">
        <v>659.75317399999994</v>
      </c>
      <c r="T132">
        <v>2163.9475889999999</v>
      </c>
      <c r="U132">
        <v>277477.50914799998</v>
      </c>
      <c r="V132" s="6">
        <f t="shared" si="8"/>
        <v>6.3700070970615243</v>
      </c>
      <c r="W132" s="6">
        <f t="shared" si="9"/>
        <v>75.047901003654204</v>
      </c>
      <c r="X132" s="6">
        <f t="shared" si="10"/>
        <v>11.949095002930598</v>
      </c>
      <c r="Y132" s="6">
        <f t="shared" si="11"/>
        <v>12.765698062738402</v>
      </c>
    </row>
    <row r="133" spans="1:25" x14ac:dyDescent="0.25">
      <c r="A133">
        <v>132</v>
      </c>
      <c r="B133" t="s">
        <v>229</v>
      </c>
      <c r="C133">
        <v>2</v>
      </c>
      <c r="D133">
        <v>8506</v>
      </c>
      <c r="E133">
        <v>8507</v>
      </c>
      <c r="F133">
        <v>140</v>
      </c>
      <c r="G133" t="s">
        <v>233</v>
      </c>
      <c r="H133" t="s">
        <v>343</v>
      </c>
      <c r="I133">
        <v>6.0682700000000001</v>
      </c>
      <c r="J133" t="s">
        <v>453</v>
      </c>
      <c r="K133">
        <v>140</v>
      </c>
      <c r="L133" t="s">
        <v>343</v>
      </c>
      <c r="M133">
        <v>11.781447</v>
      </c>
      <c r="N133">
        <v>1.875837</v>
      </c>
      <c r="O133">
        <v>2.004032</v>
      </c>
      <c r="P133">
        <v>71.492996000000005</v>
      </c>
      <c r="Q133">
        <v>11.383100000000001</v>
      </c>
      <c r="R133">
        <v>12.161</v>
      </c>
      <c r="S133">
        <v>732.058492</v>
      </c>
      <c r="T133">
        <v>2401.797998</v>
      </c>
      <c r="U133">
        <v>264332.23508399999</v>
      </c>
      <c r="V133" s="6">
        <f t="shared" si="8"/>
        <v>6.068233128650137</v>
      </c>
      <c r="W133" s="6">
        <f t="shared" si="9"/>
        <v>71.492566988835776</v>
      </c>
      <c r="X133" s="6">
        <f t="shared" si="10"/>
        <v>11.383016227347687</v>
      </c>
      <c r="Y133" s="6">
        <f t="shared" si="11"/>
        <v>12.160933373274991</v>
      </c>
    </row>
    <row r="134" spans="1:25" x14ac:dyDescent="0.25">
      <c r="A134">
        <v>133</v>
      </c>
      <c r="B134" t="s">
        <v>229</v>
      </c>
      <c r="C134">
        <v>2</v>
      </c>
      <c r="D134">
        <v>8514</v>
      </c>
      <c r="E134">
        <v>8515</v>
      </c>
      <c r="F134">
        <v>140</v>
      </c>
      <c r="G134" t="s">
        <v>233</v>
      </c>
      <c r="H134" t="s">
        <v>343</v>
      </c>
      <c r="I134">
        <v>22.254799999999999</v>
      </c>
      <c r="J134" t="s">
        <v>453</v>
      </c>
      <c r="K134">
        <v>140</v>
      </c>
      <c r="L134" t="s">
        <v>343</v>
      </c>
      <c r="M134">
        <v>11.781447</v>
      </c>
      <c r="N134">
        <v>1.875837</v>
      </c>
      <c r="O134">
        <v>2.004032</v>
      </c>
      <c r="P134">
        <v>262.19400000000002</v>
      </c>
      <c r="Q134">
        <v>41.746398999999997</v>
      </c>
      <c r="R134">
        <v>44.599299999999999</v>
      </c>
      <c r="S134">
        <v>2327.1063089999998</v>
      </c>
      <c r="T134">
        <v>7629.1345579999997</v>
      </c>
      <c r="U134">
        <v>969408.49327800004</v>
      </c>
      <c r="V134" s="6">
        <f t="shared" si="8"/>
        <v>22.254556778650137</v>
      </c>
      <c r="W134" s="6">
        <f t="shared" si="9"/>
        <v>262.19088119615731</v>
      </c>
      <c r="X134" s="6">
        <f t="shared" si="10"/>
        <v>41.745921023992736</v>
      </c>
      <c r="Y134" s="6">
        <f t="shared" si="11"/>
        <v>44.598843930231794</v>
      </c>
    </row>
    <row r="135" spans="1:25" x14ac:dyDescent="0.25">
      <c r="A135">
        <v>134</v>
      </c>
      <c r="B135" t="s">
        <v>229</v>
      </c>
      <c r="C135">
        <v>2</v>
      </c>
      <c r="D135">
        <v>8516</v>
      </c>
      <c r="E135">
        <v>8517</v>
      </c>
      <c r="F135">
        <v>140</v>
      </c>
      <c r="G135" t="s">
        <v>233</v>
      </c>
      <c r="H135" t="s">
        <v>343</v>
      </c>
      <c r="I135">
        <v>19.606200000000001</v>
      </c>
      <c r="J135" t="s">
        <v>453</v>
      </c>
      <c r="K135">
        <v>140</v>
      </c>
      <c r="L135" t="s">
        <v>343</v>
      </c>
      <c r="M135">
        <v>11.781447</v>
      </c>
      <c r="N135">
        <v>1.875837</v>
      </c>
      <c r="O135">
        <v>2.004032</v>
      </c>
      <c r="P135">
        <v>230.98899800000001</v>
      </c>
      <c r="Q135">
        <v>36.777999999999999</v>
      </c>
      <c r="R135">
        <v>39.291499999999999</v>
      </c>
      <c r="S135">
        <v>1688.5781979999999</v>
      </c>
      <c r="T135">
        <v>3784.660797</v>
      </c>
      <c r="U135">
        <v>132685.736867</v>
      </c>
      <c r="V135" s="6">
        <f t="shared" si="8"/>
        <v>3.0460453826216711</v>
      </c>
      <c r="W135" s="6">
        <f t="shared" si="9"/>
        <v>35.886822234951943</v>
      </c>
      <c r="X135" s="6">
        <f t="shared" si="10"/>
        <v>5.7138846324008874</v>
      </c>
      <c r="Y135" s="6">
        <f t="shared" si="11"/>
        <v>6.1043724202260732</v>
      </c>
    </row>
    <row r="136" spans="1:25" x14ac:dyDescent="0.25">
      <c r="A136">
        <v>135</v>
      </c>
      <c r="B136" t="s">
        <v>229</v>
      </c>
      <c r="C136">
        <v>2</v>
      </c>
      <c r="D136">
        <v>8518</v>
      </c>
      <c r="E136">
        <v>8519</v>
      </c>
      <c r="F136">
        <v>140</v>
      </c>
      <c r="G136" t="s">
        <v>233</v>
      </c>
      <c r="H136" t="s">
        <v>343</v>
      </c>
      <c r="I136">
        <v>12.1936</v>
      </c>
      <c r="J136" t="s">
        <v>453</v>
      </c>
      <c r="K136">
        <v>140</v>
      </c>
      <c r="L136" t="s">
        <v>343</v>
      </c>
      <c r="M136">
        <v>11.781447</v>
      </c>
      <c r="N136">
        <v>1.875837</v>
      </c>
      <c r="O136">
        <v>2.004032</v>
      </c>
      <c r="P136">
        <v>143.658005</v>
      </c>
      <c r="Q136">
        <v>22.873199</v>
      </c>
      <c r="R136">
        <v>24.436399999999999</v>
      </c>
      <c r="S136">
        <v>1603.1082699999999</v>
      </c>
      <c r="T136">
        <v>993.50489600000003</v>
      </c>
      <c r="U136">
        <v>48308.421155000004</v>
      </c>
      <c r="V136" s="6">
        <f t="shared" si="8"/>
        <v>1.1090087501147843</v>
      </c>
      <c r="W136" s="6">
        <f t="shared" si="9"/>
        <v>13.065727812013575</v>
      </c>
      <c r="X136" s="6">
        <f t="shared" si="10"/>
        <v>2.0803196467890666</v>
      </c>
      <c r="Y136" s="6">
        <f t="shared" si="11"/>
        <v>2.2224890235100312</v>
      </c>
    </row>
    <row r="137" spans="1:25" x14ac:dyDescent="0.25">
      <c r="A137">
        <v>136</v>
      </c>
      <c r="B137" t="s">
        <v>229</v>
      </c>
      <c r="C137">
        <v>2</v>
      </c>
      <c r="D137">
        <v>8520</v>
      </c>
      <c r="E137">
        <v>8521</v>
      </c>
      <c r="F137">
        <v>140</v>
      </c>
      <c r="G137" t="s">
        <v>233</v>
      </c>
      <c r="H137" t="s">
        <v>343</v>
      </c>
      <c r="I137">
        <v>4.2761800000000001</v>
      </c>
      <c r="J137" t="s">
        <v>453</v>
      </c>
      <c r="K137">
        <v>140</v>
      </c>
      <c r="L137" t="s">
        <v>343</v>
      </c>
      <c r="M137">
        <v>11.781447</v>
      </c>
      <c r="N137">
        <v>1.875837</v>
      </c>
      <c r="O137">
        <v>2.004032</v>
      </c>
      <c r="P137">
        <v>50.379601000000001</v>
      </c>
      <c r="Q137">
        <v>8.0214200000000009</v>
      </c>
      <c r="R137">
        <v>8.5695999999999994</v>
      </c>
      <c r="S137">
        <v>550.82793800000002</v>
      </c>
      <c r="T137">
        <v>1808.292236</v>
      </c>
      <c r="U137">
        <v>186268.22564399999</v>
      </c>
      <c r="V137" s="6">
        <f t="shared" si="8"/>
        <v>4.276130065289256</v>
      </c>
      <c r="W137" s="6">
        <f t="shared" si="9"/>
        <v>50.378999729311907</v>
      </c>
      <c r="X137" s="6">
        <f t="shared" si="10"/>
        <v>8.021322993282002</v>
      </c>
      <c r="Y137" s="6">
        <f t="shared" si="11"/>
        <v>8.5695014870017587</v>
      </c>
    </row>
    <row r="138" spans="1:25" x14ac:dyDescent="0.25">
      <c r="A138">
        <v>137</v>
      </c>
      <c r="B138" t="s">
        <v>229</v>
      </c>
      <c r="C138">
        <v>2</v>
      </c>
      <c r="D138">
        <v>8521</v>
      </c>
      <c r="E138">
        <v>8522</v>
      </c>
      <c r="F138">
        <v>140</v>
      </c>
      <c r="G138" t="s">
        <v>233</v>
      </c>
      <c r="H138" t="s">
        <v>343</v>
      </c>
      <c r="I138">
        <v>5.0323099999999998</v>
      </c>
      <c r="J138" t="s">
        <v>453</v>
      </c>
      <c r="K138">
        <v>140</v>
      </c>
      <c r="L138" t="s">
        <v>343</v>
      </c>
      <c r="M138">
        <v>11.781447</v>
      </c>
      <c r="N138">
        <v>1.875837</v>
      </c>
      <c r="O138">
        <v>2.004032</v>
      </c>
      <c r="P138">
        <v>59.287899000000003</v>
      </c>
      <c r="Q138">
        <v>9.4398</v>
      </c>
      <c r="R138">
        <v>10.084899999999999</v>
      </c>
      <c r="S138">
        <v>586.22641399999998</v>
      </c>
      <c r="T138">
        <v>1924.1338559999999</v>
      </c>
      <c r="U138">
        <v>219205.10105200001</v>
      </c>
      <c r="V138" s="6">
        <f t="shared" si="8"/>
        <v>5.0322566816345278</v>
      </c>
      <c r="W138" s="6">
        <f t="shared" si="9"/>
        <v>59.287265385073063</v>
      </c>
      <c r="X138" s="6">
        <f t="shared" si="10"/>
        <v>9.439693276907267</v>
      </c>
      <c r="Y138" s="6">
        <f t="shared" si="11"/>
        <v>10.084803422209406</v>
      </c>
    </row>
    <row r="139" spans="1:25" x14ac:dyDescent="0.25">
      <c r="A139">
        <v>138</v>
      </c>
      <c r="B139" t="s">
        <v>229</v>
      </c>
      <c r="C139">
        <v>2</v>
      </c>
      <c r="D139">
        <v>8522</v>
      </c>
      <c r="E139">
        <v>8523</v>
      </c>
      <c r="F139">
        <v>140</v>
      </c>
      <c r="G139" t="s">
        <v>233</v>
      </c>
      <c r="H139" t="s">
        <v>343</v>
      </c>
      <c r="I139">
        <v>33.805300000000003</v>
      </c>
      <c r="J139" t="s">
        <v>453</v>
      </c>
      <c r="K139">
        <v>140</v>
      </c>
      <c r="L139" t="s">
        <v>343</v>
      </c>
      <c r="M139">
        <v>11.781447</v>
      </c>
      <c r="N139">
        <v>1.875837</v>
      </c>
      <c r="O139">
        <v>2.004032</v>
      </c>
      <c r="P139">
        <v>398.27499399999999</v>
      </c>
      <c r="Q139">
        <v>63.413200000000003</v>
      </c>
      <c r="R139">
        <v>67.746899999999997</v>
      </c>
      <c r="S139">
        <v>2544.6542559999998</v>
      </c>
      <c r="T139">
        <v>8342.2273280000009</v>
      </c>
      <c r="U139">
        <v>1472542.1812829999</v>
      </c>
      <c r="V139" s="6">
        <f t="shared" si="8"/>
        <v>33.804916925688701</v>
      </c>
      <c r="W139" s="6">
        <f t="shared" si="9"/>
        <v>398.27083709940439</v>
      </c>
      <c r="X139" s="6">
        <f t="shared" si="10"/>
        <v>63.412513951133114</v>
      </c>
      <c r="Y139" s="6">
        <f t="shared" si="11"/>
        <v>67.746135276421782</v>
      </c>
    </row>
    <row r="140" spans="1:25" x14ac:dyDescent="0.25">
      <c r="A140">
        <v>139</v>
      </c>
      <c r="B140" t="s">
        <v>229</v>
      </c>
      <c r="C140">
        <v>2</v>
      </c>
      <c r="D140">
        <v>8523</v>
      </c>
      <c r="E140">
        <v>8524</v>
      </c>
      <c r="F140">
        <v>140</v>
      </c>
      <c r="G140" t="s">
        <v>233</v>
      </c>
      <c r="H140" t="s">
        <v>343</v>
      </c>
      <c r="I140">
        <v>6.2822899999999997</v>
      </c>
      <c r="J140" t="s">
        <v>453</v>
      </c>
      <c r="K140">
        <v>140</v>
      </c>
      <c r="L140" t="s">
        <v>343</v>
      </c>
      <c r="M140">
        <v>11.781447</v>
      </c>
      <c r="N140">
        <v>1.875837</v>
      </c>
      <c r="O140">
        <v>2.004032</v>
      </c>
      <c r="P140">
        <v>74.014503000000005</v>
      </c>
      <c r="Q140">
        <v>11.784599999999999</v>
      </c>
      <c r="R140">
        <v>12.5899</v>
      </c>
      <c r="S140">
        <v>878.22608300000002</v>
      </c>
      <c r="T140">
        <v>2881.2996680000001</v>
      </c>
      <c r="U140">
        <v>273653.22441899998</v>
      </c>
      <c r="V140" s="6">
        <f t="shared" si="8"/>
        <v>6.2822136000688698</v>
      </c>
      <c r="W140" s="6">
        <f t="shared" si="9"/>
        <v>74.013566571890578</v>
      </c>
      <c r="X140" s="6">
        <f t="shared" si="10"/>
        <v>11.784408712912388</v>
      </c>
      <c r="Y140" s="6">
        <f t="shared" si="11"/>
        <v>12.589757085373217</v>
      </c>
    </row>
    <row r="141" spans="1:25" x14ac:dyDescent="0.25">
      <c r="A141">
        <v>140</v>
      </c>
      <c r="B141" t="s">
        <v>229</v>
      </c>
      <c r="C141">
        <v>2</v>
      </c>
      <c r="D141">
        <v>8525</v>
      </c>
      <c r="E141">
        <v>8526</v>
      </c>
      <c r="F141">
        <v>140</v>
      </c>
      <c r="G141" t="s">
        <v>233</v>
      </c>
      <c r="H141" t="s">
        <v>343</v>
      </c>
      <c r="I141">
        <v>7.2016400000000003</v>
      </c>
      <c r="J141" t="s">
        <v>453</v>
      </c>
      <c r="K141">
        <v>140</v>
      </c>
      <c r="L141" t="s">
        <v>343</v>
      </c>
      <c r="M141">
        <v>11.781447</v>
      </c>
      <c r="N141">
        <v>1.875837</v>
      </c>
      <c r="O141">
        <v>2.004032</v>
      </c>
      <c r="P141">
        <v>84.845703</v>
      </c>
      <c r="Q141">
        <v>13.5091</v>
      </c>
      <c r="R141">
        <v>14.4323</v>
      </c>
      <c r="S141">
        <v>979.92578600000002</v>
      </c>
      <c r="T141">
        <v>3215.9336819999999</v>
      </c>
      <c r="U141">
        <v>313699.734986</v>
      </c>
      <c r="V141" s="6">
        <f t="shared" si="8"/>
        <v>7.201554981313131</v>
      </c>
      <c r="W141" s="6">
        <f t="shared" si="9"/>
        <v>84.844738329926642</v>
      </c>
      <c r="X141" s="6">
        <f t="shared" si="10"/>
        <v>13.508943291481479</v>
      </c>
      <c r="Y141" s="6">
        <f t="shared" si="11"/>
        <v>14.432146632310916</v>
      </c>
    </row>
    <row r="142" spans="1:25" x14ac:dyDescent="0.25">
      <c r="A142">
        <v>141</v>
      </c>
      <c r="B142" t="s">
        <v>229</v>
      </c>
      <c r="C142">
        <v>2</v>
      </c>
      <c r="D142">
        <v>8526</v>
      </c>
      <c r="E142">
        <v>8527</v>
      </c>
      <c r="F142">
        <v>140</v>
      </c>
      <c r="G142" t="s">
        <v>233</v>
      </c>
      <c r="H142" t="s">
        <v>343</v>
      </c>
      <c r="I142">
        <v>9.44862</v>
      </c>
      <c r="J142" t="s">
        <v>453</v>
      </c>
      <c r="K142">
        <v>140</v>
      </c>
      <c r="L142" t="s">
        <v>343</v>
      </c>
      <c r="M142">
        <v>11.781447</v>
      </c>
      <c r="N142">
        <v>1.875837</v>
      </c>
      <c r="O142">
        <v>2.004032</v>
      </c>
      <c r="P142">
        <v>111.318001</v>
      </c>
      <c r="Q142">
        <v>17.7241</v>
      </c>
      <c r="R142">
        <v>18.935300000000002</v>
      </c>
      <c r="S142">
        <v>849.92704400000002</v>
      </c>
      <c r="T142">
        <v>2787.8423710000002</v>
      </c>
      <c r="U142">
        <v>411576.920255</v>
      </c>
      <c r="V142" s="6">
        <f t="shared" si="8"/>
        <v>9.44850597463269</v>
      </c>
      <c r="W142" s="6">
        <f t="shared" si="9"/>
        <v>111.31707236931838</v>
      </c>
      <c r="X142" s="6">
        <f t="shared" si="10"/>
        <v>17.72385710193706</v>
      </c>
      <c r="Y142" s="6">
        <f t="shared" si="11"/>
        <v>18.935108325355099</v>
      </c>
    </row>
    <row r="143" spans="1:25" x14ac:dyDescent="0.25">
      <c r="A143">
        <v>142</v>
      </c>
      <c r="B143" t="s">
        <v>229</v>
      </c>
      <c r="C143">
        <v>2</v>
      </c>
      <c r="D143">
        <v>8527</v>
      </c>
      <c r="E143">
        <v>8528</v>
      </c>
      <c r="F143">
        <v>140</v>
      </c>
      <c r="G143" t="s">
        <v>233</v>
      </c>
      <c r="H143" t="s">
        <v>343</v>
      </c>
      <c r="I143">
        <v>6.9176700000000002</v>
      </c>
      <c r="J143" t="s">
        <v>453</v>
      </c>
      <c r="K143">
        <v>140</v>
      </c>
      <c r="L143" t="s">
        <v>343</v>
      </c>
      <c r="M143">
        <v>11.781447</v>
      </c>
      <c r="N143">
        <v>1.875837</v>
      </c>
      <c r="O143">
        <v>2.004032</v>
      </c>
      <c r="P143">
        <v>81.500197999999997</v>
      </c>
      <c r="Q143">
        <v>12.9764</v>
      </c>
      <c r="R143">
        <v>13.863200000000001</v>
      </c>
      <c r="S143">
        <v>955.07014400000003</v>
      </c>
      <c r="T143">
        <v>3132.0202410000002</v>
      </c>
      <c r="U143">
        <v>301330.36439200002</v>
      </c>
      <c r="V143" s="6">
        <f t="shared" si="8"/>
        <v>6.9175933056014696</v>
      </c>
      <c r="W143" s="6">
        <f t="shared" si="9"/>
        <v>81.499258897498521</v>
      </c>
      <c r="X143" s="6">
        <f t="shared" si="10"/>
        <v>12.976277473599543</v>
      </c>
      <c r="Y143" s="6">
        <f t="shared" si="11"/>
        <v>13.863078347411124</v>
      </c>
    </row>
    <row r="144" spans="1:25" x14ac:dyDescent="0.25">
      <c r="A144">
        <v>143</v>
      </c>
      <c r="B144" t="s">
        <v>229</v>
      </c>
      <c r="C144">
        <v>2</v>
      </c>
      <c r="D144">
        <v>8528</v>
      </c>
      <c r="E144">
        <v>8529</v>
      </c>
      <c r="F144">
        <v>140</v>
      </c>
      <c r="G144" t="s">
        <v>233</v>
      </c>
      <c r="H144" t="s">
        <v>343</v>
      </c>
      <c r="I144">
        <v>10.1546</v>
      </c>
      <c r="J144" t="s">
        <v>453</v>
      </c>
      <c r="K144">
        <v>140</v>
      </c>
      <c r="L144" t="s">
        <v>343</v>
      </c>
      <c r="M144">
        <v>11.781447</v>
      </c>
      <c r="N144">
        <v>1.875837</v>
      </c>
      <c r="O144">
        <v>2.004032</v>
      </c>
      <c r="P144">
        <v>119.636002</v>
      </c>
      <c r="Q144">
        <v>19.048400999999998</v>
      </c>
      <c r="R144">
        <v>20.350100000000001</v>
      </c>
      <c r="S144">
        <v>935.17514400000005</v>
      </c>
      <c r="T144">
        <v>3066.6928210000001</v>
      </c>
      <c r="U144">
        <v>442328.59207299998</v>
      </c>
      <c r="V144" s="6">
        <f t="shared" si="8"/>
        <v>10.154467219306703</v>
      </c>
      <c r="W144" s="6">
        <f t="shared" si="9"/>
        <v>119.6343173574993</v>
      </c>
      <c r="X144" s="6">
        <f t="shared" si="10"/>
        <v>19.048125325262628</v>
      </c>
      <c r="Y144" s="6">
        <f t="shared" si="11"/>
        <v>20.349877250441651</v>
      </c>
    </row>
    <row r="145" spans="1:25" x14ac:dyDescent="0.25">
      <c r="A145">
        <v>144</v>
      </c>
      <c r="B145" t="s">
        <v>229</v>
      </c>
      <c r="C145">
        <v>2</v>
      </c>
      <c r="D145">
        <v>8529</v>
      </c>
      <c r="E145">
        <v>8530</v>
      </c>
      <c r="F145">
        <v>140</v>
      </c>
      <c r="G145" t="s">
        <v>233</v>
      </c>
      <c r="H145" t="s">
        <v>343</v>
      </c>
      <c r="I145">
        <v>13.496700000000001</v>
      </c>
      <c r="J145" t="s">
        <v>453</v>
      </c>
      <c r="K145">
        <v>140</v>
      </c>
      <c r="L145" t="s">
        <v>343</v>
      </c>
      <c r="M145">
        <v>11.781447</v>
      </c>
      <c r="N145">
        <v>1.875837</v>
      </c>
      <c r="O145">
        <v>2.004032</v>
      </c>
      <c r="P145">
        <v>159.01100199999999</v>
      </c>
      <c r="Q145">
        <v>25.317599999999999</v>
      </c>
      <c r="R145">
        <v>27.047799999999999</v>
      </c>
      <c r="S145">
        <v>1013.778674</v>
      </c>
      <c r="T145">
        <v>3324.186968</v>
      </c>
      <c r="U145">
        <v>587909.86288399994</v>
      </c>
      <c r="V145" s="6">
        <f t="shared" si="8"/>
        <v>13.496553326078971</v>
      </c>
      <c r="W145" s="6">
        <f t="shared" si="9"/>
        <v>159.00892769387312</v>
      </c>
      <c r="X145" s="6">
        <f t="shared" si="10"/>
        <v>25.317334101531998</v>
      </c>
      <c r="Y145" s="6">
        <f t="shared" si="11"/>
        <v>27.047524755168691</v>
      </c>
    </row>
    <row r="146" spans="1:25" x14ac:dyDescent="0.25">
      <c r="A146">
        <v>145</v>
      </c>
      <c r="B146" t="s">
        <v>229</v>
      </c>
      <c r="C146">
        <v>2</v>
      </c>
      <c r="D146">
        <v>8530</v>
      </c>
      <c r="E146">
        <v>8531</v>
      </c>
      <c r="F146">
        <v>140</v>
      </c>
      <c r="G146" t="s">
        <v>233</v>
      </c>
      <c r="H146" t="s">
        <v>343</v>
      </c>
      <c r="I146">
        <v>37.866300000000003</v>
      </c>
      <c r="J146" t="s">
        <v>453</v>
      </c>
      <c r="K146">
        <v>140</v>
      </c>
      <c r="L146" t="s">
        <v>343</v>
      </c>
      <c r="M146">
        <v>11.781447</v>
      </c>
      <c r="N146">
        <v>1.875837</v>
      </c>
      <c r="O146">
        <v>2.004032</v>
      </c>
      <c r="P146">
        <v>446.11999500000002</v>
      </c>
      <c r="Q146">
        <v>71.030997999999997</v>
      </c>
      <c r="R146">
        <v>75.885300000000001</v>
      </c>
      <c r="S146">
        <v>3247.81095</v>
      </c>
      <c r="T146">
        <v>10646.215013999999</v>
      </c>
      <c r="U146">
        <v>1649437.8718709999</v>
      </c>
      <c r="V146" s="6">
        <f t="shared" si="8"/>
        <v>37.865883192630854</v>
      </c>
      <c r="W146" s="6">
        <f t="shared" si="9"/>
        <v>446.11489594217119</v>
      </c>
      <c r="X146" s="6">
        <f t="shared" si="10"/>
        <v>71.030224730415085</v>
      </c>
      <c r="Y146" s="6">
        <f t="shared" si="11"/>
        <v>75.884441626294389</v>
      </c>
    </row>
    <row r="147" spans="1:25" x14ac:dyDescent="0.25">
      <c r="A147">
        <v>146</v>
      </c>
      <c r="B147" t="s">
        <v>229</v>
      </c>
      <c r="C147">
        <v>2</v>
      </c>
      <c r="D147">
        <v>8532</v>
      </c>
      <c r="E147">
        <v>8533</v>
      </c>
      <c r="F147">
        <v>140</v>
      </c>
      <c r="G147" t="s">
        <v>233</v>
      </c>
      <c r="H147" t="s">
        <v>343</v>
      </c>
      <c r="I147">
        <v>57.6678</v>
      </c>
      <c r="J147" t="s">
        <v>453</v>
      </c>
      <c r="K147">
        <v>140</v>
      </c>
      <c r="L147" t="s">
        <v>343</v>
      </c>
      <c r="M147">
        <v>11.781447</v>
      </c>
      <c r="N147">
        <v>1.875837</v>
      </c>
      <c r="O147">
        <v>2.004032</v>
      </c>
      <c r="P147">
        <v>679.40997300000004</v>
      </c>
      <c r="Q147">
        <v>108.175003</v>
      </c>
      <c r="R147">
        <v>115.568</v>
      </c>
      <c r="S147">
        <v>3462.0782770000001</v>
      </c>
      <c r="T147">
        <v>11343.350542</v>
      </c>
      <c r="U147">
        <v>2511977.500058</v>
      </c>
      <c r="V147" s="6">
        <f t="shared" si="8"/>
        <v>57.667068412718088</v>
      </c>
      <c r="W147" s="6">
        <f t="shared" si="9"/>
        <v>679.40151014981222</v>
      </c>
      <c r="X147" s="6">
        <f t="shared" si="10"/>
        <v>108.17402061010786</v>
      </c>
      <c r="Y147" s="6">
        <f t="shared" si="11"/>
        <v>115.56665044527625</v>
      </c>
    </row>
    <row r="148" spans="1:25" x14ac:dyDescent="0.25">
      <c r="A148">
        <v>147</v>
      </c>
      <c r="B148" t="s">
        <v>229</v>
      </c>
      <c r="C148">
        <v>2</v>
      </c>
      <c r="D148">
        <v>8536</v>
      </c>
      <c r="E148">
        <v>8537</v>
      </c>
      <c r="F148">
        <v>140</v>
      </c>
      <c r="G148" t="s">
        <v>233</v>
      </c>
      <c r="H148" t="s">
        <v>343</v>
      </c>
      <c r="I148">
        <v>22.1995</v>
      </c>
      <c r="J148" t="s">
        <v>453</v>
      </c>
      <c r="K148">
        <v>140</v>
      </c>
      <c r="L148" t="s">
        <v>343</v>
      </c>
      <c r="M148">
        <v>11.781447</v>
      </c>
      <c r="N148">
        <v>1.875837</v>
      </c>
      <c r="O148">
        <v>2.004032</v>
      </c>
      <c r="P148">
        <v>261.54199199999999</v>
      </c>
      <c r="Q148">
        <v>41.642699999999998</v>
      </c>
      <c r="R148">
        <v>44.488500000000002</v>
      </c>
      <c r="S148">
        <v>1755.062586</v>
      </c>
      <c r="T148">
        <v>4616.5263699999996</v>
      </c>
      <c r="U148">
        <v>311683.87342199998</v>
      </c>
      <c r="V148" s="6">
        <f t="shared" si="8"/>
        <v>7.1552771676308531</v>
      </c>
      <c r="W148" s="6">
        <f t="shared" si="9"/>
        <v>84.299518720753014</v>
      </c>
      <c r="X148" s="6">
        <f t="shared" si="10"/>
        <v>13.422133656297156</v>
      </c>
      <c r="Y148" s="6">
        <f t="shared" si="11"/>
        <v>14.339404412801594</v>
      </c>
    </row>
    <row r="149" spans="1:25" x14ac:dyDescent="0.25">
      <c r="A149">
        <v>148</v>
      </c>
      <c r="B149" t="s">
        <v>229</v>
      </c>
      <c r="C149">
        <v>2</v>
      </c>
      <c r="D149">
        <v>8537</v>
      </c>
      <c r="E149">
        <v>8538</v>
      </c>
      <c r="F149">
        <v>140</v>
      </c>
      <c r="G149" t="s">
        <v>233</v>
      </c>
      <c r="H149" t="s">
        <v>343</v>
      </c>
      <c r="I149">
        <v>5.0018099999999999</v>
      </c>
      <c r="J149" t="s">
        <v>453</v>
      </c>
      <c r="K149">
        <v>140</v>
      </c>
      <c r="L149" t="s">
        <v>343</v>
      </c>
      <c r="M149">
        <v>11.781447</v>
      </c>
      <c r="N149">
        <v>1.875837</v>
      </c>
      <c r="O149">
        <v>2.004032</v>
      </c>
      <c r="P149">
        <v>58.928600000000003</v>
      </c>
      <c r="Q149">
        <v>9.3825800000000008</v>
      </c>
      <c r="R149">
        <v>10.0238</v>
      </c>
      <c r="S149">
        <v>699.56814199999997</v>
      </c>
      <c r="T149">
        <v>1023.704714</v>
      </c>
      <c r="U149">
        <v>65354.985313999998</v>
      </c>
      <c r="V149" s="6">
        <f t="shared" si="8"/>
        <v>1.5003440154729109</v>
      </c>
      <c r="W149" s="6">
        <f t="shared" si="9"/>
        <v>17.67622350006128</v>
      </c>
      <c r="X149" s="6">
        <f t="shared" si="10"/>
        <v>2.8144008169526584</v>
      </c>
      <c r="Y149" s="6">
        <f t="shared" si="11"/>
        <v>3.0067374180162085</v>
      </c>
    </row>
    <row r="150" spans="1:25" x14ac:dyDescent="0.25">
      <c r="A150">
        <v>149</v>
      </c>
      <c r="B150" t="s">
        <v>229</v>
      </c>
      <c r="C150">
        <v>2</v>
      </c>
      <c r="D150">
        <v>8555</v>
      </c>
      <c r="E150">
        <v>8556</v>
      </c>
      <c r="F150">
        <v>140</v>
      </c>
      <c r="G150" t="s">
        <v>233</v>
      </c>
      <c r="H150" t="s">
        <v>343</v>
      </c>
      <c r="I150">
        <v>8.3322900000000004</v>
      </c>
      <c r="J150" t="s">
        <v>453</v>
      </c>
      <c r="K150">
        <v>140</v>
      </c>
      <c r="L150" t="s">
        <v>343</v>
      </c>
      <c r="M150">
        <v>11.781447</v>
      </c>
      <c r="N150">
        <v>1.875837</v>
      </c>
      <c r="O150">
        <v>2.004032</v>
      </c>
      <c r="P150">
        <v>98.166397000000003</v>
      </c>
      <c r="Q150">
        <v>15.63</v>
      </c>
      <c r="R150">
        <v>16.6982</v>
      </c>
      <c r="S150">
        <v>946.46204299999999</v>
      </c>
      <c r="T150">
        <v>3101.0729540000002</v>
      </c>
      <c r="U150">
        <v>362947.47472300002</v>
      </c>
      <c r="V150" s="6">
        <f t="shared" si="8"/>
        <v>8.3321275188934809</v>
      </c>
      <c r="W150" s="6">
        <f t="shared" si="9"/>
        <v>98.164518761085048</v>
      </c>
      <c r="X150" s="6">
        <f t="shared" si="10"/>
        <v>15.62971308865859</v>
      </c>
      <c r="Y150" s="6">
        <f t="shared" si="11"/>
        <v>16.697850175943142</v>
      </c>
    </row>
    <row r="151" spans="1:25" x14ac:dyDescent="0.25">
      <c r="A151">
        <v>150</v>
      </c>
      <c r="B151" t="s">
        <v>229</v>
      </c>
      <c r="C151">
        <v>2</v>
      </c>
      <c r="D151">
        <v>8556</v>
      </c>
      <c r="E151">
        <v>8557</v>
      </c>
      <c r="F151">
        <v>140</v>
      </c>
      <c r="G151" t="s">
        <v>233</v>
      </c>
      <c r="H151" t="s">
        <v>343</v>
      </c>
      <c r="I151">
        <v>17.895</v>
      </c>
      <c r="J151" t="s">
        <v>453</v>
      </c>
      <c r="K151">
        <v>140</v>
      </c>
      <c r="L151" t="s">
        <v>343</v>
      </c>
      <c r="M151">
        <v>11.781447</v>
      </c>
      <c r="N151">
        <v>1.875837</v>
      </c>
      <c r="O151">
        <v>2.004032</v>
      </c>
      <c r="P151">
        <v>210.82899499999999</v>
      </c>
      <c r="Q151">
        <v>33.568100000000001</v>
      </c>
      <c r="R151">
        <v>35.862200000000001</v>
      </c>
      <c r="S151">
        <v>1737.1985</v>
      </c>
      <c r="T151">
        <v>5697.5341170000002</v>
      </c>
      <c r="U151">
        <v>779495.99604600004</v>
      </c>
      <c r="V151" s="6">
        <f t="shared" si="8"/>
        <v>17.894765749449036</v>
      </c>
      <c r="W151" s="6">
        <f t="shared" si="9"/>
        <v>210.82623425454909</v>
      </c>
      <c r="X151" s="6">
        <f t="shared" si="10"/>
        <v>33.567663699149229</v>
      </c>
      <c r="Y151" s="6">
        <f t="shared" si="11"/>
        <v>35.861683194399852</v>
      </c>
    </row>
    <row r="152" spans="1:25" x14ac:dyDescent="0.25">
      <c r="A152">
        <v>151</v>
      </c>
      <c r="B152" t="s">
        <v>229</v>
      </c>
      <c r="C152">
        <v>2</v>
      </c>
      <c r="D152">
        <v>8563</v>
      </c>
      <c r="E152">
        <v>8564</v>
      </c>
      <c r="F152">
        <v>140</v>
      </c>
      <c r="G152" t="s">
        <v>233</v>
      </c>
      <c r="H152" t="s">
        <v>343</v>
      </c>
      <c r="I152">
        <v>0.97379300000000002</v>
      </c>
      <c r="J152" t="s">
        <v>453</v>
      </c>
      <c r="K152">
        <v>140</v>
      </c>
      <c r="L152" t="s">
        <v>343</v>
      </c>
      <c r="M152">
        <v>11.781447</v>
      </c>
      <c r="N152">
        <v>1.875837</v>
      </c>
      <c r="O152">
        <v>2.004032</v>
      </c>
      <c r="P152">
        <v>11.4727</v>
      </c>
      <c r="Q152">
        <v>1.8266800000000001</v>
      </c>
      <c r="R152">
        <v>1.9515100000000001</v>
      </c>
      <c r="S152">
        <v>292.058921</v>
      </c>
      <c r="T152">
        <v>958.38728500000002</v>
      </c>
      <c r="U152">
        <v>42417.358594999998</v>
      </c>
      <c r="V152" s="6">
        <f t="shared" si="8"/>
        <v>0.97376856278696045</v>
      </c>
      <c r="W152" s="6">
        <f t="shared" si="9"/>
        <v>11.472402712740747</v>
      </c>
      <c r="X152" s="6">
        <f t="shared" si="10"/>
        <v>1.8266310995126036</v>
      </c>
      <c r="Y152" s="6">
        <f t="shared" si="11"/>
        <v>1.9514633604190779</v>
      </c>
    </row>
    <row r="153" spans="1:25" x14ac:dyDescent="0.25">
      <c r="A153">
        <v>152</v>
      </c>
      <c r="B153" t="s">
        <v>229</v>
      </c>
      <c r="C153">
        <v>2</v>
      </c>
      <c r="D153">
        <v>8564</v>
      </c>
      <c r="E153">
        <v>8565</v>
      </c>
      <c r="F153">
        <v>140</v>
      </c>
      <c r="G153" t="s">
        <v>233</v>
      </c>
      <c r="H153" t="s">
        <v>343</v>
      </c>
      <c r="I153">
        <v>17.1905</v>
      </c>
      <c r="J153" t="s">
        <v>453</v>
      </c>
      <c r="K153">
        <v>140</v>
      </c>
      <c r="L153" t="s">
        <v>343</v>
      </c>
      <c r="M153">
        <v>11.781447</v>
      </c>
      <c r="N153">
        <v>1.875837</v>
      </c>
      <c r="O153">
        <v>2.004032</v>
      </c>
      <c r="P153">
        <v>202.52900700000001</v>
      </c>
      <c r="Q153">
        <v>32.246600999999998</v>
      </c>
      <c r="R153">
        <v>34.450299999999999</v>
      </c>
      <c r="S153">
        <v>1820.6728880000001</v>
      </c>
      <c r="T153">
        <v>5347.6339390000003</v>
      </c>
      <c r="U153">
        <v>547488.44149200001</v>
      </c>
      <c r="V153" s="6">
        <f t="shared" si="8"/>
        <v>12.568605176584022</v>
      </c>
      <c r="W153" s="6">
        <f t="shared" si="9"/>
        <v>148.07635575185029</v>
      </c>
      <c r="X153" s="6">
        <f t="shared" si="10"/>
        <v>23.576654628627843</v>
      </c>
      <c r="Y153" s="6">
        <f t="shared" si="11"/>
        <v>25.187886969240029</v>
      </c>
    </row>
    <row r="154" spans="1:25" x14ac:dyDescent="0.25">
      <c r="A154">
        <v>153</v>
      </c>
      <c r="B154" t="s">
        <v>229</v>
      </c>
      <c r="C154">
        <v>2</v>
      </c>
      <c r="D154">
        <v>8566</v>
      </c>
      <c r="E154">
        <v>8567</v>
      </c>
      <c r="F154">
        <v>140</v>
      </c>
      <c r="G154" t="s">
        <v>233</v>
      </c>
      <c r="H154" t="s">
        <v>343</v>
      </c>
      <c r="I154">
        <v>9.3885799999999993</v>
      </c>
      <c r="J154" t="s">
        <v>453</v>
      </c>
      <c r="K154">
        <v>140</v>
      </c>
      <c r="L154" t="s">
        <v>343</v>
      </c>
      <c r="M154">
        <v>11.781447</v>
      </c>
      <c r="N154">
        <v>1.875837</v>
      </c>
      <c r="O154">
        <v>2.004032</v>
      </c>
      <c r="P154">
        <v>110.611</v>
      </c>
      <c r="Q154">
        <v>17.611499999999999</v>
      </c>
      <c r="R154">
        <v>18.815000000000001</v>
      </c>
      <c r="S154">
        <v>845.56926399999998</v>
      </c>
      <c r="T154">
        <v>1028.914231</v>
      </c>
      <c r="U154">
        <v>8842.6893479999999</v>
      </c>
      <c r="V154" s="6">
        <f t="shared" si="8"/>
        <v>0.20300021460055095</v>
      </c>
      <c r="W154" s="6">
        <f t="shared" si="9"/>
        <v>2.391636269305017</v>
      </c>
      <c r="X154" s="6">
        <f t="shared" si="10"/>
        <v>0.38079531355565371</v>
      </c>
      <c r="Y154" s="6">
        <f t="shared" si="11"/>
        <v>0.40681892606637132</v>
      </c>
    </row>
    <row r="155" spans="1:25" x14ac:dyDescent="0.25">
      <c r="A155">
        <v>154</v>
      </c>
      <c r="B155" t="s">
        <v>229</v>
      </c>
      <c r="C155">
        <v>2</v>
      </c>
      <c r="D155">
        <v>8569</v>
      </c>
      <c r="E155">
        <v>8570</v>
      </c>
      <c r="F155">
        <v>140</v>
      </c>
      <c r="G155" t="s">
        <v>233</v>
      </c>
      <c r="H155" t="s">
        <v>343</v>
      </c>
      <c r="I155">
        <v>22.6386</v>
      </c>
      <c r="J155" t="s">
        <v>453</v>
      </c>
      <c r="K155">
        <v>140</v>
      </c>
      <c r="L155" t="s">
        <v>343</v>
      </c>
      <c r="M155">
        <v>11.781447</v>
      </c>
      <c r="N155">
        <v>1.875837</v>
      </c>
      <c r="O155">
        <v>2.004032</v>
      </c>
      <c r="P155">
        <v>266.71499599999999</v>
      </c>
      <c r="Q155">
        <v>42.466301000000001</v>
      </c>
      <c r="R155">
        <v>45.368499999999997</v>
      </c>
      <c r="S155">
        <v>3286.3580000000002</v>
      </c>
      <c r="T155">
        <v>4777.8487869999999</v>
      </c>
      <c r="U155">
        <v>77703.471023000006</v>
      </c>
      <c r="V155" s="6">
        <f t="shared" si="8"/>
        <v>1.783826240197429</v>
      </c>
      <c r="W155" s="6">
        <f t="shared" si="9"/>
        <v>21.016054306095278</v>
      </c>
      <c r="X155" s="6">
        <f t="shared" si="10"/>
        <v>3.3461672629332244</v>
      </c>
      <c r="Y155" s="6">
        <f t="shared" si="11"/>
        <v>3.5748448677953339</v>
      </c>
    </row>
    <row r="156" spans="1:25" x14ac:dyDescent="0.25">
      <c r="A156">
        <v>155</v>
      </c>
      <c r="B156" t="s">
        <v>229</v>
      </c>
      <c r="C156">
        <v>2</v>
      </c>
      <c r="D156">
        <v>8583</v>
      </c>
      <c r="E156">
        <v>8584</v>
      </c>
      <c r="F156">
        <v>141</v>
      </c>
      <c r="G156" t="s">
        <v>234</v>
      </c>
      <c r="H156" t="s">
        <v>344</v>
      </c>
      <c r="I156">
        <v>4.66737</v>
      </c>
      <c r="J156" t="s">
        <v>453</v>
      </c>
      <c r="K156">
        <v>141</v>
      </c>
      <c r="L156" t="s">
        <v>344</v>
      </c>
      <c r="M156">
        <v>12.123322</v>
      </c>
      <c r="N156">
        <v>1.826476</v>
      </c>
      <c r="O156">
        <v>2.0360770000000001</v>
      </c>
      <c r="P156">
        <v>56.584000000000003</v>
      </c>
      <c r="Q156">
        <v>8.5248399999999993</v>
      </c>
      <c r="R156">
        <v>9.5031199999999991</v>
      </c>
      <c r="S156">
        <v>551.26408300000003</v>
      </c>
      <c r="T156">
        <v>1808.9067620000001</v>
      </c>
      <c r="U156">
        <v>203314.11493800001</v>
      </c>
      <c r="V156" s="6">
        <f t="shared" si="8"/>
        <v>4.6674498378787881</v>
      </c>
      <c r="W156" s="6">
        <f t="shared" si="9"/>
        <v>56.584997303452347</v>
      </c>
      <c r="X156" s="6">
        <f t="shared" si="10"/>
        <v>8.5249851100894976</v>
      </c>
      <c r="Y156" s="6">
        <f t="shared" si="11"/>
        <v>9.5032872635587307</v>
      </c>
    </row>
    <row r="157" spans="1:25" x14ac:dyDescent="0.25">
      <c r="A157">
        <v>156</v>
      </c>
      <c r="B157" t="s">
        <v>229</v>
      </c>
      <c r="C157">
        <v>2</v>
      </c>
      <c r="D157">
        <v>8584</v>
      </c>
      <c r="E157">
        <v>8585</v>
      </c>
      <c r="F157">
        <v>141</v>
      </c>
      <c r="G157" t="s">
        <v>234</v>
      </c>
      <c r="H157" t="s">
        <v>344</v>
      </c>
      <c r="I157">
        <v>9.7820699999999992</v>
      </c>
      <c r="J157" t="s">
        <v>453</v>
      </c>
      <c r="K157">
        <v>141</v>
      </c>
      <c r="L157" t="s">
        <v>344</v>
      </c>
      <c r="M157">
        <v>12.123322</v>
      </c>
      <c r="N157">
        <v>1.826476</v>
      </c>
      <c r="O157">
        <v>2.0360770000000001</v>
      </c>
      <c r="P157">
        <v>118.591003</v>
      </c>
      <c r="Q157">
        <v>17.866699000000001</v>
      </c>
      <c r="R157">
        <v>19.917000000000002</v>
      </c>
      <c r="S157">
        <v>880.68994799999996</v>
      </c>
      <c r="T157">
        <v>2890.2242000000001</v>
      </c>
      <c r="U157">
        <v>426112.25383499998</v>
      </c>
      <c r="V157" s="6">
        <f t="shared" si="8"/>
        <v>9.78219131852617</v>
      </c>
      <c r="W157" s="6">
        <f t="shared" si="9"/>
        <v>118.59265522009733</v>
      </c>
      <c r="X157" s="6">
        <f t="shared" si="10"/>
        <v>17.866937670696405</v>
      </c>
      <c r="Y157" s="6">
        <f t="shared" si="11"/>
        <v>19.917294753250811</v>
      </c>
    </row>
    <row r="158" spans="1:25" x14ac:dyDescent="0.25">
      <c r="A158">
        <v>157</v>
      </c>
      <c r="B158" t="s">
        <v>229</v>
      </c>
      <c r="C158">
        <v>2</v>
      </c>
      <c r="D158">
        <v>8585</v>
      </c>
      <c r="E158">
        <v>8586</v>
      </c>
      <c r="F158">
        <v>141</v>
      </c>
      <c r="G158" t="s">
        <v>234</v>
      </c>
      <c r="H158" t="s">
        <v>344</v>
      </c>
      <c r="I158">
        <v>26.063099999999999</v>
      </c>
      <c r="J158" t="s">
        <v>453</v>
      </c>
      <c r="K158">
        <v>141</v>
      </c>
      <c r="L158" t="s">
        <v>344</v>
      </c>
      <c r="M158">
        <v>12.123322</v>
      </c>
      <c r="N158">
        <v>1.826476</v>
      </c>
      <c r="O158">
        <v>2.0360770000000001</v>
      </c>
      <c r="P158">
        <v>315.97100799999998</v>
      </c>
      <c r="Q158">
        <v>47.6036</v>
      </c>
      <c r="R158">
        <v>53.066499999999998</v>
      </c>
      <c r="S158">
        <v>1891.454745</v>
      </c>
      <c r="T158">
        <v>6155.7335439999997</v>
      </c>
      <c r="U158">
        <v>1125563.9188699999</v>
      </c>
      <c r="V158" s="6">
        <f t="shared" si="8"/>
        <v>25.839392076905416</v>
      </c>
      <c r="W158" s="6">
        <f t="shared" si="9"/>
        <v>313.25927043257309</v>
      </c>
      <c r="X158" s="6">
        <f t="shared" si="10"/>
        <v>47.195029483057894</v>
      </c>
      <c r="Y158" s="6">
        <f t="shared" si="11"/>
        <v>52.610991901769353</v>
      </c>
    </row>
    <row r="159" spans="1:25" x14ac:dyDescent="0.25">
      <c r="A159">
        <v>158</v>
      </c>
      <c r="B159" t="s">
        <v>229</v>
      </c>
      <c r="C159">
        <v>2</v>
      </c>
      <c r="D159">
        <v>8588</v>
      </c>
      <c r="E159">
        <v>8589</v>
      </c>
      <c r="F159">
        <v>141</v>
      </c>
      <c r="G159" t="s">
        <v>234</v>
      </c>
      <c r="H159" t="s">
        <v>344</v>
      </c>
      <c r="I159">
        <v>22.3018</v>
      </c>
      <c r="J159" t="s">
        <v>453</v>
      </c>
      <c r="K159">
        <v>141</v>
      </c>
      <c r="L159" t="s">
        <v>344</v>
      </c>
      <c r="M159">
        <v>12.123322</v>
      </c>
      <c r="N159">
        <v>1.826476</v>
      </c>
      <c r="O159">
        <v>2.0360770000000001</v>
      </c>
      <c r="P159">
        <v>270.37200899999999</v>
      </c>
      <c r="Q159">
        <v>40.733699999999999</v>
      </c>
      <c r="R159">
        <v>45.408200000000001</v>
      </c>
      <c r="S159">
        <v>1414.0000439999999</v>
      </c>
      <c r="T159">
        <v>4637.5363360000001</v>
      </c>
      <c r="U159">
        <v>971469.12615300005</v>
      </c>
      <c r="V159" s="6">
        <f t="shared" si="8"/>
        <v>22.301862400206613</v>
      </c>
      <c r="W159" s="6">
        <f t="shared" si="9"/>
        <v>270.37265907739766</v>
      </c>
      <c r="X159" s="6">
        <f t="shared" si="10"/>
        <v>40.73381642927977</v>
      </c>
      <c r="Y159" s="6">
        <f t="shared" si="11"/>
        <v>45.40830909022548</v>
      </c>
    </row>
    <row r="160" spans="1:25" x14ac:dyDescent="0.25">
      <c r="A160">
        <v>159</v>
      </c>
      <c r="B160" t="s">
        <v>229</v>
      </c>
      <c r="C160">
        <v>2</v>
      </c>
      <c r="D160">
        <v>8592</v>
      </c>
      <c r="E160">
        <v>8593</v>
      </c>
      <c r="F160">
        <v>141</v>
      </c>
      <c r="G160" t="s">
        <v>234</v>
      </c>
      <c r="H160" t="s">
        <v>344</v>
      </c>
      <c r="I160">
        <v>29.0883</v>
      </c>
      <c r="J160" t="s">
        <v>453</v>
      </c>
      <c r="K160">
        <v>141</v>
      </c>
      <c r="L160" t="s">
        <v>344</v>
      </c>
      <c r="M160">
        <v>12.123322</v>
      </c>
      <c r="N160">
        <v>1.826476</v>
      </c>
      <c r="O160">
        <v>2.0360770000000001</v>
      </c>
      <c r="P160">
        <v>352.64700299999998</v>
      </c>
      <c r="Q160">
        <v>53.129100999999999</v>
      </c>
      <c r="R160">
        <v>59.225999999999999</v>
      </c>
      <c r="S160">
        <v>1453.169339</v>
      </c>
      <c r="T160">
        <v>4766.9733210000004</v>
      </c>
      <c r="U160">
        <v>1267089.4273039999</v>
      </c>
      <c r="V160" s="6">
        <f t="shared" si="8"/>
        <v>29.088370691092742</v>
      </c>
      <c r="W160" s="6">
        <f t="shared" si="9"/>
        <v>352.64768434347985</v>
      </c>
      <c r="X160" s="6">
        <f t="shared" si="10"/>
        <v>53.129210946384305</v>
      </c>
      <c r="Y160" s="6">
        <f t="shared" si="11"/>
        <v>59.22616253160804</v>
      </c>
    </row>
    <row r="161" spans="1:25" x14ac:dyDescent="0.25">
      <c r="A161">
        <v>160</v>
      </c>
      <c r="B161" t="s">
        <v>229</v>
      </c>
      <c r="C161">
        <v>2</v>
      </c>
      <c r="D161">
        <v>8593</v>
      </c>
      <c r="E161">
        <v>8594</v>
      </c>
      <c r="F161">
        <v>141</v>
      </c>
      <c r="G161" t="s">
        <v>234</v>
      </c>
      <c r="H161" t="s">
        <v>344</v>
      </c>
      <c r="I161">
        <v>25.525400000000001</v>
      </c>
      <c r="J161" t="s">
        <v>453</v>
      </c>
      <c r="K161">
        <v>141</v>
      </c>
      <c r="L161" t="s">
        <v>344</v>
      </c>
      <c r="M161">
        <v>12.123322</v>
      </c>
      <c r="N161">
        <v>1.826476</v>
      </c>
      <c r="O161">
        <v>2.0360770000000001</v>
      </c>
      <c r="P161">
        <v>309.45300300000002</v>
      </c>
      <c r="Q161">
        <v>46.621498000000003</v>
      </c>
      <c r="R161">
        <v>51.971699999999998</v>
      </c>
      <c r="S161">
        <v>1601.5756280000001</v>
      </c>
      <c r="T161">
        <v>5250.8535119999997</v>
      </c>
      <c r="U161">
        <v>1111887.660598</v>
      </c>
      <c r="V161" s="6">
        <f t="shared" si="8"/>
        <v>25.52542838838384</v>
      </c>
      <c r="W161" s="6">
        <f t="shared" si="9"/>
        <v>309.45298754031836</v>
      </c>
      <c r="X161" s="6">
        <f t="shared" si="10"/>
        <v>46.621582341101764</v>
      </c>
      <c r="Y161" s="6">
        <f t="shared" si="11"/>
        <v>51.971737656735407</v>
      </c>
    </row>
    <row r="162" spans="1:25" x14ac:dyDescent="0.25">
      <c r="A162">
        <v>161</v>
      </c>
      <c r="B162" t="s">
        <v>229</v>
      </c>
      <c r="C162">
        <v>2</v>
      </c>
      <c r="D162">
        <v>8594</v>
      </c>
      <c r="E162">
        <v>8595</v>
      </c>
      <c r="F162">
        <v>141</v>
      </c>
      <c r="G162" t="s">
        <v>234</v>
      </c>
      <c r="H162" t="s">
        <v>344</v>
      </c>
      <c r="I162">
        <v>10.560700000000001</v>
      </c>
      <c r="J162" t="s">
        <v>453</v>
      </c>
      <c r="K162">
        <v>141</v>
      </c>
      <c r="L162" t="s">
        <v>344</v>
      </c>
      <c r="M162">
        <v>12.123322</v>
      </c>
      <c r="N162">
        <v>1.826476</v>
      </c>
      <c r="O162">
        <v>2.0360770000000001</v>
      </c>
      <c r="P162">
        <v>128.03100599999999</v>
      </c>
      <c r="Q162">
        <v>19.288900000000002</v>
      </c>
      <c r="R162">
        <v>21.502400000000002</v>
      </c>
      <c r="S162">
        <v>938.63870199999997</v>
      </c>
      <c r="T162">
        <v>3082.6154379999998</v>
      </c>
      <c r="U162">
        <v>460021.901893</v>
      </c>
      <c r="V162" s="6">
        <f t="shared" si="8"/>
        <v>10.560649722061525</v>
      </c>
      <c r="W162" s="6">
        <f t="shared" si="9"/>
        <v>128.03015710976237</v>
      </c>
      <c r="X162" s="6">
        <f t="shared" si="10"/>
        <v>19.288773261752045</v>
      </c>
      <c r="Y162" s="6">
        <f t="shared" si="11"/>
        <v>21.502296004145865</v>
      </c>
    </row>
    <row r="163" spans="1:25" x14ac:dyDescent="0.25">
      <c r="A163">
        <v>162</v>
      </c>
      <c r="B163" t="s">
        <v>229</v>
      </c>
      <c r="C163">
        <v>2</v>
      </c>
      <c r="D163">
        <v>8601</v>
      </c>
      <c r="E163">
        <v>8602</v>
      </c>
      <c r="F163">
        <v>141</v>
      </c>
      <c r="G163" t="s">
        <v>234</v>
      </c>
      <c r="H163" t="s">
        <v>344</v>
      </c>
      <c r="I163">
        <v>30.485399999999998</v>
      </c>
      <c r="J163" t="s">
        <v>453</v>
      </c>
      <c r="K163">
        <v>141</v>
      </c>
      <c r="L163" t="s">
        <v>344</v>
      </c>
      <c r="M163">
        <v>12.123322</v>
      </c>
      <c r="N163">
        <v>1.826476</v>
      </c>
      <c r="O163">
        <v>2.0360770000000001</v>
      </c>
      <c r="P163">
        <v>369.58401500000002</v>
      </c>
      <c r="Q163">
        <v>55.680900999999999</v>
      </c>
      <c r="R163">
        <v>62.070599999999999</v>
      </c>
      <c r="S163">
        <v>2078.6134179999999</v>
      </c>
      <c r="T163">
        <v>6816.1034820000004</v>
      </c>
      <c r="U163">
        <v>1327945.6048000001</v>
      </c>
      <c r="V163" s="6">
        <f t="shared" si="8"/>
        <v>30.485436290174473</v>
      </c>
      <c r="W163" s="6">
        <f t="shared" si="9"/>
        <v>369.58476045627054</v>
      </c>
      <c r="X163" s="6">
        <f t="shared" si="10"/>
        <v>55.680917733532709</v>
      </c>
      <c r="Y163" s="6">
        <f t="shared" si="11"/>
        <v>62.070695665389572</v>
      </c>
    </row>
    <row r="164" spans="1:25" x14ac:dyDescent="0.25">
      <c r="A164">
        <v>163</v>
      </c>
      <c r="B164" t="s">
        <v>229</v>
      </c>
      <c r="C164">
        <v>2</v>
      </c>
      <c r="D164">
        <v>8602</v>
      </c>
      <c r="E164">
        <v>8603</v>
      </c>
      <c r="F164">
        <v>141</v>
      </c>
      <c r="G164" t="s">
        <v>234</v>
      </c>
      <c r="H164" t="s">
        <v>344</v>
      </c>
      <c r="I164">
        <v>34.365299999999998</v>
      </c>
      <c r="J164" t="s">
        <v>453</v>
      </c>
      <c r="K164">
        <v>141</v>
      </c>
      <c r="L164" t="s">
        <v>344</v>
      </c>
      <c r="M164">
        <v>12.123322</v>
      </c>
      <c r="N164">
        <v>1.826476</v>
      </c>
      <c r="O164">
        <v>2.0360770000000001</v>
      </c>
      <c r="P164">
        <v>416.62200899999999</v>
      </c>
      <c r="Q164">
        <v>62.767398999999997</v>
      </c>
      <c r="R164">
        <v>69.970399999999998</v>
      </c>
      <c r="S164">
        <v>1887.2127359999999</v>
      </c>
      <c r="T164">
        <v>6187.7098290000004</v>
      </c>
      <c r="U164">
        <v>1496950.8934549999</v>
      </c>
      <c r="V164" s="6">
        <f t="shared" si="8"/>
        <v>34.365263853420565</v>
      </c>
      <c r="W164" s="6">
        <f t="shared" si="9"/>
        <v>416.62115930997828</v>
      </c>
      <c r="X164" s="6">
        <f t="shared" si="10"/>
        <v>62.767329661940181</v>
      </c>
      <c r="Y164" s="6">
        <f t="shared" si="11"/>
        <v>69.970323330880987</v>
      </c>
    </row>
    <row r="165" spans="1:25" x14ac:dyDescent="0.25">
      <c r="A165">
        <v>164</v>
      </c>
      <c r="B165" t="s">
        <v>229</v>
      </c>
      <c r="C165">
        <v>2</v>
      </c>
      <c r="D165">
        <v>8603</v>
      </c>
      <c r="E165">
        <v>8604</v>
      </c>
      <c r="F165">
        <v>141</v>
      </c>
      <c r="G165" t="s">
        <v>234</v>
      </c>
      <c r="H165" t="s">
        <v>344</v>
      </c>
      <c r="I165">
        <v>3.33345</v>
      </c>
      <c r="J165" t="s">
        <v>453</v>
      </c>
      <c r="K165">
        <v>141</v>
      </c>
      <c r="L165" t="s">
        <v>344</v>
      </c>
      <c r="M165">
        <v>12.123322</v>
      </c>
      <c r="N165">
        <v>1.826476</v>
      </c>
      <c r="O165">
        <v>2.0360770000000001</v>
      </c>
      <c r="P165">
        <v>40.412497999999999</v>
      </c>
      <c r="Q165">
        <v>6.08847</v>
      </c>
      <c r="R165">
        <v>6.7871600000000001</v>
      </c>
      <c r="S165">
        <v>479.46734700000002</v>
      </c>
      <c r="T165">
        <v>1573.647385</v>
      </c>
      <c r="U165">
        <v>145205.053426</v>
      </c>
      <c r="V165" s="6">
        <f t="shared" si="8"/>
        <v>3.3334493440312212</v>
      </c>
      <c r="W165" s="6">
        <f t="shared" si="9"/>
        <v>40.412479768379271</v>
      </c>
      <c r="X165" s="6">
        <f t="shared" si="10"/>
        <v>6.0884652240887691</v>
      </c>
      <c r="Y165" s="6">
        <f t="shared" si="11"/>
        <v>6.7871595400470568</v>
      </c>
    </row>
    <row r="166" spans="1:25" x14ac:dyDescent="0.25">
      <c r="A166">
        <v>165</v>
      </c>
      <c r="B166" t="s">
        <v>229</v>
      </c>
      <c r="C166">
        <v>2</v>
      </c>
      <c r="D166">
        <v>8604</v>
      </c>
      <c r="E166">
        <v>8605</v>
      </c>
      <c r="F166">
        <v>141</v>
      </c>
      <c r="G166" t="s">
        <v>234</v>
      </c>
      <c r="H166" t="s">
        <v>344</v>
      </c>
      <c r="I166">
        <v>38.787999999999997</v>
      </c>
      <c r="J166" t="s">
        <v>453</v>
      </c>
      <c r="K166">
        <v>141</v>
      </c>
      <c r="L166" t="s">
        <v>344</v>
      </c>
      <c r="M166">
        <v>12.123322</v>
      </c>
      <c r="N166">
        <v>1.826476</v>
      </c>
      <c r="O166">
        <v>2.0360770000000001</v>
      </c>
      <c r="P166">
        <v>470.239014</v>
      </c>
      <c r="Q166">
        <v>70.845398000000003</v>
      </c>
      <c r="R166">
        <v>78.975300000000004</v>
      </c>
      <c r="S166">
        <v>2937.356546</v>
      </c>
      <c r="T166">
        <v>9639.9292970000006</v>
      </c>
      <c r="U166">
        <v>1689597.5727029999</v>
      </c>
      <c r="V166" s="6">
        <f t="shared" si="8"/>
        <v>38.787823064807164</v>
      </c>
      <c r="W166" s="6">
        <f t="shared" si="9"/>
        <v>470.23726869368409</v>
      </c>
      <c r="X166" s="6">
        <f t="shared" si="10"/>
        <v>70.845027920116735</v>
      </c>
      <c r="Y166" s="6">
        <f t="shared" si="11"/>
        <v>78.974994422323377</v>
      </c>
    </row>
    <row r="167" spans="1:25" x14ac:dyDescent="0.25">
      <c r="A167">
        <v>166</v>
      </c>
      <c r="B167" t="s">
        <v>229</v>
      </c>
      <c r="C167">
        <v>2</v>
      </c>
      <c r="D167">
        <v>8617</v>
      </c>
      <c r="E167">
        <v>8618</v>
      </c>
      <c r="F167">
        <v>141</v>
      </c>
      <c r="G167" t="s">
        <v>234</v>
      </c>
      <c r="H167" t="s">
        <v>344</v>
      </c>
      <c r="I167">
        <v>18.411899999999999</v>
      </c>
      <c r="J167" t="s">
        <v>453</v>
      </c>
      <c r="K167">
        <v>141</v>
      </c>
      <c r="L167" t="s">
        <v>344</v>
      </c>
      <c r="M167">
        <v>12.123322</v>
      </c>
      <c r="N167">
        <v>1.826476</v>
      </c>
      <c r="O167">
        <v>2.0360770000000001</v>
      </c>
      <c r="P167">
        <v>223.212997</v>
      </c>
      <c r="Q167">
        <v>33.628898999999997</v>
      </c>
      <c r="R167">
        <v>37.488</v>
      </c>
      <c r="S167">
        <v>1286.3118030000001</v>
      </c>
      <c r="T167">
        <v>3732.2297910000002</v>
      </c>
      <c r="U167">
        <v>654914.12237899995</v>
      </c>
      <c r="V167" s="6">
        <f t="shared" si="8"/>
        <v>15.034759466919191</v>
      </c>
      <c r="W167" s="6">
        <f t="shared" si="9"/>
        <v>182.27123021000969</v>
      </c>
      <c r="X167" s="6">
        <f t="shared" si="10"/>
        <v>27.460627332100696</v>
      </c>
      <c r="Y167" s="6">
        <f t="shared" si="11"/>
        <v>30.611927951126425</v>
      </c>
    </row>
    <row r="168" spans="1:25" x14ac:dyDescent="0.25">
      <c r="A168">
        <v>167</v>
      </c>
      <c r="B168" t="s">
        <v>229</v>
      </c>
      <c r="C168">
        <v>2</v>
      </c>
      <c r="D168">
        <v>8619</v>
      </c>
      <c r="E168">
        <v>8620</v>
      </c>
      <c r="F168">
        <v>141</v>
      </c>
      <c r="G168" t="s">
        <v>234</v>
      </c>
      <c r="H168" t="s">
        <v>344</v>
      </c>
      <c r="I168">
        <v>6.7709999999999999</v>
      </c>
      <c r="J168" t="s">
        <v>453</v>
      </c>
      <c r="K168">
        <v>141</v>
      </c>
      <c r="L168" t="s">
        <v>344</v>
      </c>
      <c r="M168">
        <v>12.123322</v>
      </c>
      <c r="N168">
        <v>1.826476</v>
      </c>
      <c r="O168">
        <v>2.0360770000000001</v>
      </c>
      <c r="P168">
        <v>82.086997999999994</v>
      </c>
      <c r="Q168">
        <v>12.367100000000001</v>
      </c>
      <c r="R168">
        <v>13.786300000000001</v>
      </c>
      <c r="S168">
        <v>804.23628900000006</v>
      </c>
      <c r="T168">
        <v>2635.4649810000001</v>
      </c>
      <c r="U168">
        <v>294941.39877299999</v>
      </c>
      <c r="V168" s="6">
        <f t="shared" si="8"/>
        <v>6.7709228368457302</v>
      </c>
      <c r="W168" s="6">
        <f t="shared" si="9"/>
        <v>82.086077788234249</v>
      </c>
      <c r="X168" s="6">
        <f t="shared" si="10"/>
        <v>12.366928059350641</v>
      </c>
      <c r="Y168" s="6">
        <f t="shared" si="11"/>
        <v>13.786120256876345</v>
      </c>
    </row>
    <row r="169" spans="1:25" x14ac:dyDescent="0.25">
      <c r="A169">
        <v>168</v>
      </c>
      <c r="B169" t="s">
        <v>229</v>
      </c>
      <c r="C169">
        <v>2</v>
      </c>
      <c r="D169">
        <v>8620</v>
      </c>
      <c r="E169">
        <v>8621</v>
      </c>
      <c r="F169">
        <v>141</v>
      </c>
      <c r="G169" t="s">
        <v>234</v>
      </c>
      <c r="H169" t="s">
        <v>344</v>
      </c>
      <c r="I169">
        <v>16.2956</v>
      </c>
      <c r="J169" t="s">
        <v>453</v>
      </c>
      <c r="K169">
        <v>141</v>
      </c>
      <c r="L169" t="s">
        <v>344</v>
      </c>
      <c r="M169">
        <v>12.123322</v>
      </c>
      <c r="N169">
        <v>1.826476</v>
      </c>
      <c r="O169">
        <v>2.0360770000000001</v>
      </c>
      <c r="P169">
        <v>197.557007</v>
      </c>
      <c r="Q169">
        <v>29.763500000000001</v>
      </c>
      <c r="R169">
        <v>33.179099999999998</v>
      </c>
      <c r="S169">
        <v>1159.509834</v>
      </c>
      <c r="T169">
        <v>3801.0744979999999</v>
      </c>
      <c r="U169">
        <v>709826.52193799999</v>
      </c>
      <c r="V169" s="6">
        <f t="shared" si="8"/>
        <v>16.295374700137742</v>
      </c>
      <c r="W169" s="6">
        <f t="shared" si="9"/>
        <v>197.55407460042329</v>
      </c>
      <c r="X169" s="6">
        <f t="shared" si="10"/>
        <v>29.763110800808782</v>
      </c>
      <c r="Y169" s="6">
        <f t="shared" si="11"/>
        <v>33.178637633332357</v>
      </c>
    </row>
    <row r="170" spans="1:25" x14ac:dyDescent="0.25">
      <c r="A170">
        <v>169</v>
      </c>
      <c r="B170" t="s">
        <v>229</v>
      </c>
      <c r="C170">
        <v>2</v>
      </c>
      <c r="D170">
        <v>8622</v>
      </c>
      <c r="E170">
        <v>8623</v>
      </c>
      <c r="F170">
        <v>141</v>
      </c>
      <c r="G170" t="s">
        <v>234</v>
      </c>
      <c r="H170" t="s">
        <v>344</v>
      </c>
      <c r="I170">
        <v>14.9414</v>
      </c>
      <c r="J170" t="s">
        <v>453</v>
      </c>
      <c r="K170">
        <v>141</v>
      </c>
      <c r="L170" t="s">
        <v>344</v>
      </c>
      <c r="M170">
        <v>12.123322</v>
      </c>
      <c r="N170">
        <v>1.826476</v>
      </c>
      <c r="O170">
        <v>2.0360770000000001</v>
      </c>
      <c r="P170">
        <v>181.13900799999999</v>
      </c>
      <c r="Q170">
        <v>27.290099999999999</v>
      </c>
      <c r="R170">
        <v>30.421800000000001</v>
      </c>
      <c r="S170">
        <v>1022.603043</v>
      </c>
      <c r="T170">
        <v>1079.345589</v>
      </c>
      <c r="U170">
        <v>3332.8749929999999</v>
      </c>
      <c r="V170" s="6">
        <f t="shared" si="8"/>
        <v>7.6512281749311295E-2</v>
      </c>
      <c r="W170" s="6">
        <f t="shared" si="9"/>
        <v>0.92758302860162412</v>
      </c>
      <c r="X170" s="6">
        <f t="shared" si="10"/>
        <v>0.13974784632035508</v>
      </c>
      <c r="Y170" s="6">
        <f t="shared" si="11"/>
        <v>0.15578489708729251</v>
      </c>
    </row>
    <row r="171" spans="1:25" x14ac:dyDescent="0.25">
      <c r="A171">
        <v>170</v>
      </c>
      <c r="B171" t="s">
        <v>229</v>
      </c>
      <c r="C171">
        <v>2</v>
      </c>
      <c r="D171">
        <v>8628</v>
      </c>
      <c r="E171">
        <v>8629</v>
      </c>
      <c r="F171">
        <v>141</v>
      </c>
      <c r="G171" t="s">
        <v>234</v>
      </c>
      <c r="H171" t="s">
        <v>344</v>
      </c>
      <c r="I171">
        <v>61.417099999999998</v>
      </c>
      <c r="J171" t="s">
        <v>453</v>
      </c>
      <c r="K171">
        <v>141</v>
      </c>
      <c r="L171" t="s">
        <v>344</v>
      </c>
      <c r="M171">
        <v>12.123322</v>
      </c>
      <c r="N171">
        <v>1.826476</v>
      </c>
      <c r="O171">
        <v>2.0360770000000001</v>
      </c>
      <c r="P171">
        <v>744.578979</v>
      </c>
      <c r="Q171">
        <v>112.177002</v>
      </c>
      <c r="R171">
        <v>125.05</v>
      </c>
      <c r="S171">
        <v>2019.972477</v>
      </c>
      <c r="T171">
        <v>6547.1396379999996</v>
      </c>
      <c r="U171">
        <v>2603262.407654</v>
      </c>
      <c r="V171" s="6">
        <f t="shared" si="8"/>
        <v>59.762681534756659</v>
      </c>
      <c r="W171" s="6">
        <f t="shared" si="9"/>
        <v>724.52223182930913</v>
      </c>
      <c r="X171" s="6">
        <f t="shared" si="10"/>
        <v>109.1551035188762</v>
      </c>
      <c r="Y171" s="6">
        <f t="shared" si="11"/>
        <v>121.68142133124275</v>
      </c>
    </row>
    <row r="172" spans="1:25" x14ac:dyDescent="0.25">
      <c r="A172">
        <v>171</v>
      </c>
      <c r="B172" t="s">
        <v>229</v>
      </c>
      <c r="C172">
        <v>2</v>
      </c>
      <c r="D172">
        <v>8632</v>
      </c>
      <c r="E172">
        <v>8633</v>
      </c>
      <c r="F172">
        <v>149</v>
      </c>
      <c r="G172" t="s">
        <v>366</v>
      </c>
      <c r="H172" t="s">
        <v>612</v>
      </c>
      <c r="I172">
        <v>10.7456</v>
      </c>
      <c r="J172" t="s">
        <v>453</v>
      </c>
      <c r="K172">
        <v>149</v>
      </c>
      <c r="L172" t="s">
        <v>612</v>
      </c>
      <c r="M172">
        <v>9.8101870000000009</v>
      </c>
      <c r="N172">
        <v>1.422498</v>
      </c>
      <c r="O172">
        <v>1.7993969999999999</v>
      </c>
      <c r="P172">
        <v>105.416</v>
      </c>
      <c r="Q172">
        <v>15.285600000000001</v>
      </c>
      <c r="R172">
        <v>19.335599999999999</v>
      </c>
      <c r="S172">
        <v>1043.79946</v>
      </c>
      <c r="T172">
        <v>3426.4746799999998</v>
      </c>
      <c r="U172">
        <v>468075.81341399997</v>
      </c>
      <c r="V172" s="6">
        <f t="shared" si="8"/>
        <v>10.745542089393938</v>
      </c>
      <c r="W172" s="6">
        <f t="shared" si="9"/>
        <v>105.41577731332525</v>
      </c>
      <c r="X172" s="6">
        <f t="shared" si="10"/>
        <v>15.285512131078699</v>
      </c>
      <c r="Y172" s="6">
        <f t="shared" si="11"/>
        <v>19.335496199029183</v>
      </c>
    </row>
    <row r="173" spans="1:25" x14ac:dyDescent="0.25">
      <c r="A173">
        <v>172</v>
      </c>
      <c r="B173" t="s">
        <v>229</v>
      </c>
      <c r="C173">
        <v>2</v>
      </c>
      <c r="D173">
        <v>8633</v>
      </c>
      <c r="E173">
        <v>8634</v>
      </c>
      <c r="F173">
        <v>149</v>
      </c>
      <c r="G173" t="s">
        <v>366</v>
      </c>
      <c r="H173" t="s">
        <v>612</v>
      </c>
      <c r="I173">
        <v>10.9198</v>
      </c>
      <c r="J173" t="s">
        <v>453</v>
      </c>
      <c r="K173">
        <v>149</v>
      </c>
      <c r="L173" t="s">
        <v>612</v>
      </c>
      <c r="M173">
        <v>9.8101870000000009</v>
      </c>
      <c r="N173">
        <v>1.422498</v>
      </c>
      <c r="O173">
        <v>1.7993969999999999</v>
      </c>
      <c r="P173">
        <v>107.125</v>
      </c>
      <c r="Q173">
        <v>15.5334</v>
      </c>
      <c r="R173">
        <v>19.649000000000001</v>
      </c>
      <c r="S173">
        <v>975.90045099999998</v>
      </c>
      <c r="T173">
        <v>3200.1603530000002</v>
      </c>
      <c r="U173">
        <v>475668.34207100002</v>
      </c>
      <c r="V173" s="6">
        <f t="shared" si="8"/>
        <v>10.919842563613408</v>
      </c>
      <c r="W173" s="6">
        <f t="shared" si="9"/>
        <v>107.12569755960693</v>
      </c>
      <c r="X173" s="6">
        <f t="shared" si="10"/>
        <v>15.533454207054945</v>
      </c>
      <c r="Y173" s="6">
        <f t="shared" si="11"/>
        <v>19.649131949438274</v>
      </c>
    </row>
    <row r="174" spans="1:25" x14ac:dyDescent="0.25">
      <c r="A174">
        <v>173</v>
      </c>
      <c r="B174" t="s">
        <v>229</v>
      </c>
      <c r="C174">
        <v>2</v>
      </c>
      <c r="D174">
        <v>8634</v>
      </c>
      <c r="E174">
        <v>8635</v>
      </c>
      <c r="F174">
        <v>149</v>
      </c>
      <c r="G174" t="s">
        <v>366</v>
      </c>
      <c r="H174" t="s">
        <v>612</v>
      </c>
      <c r="I174">
        <v>6.5789099999999996</v>
      </c>
      <c r="J174" t="s">
        <v>453</v>
      </c>
      <c r="K174">
        <v>149</v>
      </c>
      <c r="L174" t="s">
        <v>612</v>
      </c>
      <c r="M174">
        <v>9.8101870000000009</v>
      </c>
      <c r="N174">
        <v>1.422498</v>
      </c>
      <c r="O174">
        <v>1.7993969999999999</v>
      </c>
      <c r="P174">
        <v>64.540298000000007</v>
      </c>
      <c r="Q174">
        <v>9.3584800000000001</v>
      </c>
      <c r="R174">
        <v>11.838100000000001</v>
      </c>
      <c r="S174">
        <v>714.73187199999995</v>
      </c>
      <c r="T174">
        <v>2346.8459790000002</v>
      </c>
      <c r="U174">
        <v>286576.12301899999</v>
      </c>
      <c r="V174" s="6">
        <f t="shared" si="8"/>
        <v>6.5788825302800733</v>
      </c>
      <c r="W174" s="6">
        <f t="shared" si="9"/>
        <v>64.540067873080687</v>
      </c>
      <c r="X174" s="6">
        <f t="shared" si="10"/>
        <v>9.3584472415583448</v>
      </c>
      <c r="Y174" s="6">
        <f t="shared" si="11"/>
        <v>11.838021488338372</v>
      </c>
    </row>
    <row r="175" spans="1:25" x14ac:dyDescent="0.25">
      <c r="A175">
        <v>174</v>
      </c>
      <c r="B175" t="s">
        <v>229</v>
      </c>
      <c r="C175">
        <v>2</v>
      </c>
      <c r="D175">
        <v>8671</v>
      </c>
      <c r="E175">
        <v>8672</v>
      </c>
      <c r="F175">
        <v>170</v>
      </c>
      <c r="G175" t="s">
        <v>248</v>
      </c>
      <c r="H175" t="s">
        <v>337</v>
      </c>
      <c r="I175">
        <v>2.4976400000000001</v>
      </c>
      <c r="J175" t="s">
        <v>453</v>
      </c>
      <c r="K175">
        <v>170</v>
      </c>
      <c r="L175" t="s">
        <v>337</v>
      </c>
      <c r="M175">
        <v>10.26698</v>
      </c>
      <c r="N175">
        <v>1.78047</v>
      </c>
      <c r="O175">
        <v>1.989349</v>
      </c>
      <c r="P175">
        <v>25.6432</v>
      </c>
      <c r="Q175">
        <v>4.4469700000000003</v>
      </c>
      <c r="R175">
        <v>4.96868</v>
      </c>
      <c r="S175">
        <v>402.38287200000002</v>
      </c>
      <c r="T175">
        <v>1320.098279</v>
      </c>
      <c r="U175">
        <v>108798.938861</v>
      </c>
      <c r="V175" s="6">
        <f t="shared" si="8"/>
        <v>2.4976799554866851</v>
      </c>
      <c r="W175" s="6">
        <f t="shared" si="9"/>
        <v>25.643630149382687</v>
      </c>
      <c r="X175" s="6">
        <f t="shared" si="10"/>
        <v>4.4470442303453783</v>
      </c>
      <c r="Y175" s="6">
        <f t="shared" si="11"/>
        <v>4.9687571217674815</v>
      </c>
    </row>
    <row r="176" spans="1:25" x14ac:dyDescent="0.25">
      <c r="A176">
        <v>175</v>
      </c>
      <c r="B176" t="s">
        <v>229</v>
      </c>
      <c r="C176">
        <v>2</v>
      </c>
      <c r="D176">
        <v>8673</v>
      </c>
      <c r="E176">
        <v>8674</v>
      </c>
      <c r="F176">
        <v>170</v>
      </c>
      <c r="G176" t="s">
        <v>248</v>
      </c>
      <c r="H176" t="s">
        <v>337</v>
      </c>
      <c r="I176">
        <v>2.0567500000000001</v>
      </c>
      <c r="J176" t="s">
        <v>453</v>
      </c>
      <c r="K176">
        <v>170</v>
      </c>
      <c r="L176" t="s">
        <v>337</v>
      </c>
      <c r="M176">
        <v>10.26698</v>
      </c>
      <c r="N176">
        <v>1.78047</v>
      </c>
      <c r="O176">
        <v>1.989349</v>
      </c>
      <c r="P176">
        <v>21.116599999999998</v>
      </c>
      <c r="Q176">
        <v>3.6619799999999998</v>
      </c>
      <c r="R176">
        <v>4.0915900000000001</v>
      </c>
      <c r="S176">
        <v>359.318735</v>
      </c>
      <c r="T176">
        <v>1179.1496540000001</v>
      </c>
      <c r="U176">
        <v>89593.909903000007</v>
      </c>
      <c r="V176" s="6">
        <f t="shared" si="8"/>
        <v>2.0567931566345274</v>
      </c>
      <c r="W176" s="6">
        <f t="shared" si="9"/>
        <v>21.11705420330356</v>
      </c>
      <c r="X176" s="6">
        <f t="shared" si="10"/>
        <v>3.6620585115930773</v>
      </c>
      <c r="Y176" s="6">
        <f t="shared" si="11"/>
        <v>4.0916794093577407</v>
      </c>
    </row>
    <row r="177" spans="1:25" x14ac:dyDescent="0.25">
      <c r="A177">
        <v>176</v>
      </c>
      <c r="B177" t="s">
        <v>229</v>
      </c>
      <c r="C177">
        <v>2</v>
      </c>
      <c r="D177">
        <v>8674</v>
      </c>
      <c r="E177">
        <v>8675</v>
      </c>
      <c r="F177">
        <v>170</v>
      </c>
      <c r="G177" t="s">
        <v>248</v>
      </c>
      <c r="H177" t="s">
        <v>337</v>
      </c>
      <c r="I177">
        <v>10.543900000000001</v>
      </c>
      <c r="J177" t="s">
        <v>453</v>
      </c>
      <c r="K177">
        <v>170</v>
      </c>
      <c r="L177" t="s">
        <v>337</v>
      </c>
      <c r="M177">
        <v>10.26698</v>
      </c>
      <c r="N177">
        <v>1.78047</v>
      </c>
      <c r="O177">
        <v>1.989349</v>
      </c>
      <c r="P177">
        <v>108.253998</v>
      </c>
      <c r="Q177">
        <v>18.773099999999999</v>
      </c>
      <c r="R177">
        <v>20.9755</v>
      </c>
      <c r="S177">
        <v>879.60675800000001</v>
      </c>
      <c r="T177">
        <v>1117.094071</v>
      </c>
      <c r="U177">
        <v>12961.282835</v>
      </c>
      <c r="V177" s="6">
        <f t="shared" si="8"/>
        <v>0.29755011099632689</v>
      </c>
      <c r="W177" s="6">
        <f t="shared" si="9"/>
        <v>3.0549410385970681</v>
      </c>
      <c r="X177" s="6">
        <f t="shared" si="10"/>
        <v>0.52977904612563009</v>
      </c>
      <c r="Y177" s="6">
        <f t="shared" si="11"/>
        <v>0.59193101576043194</v>
      </c>
    </row>
    <row r="178" spans="1:25" x14ac:dyDescent="0.25">
      <c r="A178">
        <v>177</v>
      </c>
      <c r="B178" t="s">
        <v>229</v>
      </c>
      <c r="C178">
        <v>2</v>
      </c>
      <c r="D178">
        <v>8679</v>
      </c>
      <c r="E178">
        <v>8680</v>
      </c>
      <c r="F178">
        <v>170</v>
      </c>
      <c r="G178" t="s">
        <v>248</v>
      </c>
      <c r="H178" t="s">
        <v>337</v>
      </c>
      <c r="I178">
        <v>6.5703100000000001</v>
      </c>
      <c r="J178" t="s">
        <v>453</v>
      </c>
      <c r="K178">
        <v>170</v>
      </c>
      <c r="L178" t="s">
        <v>337</v>
      </c>
      <c r="M178">
        <v>10.26698</v>
      </c>
      <c r="N178">
        <v>1.78047</v>
      </c>
      <c r="O178">
        <v>1.989349</v>
      </c>
      <c r="P178">
        <v>67.457199000000003</v>
      </c>
      <c r="Q178">
        <v>11.6982</v>
      </c>
      <c r="R178">
        <v>13.070600000000001</v>
      </c>
      <c r="S178">
        <v>1218.5115960000001</v>
      </c>
      <c r="T178">
        <v>4002.450977</v>
      </c>
      <c r="U178">
        <v>286201.769164</v>
      </c>
      <c r="V178" s="6">
        <f t="shared" si="8"/>
        <v>6.5702885483011935</v>
      </c>
      <c r="W178" s="6">
        <f t="shared" si="9"/>
        <v>67.457021119637389</v>
      </c>
      <c r="X178" s="6">
        <f t="shared" si="10"/>
        <v>11.698201651593825</v>
      </c>
      <c r="Y178" s="6">
        <f t="shared" si="11"/>
        <v>13.070596953274432</v>
      </c>
    </row>
    <row r="179" spans="1:25" x14ac:dyDescent="0.25">
      <c r="A179">
        <v>178</v>
      </c>
      <c r="B179" t="s">
        <v>229</v>
      </c>
      <c r="C179">
        <v>2</v>
      </c>
      <c r="D179">
        <v>8680</v>
      </c>
      <c r="E179">
        <v>8681</v>
      </c>
      <c r="F179">
        <v>170</v>
      </c>
      <c r="G179" t="s">
        <v>248</v>
      </c>
      <c r="H179" t="s">
        <v>337</v>
      </c>
      <c r="I179">
        <v>3.7695699999999999</v>
      </c>
      <c r="J179" t="s">
        <v>453</v>
      </c>
      <c r="K179">
        <v>170</v>
      </c>
      <c r="L179" t="s">
        <v>337</v>
      </c>
      <c r="M179">
        <v>10.26698</v>
      </c>
      <c r="N179">
        <v>1.78047</v>
      </c>
      <c r="O179">
        <v>1.989349</v>
      </c>
      <c r="P179">
        <v>38.702098999999997</v>
      </c>
      <c r="Q179">
        <v>6.7116100000000003</v>
      </c>
      <c r="R179">
        <v>7.49899</v>
      </c>
      <c r="S179">
        <v>492.90951100000001</v>
      </c>
      <c r="T179">
        <v>1616.9947950000001</v>
      </c>
      <c r="U179">
        <v>164201.94833000001</v>
      </c>
      <c r="V179" s="6">
        <f t="shared" si="8"/>
        <v>3.7695580424701562</v>
      </c>
      <c r="W179" s="6">
        <f t="shared" si="9"/>
        <v>38.701977030880244</v>
      </c>
      <c r="X179" s="6">
        <f t="shared" si="10"/>
        <v>6.7115850078768391</v>
      </c>
      <c r="Y179" s="6">
        <f t="shared" si="11"/>
        <v>7.4989665222299626</v>
      </c>
    </row>
    <row r="180" spans="1:25" x14ac:dyDescent="0.25">
      <c r="A180">
        <v>179</v>
      </c>
      <c r="B180" t="s">
        <v>229</v>
      </c>
      <c r="C180">
        <v>2</v>
      </c>
      <c r="D180">
        <v>8681</v>
      </c>
      <c r="E180">
        <v>8682</v>
      </c>
      <c r="F180">
        <v>170</v>
      </c>
      <c r="G180" t="s">
        <v>248</v>
      </c>
      <c r="H180" t="s">
        <v>337</v>
      </c>
      <c r="I180">
        <v>10.024800000000001</v>
      </c>
      <c r="J180" t="s">
        <v>453</v>
      </c>
      <c r="K180">
        <v>170</v>
      </c>
      <c r="L180" t="s">
        <v>337</v>
      </c>
      <c r="M180">
        <v>10.26698</v>
      </c>
      <c r="N180">
        <v>1.78047</v>
      </c>
      <c r="O180">
        <v>1.989349</v>
      </c>
      <c r="P180">
        <v>102.924004</v>
      </c>
      <c r="Q180">
        <v>17.8489</v>
      </c>
      <c r="R180">
        <v>19.942799999999998</v>
      </c>
      <c r="S180">
        <v>806.02691700000003</v>
      </c>
      <c r="T180">
        <v>2644.304592</v>
      </c>
      <c r="U180">
        <v>436682.43600599997</v>
      </c>
      <c r="V180" s="6">
        <f t="shared" si="8"/>
        <v>10.024849311432506</v>
      </c>
      <c r="W180" s="6">
        <f t="shared" si="9"/>
        <v>102.92492738349131</v>
      </c>
      <c r="X180" s="6">
        <f t="shared" si="10"/>
        <v>17.848943453526235</v>
      </c>
      <c r="Y180" s="6">
        <f t="shared" si="11"/>
        <v>19.942923952848943</v>
      </c>
    </row>
    <row r="181" spans="1:25" x14ac:dyDescent="0.25">
      <c r="A181">
        <v>180</v>
      </c>
      <c r="B181" t="s">
        <v>229</v>
      </c>
      <c r="C181">
        <v>2</v>
      </c>
      <c r="D181">
        <v>8682</v>
      </c>
      <c r="E181">
        <v>8683</v>
      </c>
      <c r="F181">
        <v>170</v>
      </c>
      <c r="G181" t="s">
        <v>248</v>
      </c>
      <c r="H181" t="s">
        <v>337</v>
      </c>
      <c r="I181">
        <v>5.5945400000000003</v>
      </c>
      <c r="J181" t="s">
        <v>453</v>
      </c>
      <c r="K181">
        <v>170</v>
      </c>
      <c r="L181" t="s">
        <v>337</v>
      </c>
      <c r="M181">
        <v>10.26698</v>
      </c>
      <c r="N181">
        <v>1.78047</v>
      </c>
      <c r="O181">
        <v>1.989349</v>
      </c>
      <c r="P181">
        <v>57.438999000000003</v>
      </c>
      <c r="Q181">
        <v>9.9609100000000002</v>
      </c>
      <c r="R181">
        <v>11.1295</v>
      </c>
      <c r="S181">
        <v>619.77666899999997</v>
      </c>
      <c r="T181">
        <v>2034.463432</v>
      </c>
      <c r="U181">
        <v>243698.42460200001</v>
      </c>
      <c r="V181" s="6">
        <f t="shared" si="8"/>
        <v>5.5945460193296608</v>
      </c>
      <c r="W181" s="6">
        <f t="shared" si="9"/>
        <v>57.43909208953724</v>
      </c>
      <c r="X181" s="6">
        <f t="shared" si="10"/>
        <v>9.9609213510358803</v>
      </c>
      <c r="Y181" s="6">
        <f t="shared" si="11"/>
        <v>11.129504529007441</v>
      </c>
    </row>
    <row r="182" spans="1:25" x14ac:dyDescent="0.25">
      <c r="A182">
        <v>181</v>
      </c>
      <c r="B182" t="s">
        <v>229</v>
      </c>
      <c r="C182">
        <v>2</v>
      </c>
      <c r="D182">
        <v>8683</v>
      </c>
      <c r="E182">
        <v>8684</v>
      </c>
      <c r="F182">
        <v>170</v>
      </c>
      <c r="G182" t="s">
        <v>248</v>
      </c>
      <c r="H182" t="s">
        <v>337</v>
      </c>
      <c r="I182">
        <v>11.0015</v>
      </c>
      <c r="J182" t="s">
        <v>453</v>
      </c>
      <c r="K182">
        <v>170</v>
      </c>
      <c r="L182" t="s">
        <v>337</v>
      </c>
      <c r="M182">
        <v>10.26698</v>
      </c>
      <c r="N182">
        <v>1.78047</v>
      </c>
      <c r="O182">
        <v>1.989349</v>
      </c>
      <c r="P182">
        <v>112.952003</v>
      </c>
      <c r="Q182">
        <v>19.587799</v>
      </c>
      <c r="R182">
        <v>21.8858</v>
      </c>
      <c r="S182">
        <v>888.79401299999995</v>
      </c>
      <c r="T182">
        <v>2915.461202</v>
      </c>
      <c r="U182">
        <v>479223.70071800001</v>
      </c>
      <c r="V182" s="6">
        <f t="shared" si="8"/>
        <v>11.001462367263544</v>
      </c>
      <c r="W182" s="6">
        <f t="shared" si="9"/>
        <v>112.95179409544747</v>
      </c>
      <c r="X182" s="6">
        <f t="shared" si="10"/>
        <v>19.587773701041723</v>
      </c>
      <c r="Y182" s="6">
        <f t="shared" si="11"/>
        <v>21.885748158853364</v>
      </c>
    </row>
    <row r="183" spans="1:25" x14ac:dyDescent="0.25">
      <c r="A183">
        <v>182</v>
      </c>
      <c r="B183" t="s">
        <v>229</v>
      </c>
      <c r="C183">
        <v>2</v>
      </c>
      <c r="D183">
        <v>8689</v>
      </c>
      <c r="E183">
        <v>8690</v>
      </c>
      <c r="F183">
        <v>170</v>
      </c>
      <c r="G183" t="s">
        <v>248</v>
      </c>
      <c r="H183" t="s">
        <v>337</v>
      </c>
      <c r="I183">
        <v>15.577</v>
      </c>
      <c r="J183" t="s">
        <v>453</v>
      </c>
      <c r="K183">
        <v>170</v>
      </c>
      <c r="L183" t="s">
        <v>337</v>
      </c>
      <c r="M183">
        <v>10.26698</v>
      </c>
      <c r="N183">
        <v>1.78047</v>
      </c>
      <c r="O183">
        <v>1.989349</v>
      </c>
      <c r="P183">
        <v>159.929001</v>
      </c>
      <c r="Q183">
        <v>27.734400000000001</v>
      </c>
      <c r="R183">
        <v>30.988099999999999</v>
      </c>
      <c r="S183">
        <v>1119.518315</v>
      </c>
      <c r="T183">
        <v>3670.8404180000002</v>
      </c>
      <c r="U183">
        <v>678534.64110799995</v>
      </c>
      <c r="V183" s="6">
        <f t="shared" si="8"/>
        <v>15.577011962993572</v>
      </c>
      <c r="W183" s="6">
        <f t="shared" si="9"/>
        <v>159.92887028381574</v>
      </c>
      <c r="X183" s="6">
        <f t="shared" si="10"/>
        <v>27.734402489751165</v>
      </c>
      <c r="Y183" s="6">
        <f t="shared" si="11"/>
        <v>30.988113171569299</v>
      </c>
    </row>
    <row r="184" spans="1:25" x14ac:dyDescent="0.25">
      <c r="A184">
        <v>183</v>
      </c>
      <c r="B184" t="s">
        <v>229</v>
      </c>
      <c r="C184">
        <v>2</v>
      </c>
      <c r="D184">
        <v>8690</v>
      </c>
      <c r="E184">
        <v>8691</v>
      </c>
      <c r="F184">
        <v>170</v>
      </c>
      <c r="G184" t="s">
        <v>248</v>
      </c>
      <c r="H184" t="s">
        <v>337</v>
      </c>
      <c r="I184">
        <v>5.5864099999999999</v>
      </c>
      <c r="J184" t="s">
        <v>453</v>
      </c>
      <c r="K184">
        <v>170</v>
      </c>
      <c r="L184" t="s">
        <v>337</v>
      </c>
      <c r="M184">
        <v>10.26698</v>
      </c>
      <c r="N184">
        <v>1.78047</v>
      </c>
      <c r="O184">
        <v>1.989349</v>
      </c>
      <c r="P184">
        <v>57.355598000000001</v>
      </c>
      <c r="Q184">
        <v>9.9464299999999994</v>
      </c>
      <c r="R184">
        <v>11.113300000000001</v>
      </c>
      <c r="S184">
        <v>791.931735</v>
      </c>
      <c r="T184">
        <v>2596.8878119999999</v>
      </c>
      <c r="U184">
        <v>243343.90441700001</v>
      </c>
      <c r="V184" s="6">
        <f t="shared" si="8"/>
        <v>5.5864073557621676</v>
      </c>
      <c r="W184" s="6">
        <f t="shared" si="9"/>
        <v>57.35553259346306</v>
      </c>
      <c r="X184" s="6">
        <f t="shared" si="10"/>
        <v>9.9464307047138671</v>
      </c>
      <c r="Y184" s="6">
        <f t="shared" si="11"/>
        <v>11.113313886778112</v>
      </c>
    </row>
    <row r="185" spans="1:25" x14ac:dyDescent="0.25">
      <c r="A185">
        <v>184</v>
      </c>
      <c r="B185" t="s">
        <v>229</v>
      </c>
      <c r="C185">
        <v>2</v>
      </c>
      <c r="D185">
        <v>8691</v>
      </c>
      <c r="E185">
        <v>8692</v>
      </c>
      <c r="F185">
        <v>170</v>
      </c>
      <c r="G185" t="s">
        <v>248</v>
      </c>
      <c r="H185" t="s">
        <v>337</v>
      </c>
      <c r="I185">
        <v>5.9440900000000001</v>
      </c>
      <c r="J185" t="s">
        <v>453</v>
      </c>
      <c r="K185">
        <v>170</v>
      </c>
      <c r="L185" t="s">
        <v>337</v>
      </c>
      <c r="M185">
        <v>10.26698</v>
      </c>
      <c r="N185">
        <v>1.78047</v>
      </c>
      <c r="O185">
        <v>1.989349</v>
      </c>
      <c r="P185">
        <v>61.027901</v>
      </c>
      <c r="Q185">
        <v>10.583299999999999</v>
      </c>
      <c r="R185">
        <v>11.8249</v>
      </c>
      <c r="S185">
        <v>669.04751399999998</v>
      </c>
      <c r="T185">
        <v>2195.7911810000001</v>
      </c>
      <c r="U185">
        <v>258923.77392499999</v>
      </c>
      <c r="V185" s="6">
        <f t="shared" si="8"/>
        <v>5.944071945018365</v>
      </c>
      <c r="W185" s="6">
        <f t="shared" si="9"/>
        <v>61.027667778064654</v>
      </c>
      <c r="X185" s="6">
        <f t="shared" si="10"/>
        <v>10.583241775946849</v>
      </c>
      <c r="Y185" s="6">
        <f t="shared" si="11"/>
        <v>11.82483357975034</v>
      </c>
    </row>
    <row r="186" spans="1:25" x14ac:dyDescent="0.25">
      <c r="A186">
        <v>185</v>
      </c>
      <c r="B186" t="s">
        <v>229</v>
      </c>
      <c r="C186">
        <v>2</v>
      </c>
      <c r="D186">
        <v>8692</v>
      </c>
      <c r="E186">
        <v>8693</v>
      </c>
      <c r="F186">
        <v>170</v>
      </c>
      <c r="G186" t="s">
        <v>248</v>
      </c>
      <c r="H186" t="s">
        <v>337</v>
      </c>
      <c r="I186">
        <v>6.3102900000000002</v>
      </c>
      <c r="J186" t="s">
        <v>453</v>
      </c>
      <c r="K186">
        <v>170</v>
      </c>
      <c r="L186" t="s">
        <v>337</v>
      </c>
      <c r="M186">
        <v>10.26698</v>
      </c>
      <c r="N186">
        <v>1.78047</v>
      </c>
      <c r="O186">
        <v>1.989349</v>
      </c>
      <c r="P186">
        <v>64.787598000000003</v>
      </c>
      <c r="Q186">
        <v>11.235300000000001</v>
      </c>
      <c r="R186">
        <v>12.5534</v>
      </c>
      <c r="S186">
        <v>637.48150599999997</v>
      </c>
      <c r="T186">
        <v>2091.4854030000001</v>
      </c>
      <c r="U186">
        <v>274875.61669699999</v>
      </c>
      <c r="V186" s="6">
        <f t="shared" si="8"/>
        <v>6.3102758654040398</v>
      </c>
      <c r="W186" s="6">
        <f t="shared" si="9"/>
        <v>64.787476104585977</v>
      </c>
      <c r="X186" s="6">
        <f t="shared" si="10"/>
        <v>11.235256870075931</v>
      </c>
      <c r="Y186" s="6">
        <f t="shared" si="11"/>
        <v>12.553340982565661</v>
      </c>
    </row>
    <row r="187" spans="1:25" x14ac:dyDescent="0.25">
      <c r="A187">
        <v>186</v>
      </c>
      <c r="B187" t="s">
        <v>229</v>
      </c>
      <c r="C187">
        <v>2</v>
      </c>
      <c r="D187">
        <v>8693</v>
      </c>
      <c r="E187">
        <v>8694</v>
      </c>
      <c r="F187">
        <v>170</v>
      </c>
      <c r="G187" t="s">
        <v>248</v>
      </c>
      <c r="H187" t="s">
        <v>337</v>
      </c>
      <c r="I187">
        <v>43.254600000000003</v>
      </c>
      <c r="J187" t="s">
        <v>453</v>
      </c>
      <c r="K187">
        <v>170</v>
      </c>
      <c r="L187" t="s">
        <v>337</v>
      </c>
      <c r="M187">
        <v>10.26698</v>
      </c>
      <c r="N187">
        <v>1.78047</v>
      </c>
      <c r="O187">
        <v>1.989349</v>
      </c>
      <c r="P187">
        <v>444.09399400000001</v>
      </c>
      <c r="Q187">
        <v>77.013496000000004</v>
      </c>
      <c r="R187">
        <v>86.048500000000004</v>
      </c>
      <c r="S187">
        <v>1943.2407700000001</v>
      </c>
      <c r="T187">
        <v>6372.2724349999999</v>
      </c>
      <c r="U187">
        <v>1884167.030327</v>
      </c>
      <c r="V187" s="6">
        <f t="shared" si="8"/>
        <v>43.254523193916434</v>
      </c>
      <c r="W187" s="6">
        <f t="shared" si="9"/>
        <v>444.09332454147614</v>
      </c>
      <c r="X187" s="6">
        <f t="shared" si="10"/>
        <v>77.013380911072389</v>
      </c>
      <c r="Y187" s="6">
        <f t="shared" si="11"/>
        <v>86.048342461294467</v>
      </c>
    </row>
    <row r="188" spans="1:25" x14ac:dyDescent="0.25">
      <c r="A188">
        <v>187</v>
      </c>
      <c r="B188" t="s">
        <v>229</v>
      </c>
      <c r="C188">
        <v>2</v>
      </c>
      <c r="D188">
        <v>8694</v>
      </c>
      <c r="E188">
        <v>8695</v>
      </c>
      <c r="F188">
        <v>170</v>
      </c>
      <c r="G188" t="s">
        <v>248</v>
      </c>
      <c r="H188" t="s">
        <v>337</v>
      </c>
      <c r="I188">
        <v>12.3026</v>
      </c>
      <c r="J188" t="s">
        <v>453</v>
      </c>
      <c r="K188">
        <v>170</v>
      </c>
      <c r="L188" t="s">
        <v>337</v>
      </c>
      <c r="M188">
        <v>10.26698</v>
      </c>
      <c r="N188">
        <v>1.78047</v>
      </c>
      <c r="O188">
        <v>1.989349</v>
      </c>
      <c r="P188">
        <v>126.310997</v>
      </c>
      <c r="Q188">
        <v>21.904399999999999</v>
      </c>
      <c r="R188">
        <v>24.4742</v>
      </c>
      <c r="S188">
        <v>1095.4307470000001</v>
      </c>
      <c r="T188">
        <v>3593.031242</v>
      </c>
      <c r="U188">
        <v>535901.17826900003</v>
      </c>
      <c r="V188" s="6">
        <f t="shared" si="8"/>
        <v>12.302598215541781</v>
      </c>
      <c r="W188" s="6">
        <f t="shared" si="9"/>
        <v>126.31052982700317</v>
      </c>
      <c r="X188" s="6">
        <f t="shared" si="10"/>
        <v>21.904407044825675</v>
      </c>
      <c r="Y188" s="6">
        <f t="shared" si="11"/>
        <v>24.474161457489828</v>
      </c>
    </row>
    <row r="189" spans="1:25" x14ac:dyDescent="0.25">
      <c r="A189">
        <v>188</v>
      </c>
      <c r="B189" t="s">
        <v>229</v>
      </c>
      <c r="C189">
        <v>2</v>
      </c>
      <c r="D189">
        <v>8697</v>
      </c>
      <c r="E189">
        <v>8698</v>
      </c>
      <c r="F189">
        <v>170</v>
      </c>
      <c r="G189" t="s">
        <v>248</v>
      </c>
      <c r="H189" t="s">
        <v>337</v>
      </c>
      <c r="I189">
        <v>11.5342</v>
      </c>
      <c r="J189" t="s">
        <v>453</v>
      </c>
      <c r="K189">
        <v>170</v>
      </c>
      <c r="L189" t="s">
        <v>337</v>
      </c>
      <c r="M189">
        <v>10.26698</v>
      </c>
      <c r="N189">
        <v>1.78047</v>
      </c>
      <c r="O189">
        <v>1.989349</v>
      </c>
      <c r="P189">
        <v>118.420998</v>
      </c>
      <c r="Q189">
        <v>20.536301000000002</v>
      </c>
      <c r="R189">
        <v>22.945499999999999</v>
      </c>
      <c r="S189">
        <v>911.10305100000005</v>
      </c>
      <c r="T189">
        <v>2987.580344</v>
      </c>
      <c r="U189">
        <v>502434.60310800001</v>
      </c>
      <c r="V189" s="6">
        <f t="shared" si="8"/>
        <v>11.534311366115702</v>
      </c>
      <c r="W189" s="6">
        <f t="shared" si="9"/>
        <v>118.42254410968259</v>
      </c>
      <c r="X189" s="6">
        <f t="shared" si="10"/>
        <v>20.536495358028024</v>
      </c>
      <c r="Y189" s="6">
        <f t="shared" si="11"/>
        <v>22.945770781870905</v>
      </c>
    </row>
    <row r="190" spans="1:25" x14ac:dyDescent="0.25">
      <c r="A190">
        <v>189</v>
      </c>
      <c r="B190" t="s">
        <v>229</v>
      </c>
      <c r="C190">
        <v>2</v>
      </c>
      <c r="D190">
        <v>8698</v>
      </c>
      <c r="E190">
        <v>8699</v>
      </c>
      <c r="F190">
        <v>170</v>
      </c>
      <c r="G190" t="s">
        <v>248</v>
      </c>
      <c r="H190" t="s">
        <v>337</v>
      </c>
      <c r="I190">
        <v>13.7301</v>
      </c>
      <c r="J190" t="s">
        <v>453</v>
      </c>
      <c r="K190">
        <v>170</v>
      </c>
      <c r="L190" t="s">
        <v>337</v>
      </c>
      <c r="M190">
        <v>10.26698</v>
      </c>
      <c r="N190">
        <v>1.78047</v>
      </c>
      <c r="O190">
        <v>1.989349</v>
      </c>
      <c r="P190">
        <v>140.966995</v>
      </c>
      <c r="Q190">
        <v>24.445999</v>
      </c>
      <c r="R190">
        <v>27.314</v>
      </c>
      <c r="S190">
        <v>1019.678229</v>
      </c>
      <c r="T190">
        <v>3348.0874180000001</v>
      </c>
      <c r="U190">
        <v>598083.94088400004</v>
      </c>
      <c r="V190" s="6">
        <f t="shared" si="8"/>
        <v>13.730118018457301</v>
      </c>
      <c r="W190" s="6">
        <f t="shared" si="9"/>
        <v>140.96684709314073</v>
      </c>
      <c r="X190" s="6">
        <f t="shared" si="10"/>
        <v>24.446063228322672</v>
      </c>
      <c r="Y190" s="6">
        <f t="shared" si="11"/>
        <v>27.313996549900011</v>
      </c>
    </row>
    <row r="191" spans="1:25" x14ac:dyDescent="0.25">
      <c r="A191">
        <v>190</v>
      </c>
      <c r="B191" t="s">
        <v>229</v>
      </c>
      <c r="C191">
        <v>2</v>
      </c>
      <c r="D191">
        <v>8700</v>
      </c>
      <c r="E191">
        <v>8701</v>
      </c>
      <c r="F191">
        <v>170</v>
      </c>
      <c r="G191" t="s">
        <v>248</v>
      </c>
      <c r="H191" t="s">
        <v>337</v>
      </c>
      <c r="I191">
        <v>6.7959300000000002</v>
      </c>
      <c r="J191" t="s">
        <v>453</v>
      </c>
      <c r="K191">
        <v>170</v>
      </c>
      <c r="L191" t="s">
        <v>337</v>
      </c>
      <c r="M191">
        <v>10.26698</v>
      </c>
      <c r="N191">
        <v>1.78047</v>
      </c>
      <c r="O191">
        <v>1.989349</v>
      </c>
      <c r="P191">
        <v>69.773696999999999</v>
      </c>
      <c r="Q191">
        <v>12.0999</v>
      </c>
      <c r="R191">
        <v>13.519500000000001</v>
      </c>
      <c r="S191">
        <v>678.06819099999996</v>
      </c>
      <c r="T191">
        <v>2224.4100330000001</v>
      </c>
      <c r="U191">
        <v>296030.800843</v>
      </c>
      <c r="V191" s="6">
        <f t="shared" si="8"/>
        <v>6.7959320671028465</v>
      </c>
      <c r="W191" s="6">
        <f t="shared" si="9"/>
        <v>69.773698614303584</v>
      </c>
      <c r="X191" s="6">
        <f t="shared" si="10"/>
        <v>12.099953167514606</v>
      </c>
      <c r="Y191" s="6">
        <f t="shared" si="11"/>
        <v>13.519480661758982</v>
      </c>
    </row>
    <row r="192" spans="1:25" x14ac:dyDescent="0.25">
      <c r="A192">
        <v>191</v>
      </c>
      <c r="B192" t="s">
        <v>229</v>
      </c>
      <c r="C192">
        <v>2</v>
      </c>
      <c r="D192">
        <v>8701</v>
      </c>
      <c r="E192">
        <v>8702</v>
      </c>
      <c r="F192">
        <v>170</v>
      </c>
      <c r="G192" t="s">
        <v>248</v>
      </c>
      <c r="H192" t="s">
        <v>337</v>
      </c>
      <c r="I192">
        <v>38.633000000000003</v>
      </c>
      <c r="J192" t="s">
        <v>453</v>
      </c>
      <c r="K192">
        <v>170</v>
      </c>
      <c r="L192" t="s">
        <v>337</v>
      </c>
      <c r="M192">
        <v>10.26698</v>
      </c>
      <c r="N192">
        <v>1.78047</v>
      </c>
      <c r="O192">
        <v>1.989349</v>
      </c>
      <c r="P192">
        <v>396.64401199999998</v>
      </c>
      <c r="Q192">
        <v>68.784897000000001</v>
      </c>
      <c r="R192">
        <v>76.854500000000002</v>
      </c>
      <c r="S192">
        <v>2554.618156</v>
      </c>
      <c r="T192">
        <v>8375.7630659999995</v>
      </c>
      <c r="U192">
        <v>1682847.895673</v>
      </c>
      <c r="V192" s="6">
        <f t="shared" si="8"/>
        <v>38.632871801492193</v>
      </c>
      <c r="W192" s="6">
        <f t="shared" si="9"/>
        <v>396.64292212848432</v>
      </c>
      <c r="X192" s="6">
        <f t="shared" si="10"/>
        <v>68.784669256402807</v>
      </c>
      <c r="Y192" s="6">
        <f t="shared" si="11"/>
        <v>76.854264885426701</v>
      </c>
    </row>
    <row r="193" spans="1:25" x14ac:dyDescent="0.25">
      <c r="A193">
        <v>192</v>
      </c>
      <c r="B193" t="s">
        <v>229</v>
      </c>
      <c r="C193">
        <v>2</v>
      </c>
      <c r="D193">
        <v>8712</v>
      </c>
      <c r="E193">
        <v>8713</v>
      </c>
      <c r="F193">
        <v>170</v>
      </c>
      <c r="G193" t="s">
        <v>248</v>
      </c>
      <c r="H193" t="s">
        <v>337</v>
      </c>
      <c r="I193">
        <v>19.5307</v>
      </c>
      <c r="J193" t="s">
        <v>453</v>
      </c>
      <c r="K193">
        <v>170</v>
      </c>
      <c r="L193" t="s">
        <v>337</v>
      </c>
      <c r="M193">
        <v>10.26698</v>
      </c>
      <c r="N193">
        <v>1.78047</v>
      </c>
      <c r="O193">
        <v>1.989349</v>
      </c>
      <c r="P193">
        <v>200.520996</v>
      </c>
      <c r="Q193">
        <v>34.773800000000001</v>
      </c>
      <c r="R193">
        <v>38.853400000000001</v>
      </c>
      <c r="S193">
        <v>1769.3134540000001</v>
      </c>
      <c r="T193">
        <v>5804.2517079999998</v>
      </c>
      <c r="U193">
        <v>850747.28197799996</v>
      </c>
      <c r="V193" s="6">
        <f t="shared" si="8"/>
        <v>19.530470201515151</v>
      </c>
      <c r="W193" s="6">
        <f t="shared" si="9"/>
        <v>200.51894694955203</v>
      </c>
      <c r="X193" s="6">
        <f t="shared" si="10"/>
        <v>34.773416279691681</v>
      </c>
      <c r="Y193" s="6">
        <f t="shared" si="11"/>
        <v>38.852921364913961</v>
      </c>
    </row>
    <row r="194" spans="1:25" x14ac:dyDescent="0.25">
      <c r="A194">
        <v>193</v>
      </c>
      <c r="B194" t="s">
        <v>229</v>
      </c>
      <c r="C194">
        <v>2</v>
      </c>
      <c r="D194">
        <v>8726</v>
      </c>
      <c r="E194">
        <v>8727</v>
      </c>
      <c r="F194">
        <v>170</v>
      </c>
      <c r="G194" t="s">
        <v>248</v>
      </c>
      <c r="H194" t="s">
        <v>337</v>
      </c>
      <c r="I194">
        <v>6.3319000000000001</v>
      </c>
      <c r="J194" t="s">
        <v>453</v>
      </c>
      <c r="K194">
        <v>170</v>
      </c>
      <c r="L194" t="s">
        <v>337</v>
      </c>
      <c r="M194">
        <v>10.26698</v>
      </c>
      <c r="N194">
        <v>1.78047</v>
      </c>
      <c r="O194">
        <v>1.989349</v>
      </c>
      <c r="P194">
        <v>65.009499000000005</v>
      </c>
      <c r="Q194">
        <v>11.2738</v>
      </c>
      <c r="R194">
        <v>12.596399999999999</v>
      </c>
      <c r="S194">
        <v>663.67615799999999</v>
      </c>
      <c r="T194">
        <v>776.32785899999999</v>
      </c>
      <c r="U194">
        <v>5406.7924199999998</v>
      </c>
      <c r="V194" s="6">
        <f t="shared" si="8"/>
        <v>0.12412287465564738</v>
      </c>
      <c r="W194" s="6">
        <f t="shared" si="9"/>
        <v>1.2743670716320386</v>
      </c>
      <c r="X194" s="6">
        <f t="shared" si="10"/>
        <v>0.22099705463814048</v>
      </c>
      <c r="Y194" s="6">
        <f t="shared" si="11"/>
        <v>0.24692371657333745</v>
      </c>
    </row>
    <row r="195" spans="1:25" x14ac:dyDescent="0.25">
      <c r="A195">
        <v>194</v>
      </c>
      <c r="B195" t="s">
        <v>229</v>
      </c>
      <c r="C195">
        <v>2</v>
      </c>
      <c r="D195">
        <v>8738</v>
      </c>
      <c r="E195">
        <v>8739</v>
      </c>
      <c r="F195">
        <v>170</v>
      </c>
      <c r="G195" t="s">
        <v>248</v>
      </c>
      <c r="H195" t="s">
        <v>337</v>
      </c>
      <c r="I195">
        <v>8.4156499999999994</v>
      </c>
      <c r="J195" t="s">
        <v>453</v>
      </c>
      <c r="K195">
        <v>170</v>
      </c>
      <c r="L195" t="s">
        <v>337</v>
      </c>
      <c r="M195">
        <v>10.26698</v>
      </c>
      <c r="N195">
        <v>1.78047</v>
      </c>
      <c r="O195">
        <v>1.989349</v>
      </c>
      <c r="P195">
        <v>86.403296999999995</v>
      </c>
      <c r="Q195">
        <v>14.9838</v>
      </c>
      <c r="R195">
        <v>16.741700000000002</v>
      </c>
      <c r="S195">
        <v>941.36066200000005</v>
      </c>
      <c r="T195">
        <v>3091.305758</v>
      </c>
      <c r="U195">
        <v>366577.25376499997</v>
      </c>
      <c r="V195" s="6">
        <f t="shared" ref="V195:V258" si="12">U195/43560</f>
        <v>8.4154557797291094</v>
      </c>
      <c r="W195" s="6">
        <f t="shared" ref="W195:W258" si="13">V195*M195</f>
        <v>86.401316181363171</v>
      </c>
      <c r="X195" s="6">
        <f t="shared" ref="X195:X258" si="14">V195*N195</f>
        <v>14.983466552134287</v>
      </c>
      <c r="Y195" s="6">
        <f t="shared" ref="Y195:Y258" si="15">V195*O195</f>
        <v>16.741278539948325</v>
      </c>
    </row>
    <row r="196" spans="1:25" x14ac:dyDescent="0.25">
      <c r="A196">
        <v>195</v>
      </c>
      <c r="B196" t="s">
        <v>229</v>
      </c>
      <c r="C196">
        <v>2</v>
      </c>
      <c r="D196">
        <v>8740</v>
      </c>
      <c r="E196">
        <v>8741</v>
      </c>
      <c r="F196">
        <v>170</v>
      </c>
      <c r="G196" t="s">
        <v>248</v>
      </c>
      <c r="H196" t="s">
        <v>337</v>
      </c>
      <c r="I196">
        <v>6.71861</v>
      </c>
      <c r="J196" t="s">
        <v>453</v>
      </c>
      <c r="K196">
        <v>170</v>
      </c>
      <c r="L196" t="s">
        <v>337</v>
      </c>
      <c r="M196">
        <v>10.26698</v>
      </c>
      <c r="N196">
        <v>1.78047</v>
      </c>
      <c r="O196">
        <v>1.989349</v>
      </c>
      <c r="P196">
        <v>68.979797000000005</v>
      </c>
      <c r="Q196">
        <v>11.962300000000001</v>
      </c>
      <c r="R196">
        <v>13.3657</v>
      </c>
      <c r="S196">
        <v>777.27238699999998</v>
      </c>
      <c r="T196">
        <v>2552.7106010000002</v>
      </c>
      <c r="U196">
        <v>292656.75436000002</v>
      </c>
      <c r="V196" s="6">
        <f t="shared" si="12"/>
        <v>6.7184746179981643</v>
      </c>
      <c r="W196" s="6">
        <f t="shared" si="13"/>
        <v>68.978444533494795</v>
      </c>
      <c r="X196" s="6">
        <f t="shared" si="14"/>
        <v>11.962042503107192</v>
      </c>
      <c r="Y196" s="6">
        <f t="shared" si="15"/>
        <v>13.365390762840031</v>
      </c>
    </row>
    <row r="197" spans="1:25" x14ac:dyDescent="0.25">
      <c r="A197">
        <v>196</v>
      </c>
      <c r="B197" t="s">
        <v>229</v>
      </c>
      <c r="C197">
        <v>2</v>
      </c>
      <c r="D197">
        <v>8741</v>
      </c>
      <c r="E197">
        <v>8742</v>
      </c>
      <c r="F197">
        <v>170</v>
      </c>
      <c r="G197" t="s">
        <v>248</v>
      </c>
      <c r="H197" t="s">
        <v>337</v>
      </c>
      <c r="I197">
        <v>6.0410000000000004E-3</v>
      </c>
      <c r="J197" t="s">
        <v>453</v>
      </c>
      <c r="K197">
        <v>170</v>
      </c>
      <c r="L197" t="s">
        <v>337</v>
      </c>
      <c r="M197">
        <v>10.26698</v>
      </c>
      <c r="N197">
        <v>1.78047</v>
      </c>
      <c r="O197">
        <v>1.989349</v>
      </c>
      <c r="P197">
        <v>6.2022000000000001E-2</v>
      </c>
      <c r="Q197">
        <v>1.0756E-2</v>
      </c>
      <c r="R197">
        <v>1.2017999999999999E-2</v>
      </c>
      <c r="S197">
        <v>157.93261899999999</v>
      </c>
      <c r="T197">
        <v>519.23236599999996</v>
      </c>
      <c r="U197">
        <v>263.17516799999999</v>
      </c>
      <c r="V197" s="6">
        <f t="shared" si="12"/>
        <v>6.0416705234159779E-3</v>
      </c>
      <c r="W197" s="6">
        <f t="shared" si="13"/>
        <v>6.2029710430501379E-2</v>
      </c>
      <c r="X197" s="6">
        <f t="shared" si="14"/>
        <v>1.0757013116826445E-2</v>
      </c>
      <c r="Y197" s="6">
        <f t="shared" si="15"/>
        <v>1.2018991214087053E-2</v>
      </c>
    </row>
    <row r="198" spans="1:25" x14ac:dyDescent="0.25">
      <c r="A198">
        <v>197</v>
      </c>
      <c r="B198" t="s">
        <v>229</v>
      </c>
      <c r="C198">
        <v>2</v>
      </c>
      <c r="D198">
        <v>8742</v>
      </c>
      <c r="E198">
        <v>8743</v>
      </c>
      <c r="F198">
        <v>170</v>
      </c>
      <c r="G198" t="s">
        <v>248</v>
      </c>
      <c r="H198" t="s">
        <v>337</v>
      </c>
      <c r="I198">
        <v>12.0154</v>
      </c>
      <c r="J198" t="s">
        <v>453</v>
      </c>
      <c r="K198">
        <v>170</v>
      </c>
      <c r="L198" t="s">
        <v>337</v>
      </c>
      <c r="M198">
        <v>10.26698</v>
      </c>
      <c r="N198">
        <v>1.78047</v>
      </c>
      <c r="O198">
        <v>1.989349</v>
      </c>
      <c r="P198">
        <v>123.36199999999999</v>
      </c>
      <c r="Q198">
        <v>21.393101000000001</v>
      </c>
      <c r="R198">
        <v>23.902799999999999</v>
      </c>
      <c r="S198">
        <v>939.32061699999997</v>
      </c>
      <c r="T198">
        <v>3081.9118050000002</v>
      </c>
      <c r="U198">
        <v>523380.67802599998</v>
      </c>
      <c r="V198" s="6">
        <f t="shared" si="12"/>
        <v>12.015167080486684</v>
      </c>
      <c r="W198" s="6">
        <f t="shared" si="13"/>
        <v>123.35948011201518</v>
      </c>
      <c r="X198" s="6">
        <f t="shared" si="14"/>
        <v>21.392644531794126</v>
      </c>
      <c r="Y198" s="6">
        <f t="shared" si="15"/>
        <v>23.902360616399104</v>
      </c>
    </row>
    <row r="199" spans="1:25" x14ac:dyDescent="0.25">
      <c r="A199">
        <v>198</v>
      </c>
      <c r="B199" t="s">
        <v>229</v>
      </c>
      <c r="C199">
        <v>2</v>
      </c>
      <c r="D199">
        <v>8743</v>
      </c>
      <c r="E199">
        <v>8744</v>
      </c>
      <c r="F199">
        <v>170</v>
      </c>
      <c r="G199" t="s">
        <v>248</v>
      </c>
      <c r="H199" t="s">
        <v>337</v>
      </c>
      <c r="I199">
        <v>4.1050700000000004</v>
      </c>
      <c r="J199" t="s">
        <v>453</v>
      </c>
      <c r="K199">
        <v>170</v>
      </c>
      <c r="L199" t="s">
        <v>337</v>
      </c>
      <c r="M199">
        <v>10.26698</v>
      </c>
      <c r="N199">
        <v>1.78047</v>
      </c>
      <c r="O199">
        <v>1.989349</v>
      </c>
      <c r="P199">
        <v>42.146701999999998</v>
      </c>
      <c r="Q199">
        <v>7.3089500000000003</v>
      </c>
      <c r="R199">
        <v>8.1664200000000005</v>
      </c>
      <c r="S199">
        <v>557.80722500000002</v>
      </c>
      <c r="T199">
        <v>1272.3323849999999</v>
      </c>
      <c r="U199">
        <v>16522.485767999999</v>
      </c>
      <c r="V199" s="6">
        <f t="shared" si="12"/>
        <v>0.37930408099173551</v>
      </c>
      <c r="W199" s="6">
        <f t="shared" si="13"/>
        <v>3.8943074134605289</v>
      </c>
      <c r="X199" s="6">
        <f t="shared" si="14"/>
        <v>0.67533953708335537</v>
      </c>
      <c r="Y199" s="6">
        <f t="shared" si="15"/>
        <v>0.75456819421682808</v>
      </c>
    </row>
    <row r="200" spans="1:25" x14ac:dyDescent="0.25">
      <c r="A200">
        <v>199</v>
      </c>
      <c r="B200" t="s">
        <v>229</v>
      </c>
      <c r="C200">
        <v>2</v>
      </c>
      <c r="D200">
        <v>8750</v>
      </c>
      <c r="E200">
        <v>8751</v>
      </c>
      <c r="F200">
        <v>171</v>
      </c>
      <c r="G200" t="s">
        <v>235</v>
      </c>
      <c r="H200" t="s">
        <v>613</v>
      </c>
      <c r="I200">
        <v>20.139900000000001</v>
      </c>
      <c r="J200" t="s">
        <v>453</v>
      </c>
      <c r="K200">
        <v>171</v>
      </c>
      <c r="L200" t="s">
        <v>613</v>
      </c>
      <c r="M200">
        <v>8.7485420000000005</v>
      </c>
      <c r="N200">
        <v>1.5318830000000001</v>
      </c>
      <c r="O200">
        <v>2.0143270000000002</v>
      </c>
      <c r="P200">
        <v>176.195007</v>
      </c>
      <c r="Q200">
        <v>30.851998999999999</v>
      </c>
      <c r="R200">
        <v>40.568300000000001</v>
      </c>
      <c r="S200">
        <v>2189.3847259999998</v>
      </c>
      <c r="T200">
        <v>7182.003068</v>
      </c>
      <c r="U200">
        <v>877289.72587600001</v>
      </c>
      <c r="V200" s="6">
        <f t="shared" si="12"/>
        <v>20.139800869513316</v>
      </c>
      <c r="W200" s="6">
        <f t="shared" si="13"/>
        <v>176.19389377857377</v>
      </c>
      <c r="X200" s="6">
        <f t="shared" si="14"/>
        <v>30.85181857539267</v>
      </c>
      <c r="Y200" s="6">
        <f t="shared" si="15"/>
        <v>40.568144666084152</v>
      </c>
    </row>
    <row r="201" spans="1:25" x14ac:dyDescent="0.25">
      <c r="A201">
        <v>200</v>
      </c>
      <c r="B201" t="s">
        <v>229</v>
      </c>
      <c r="C201">
        <v>2</v>
      </c>
      <c r="D201">
        <v>8751</v>
      </c>
      <c r="E201">
        <v>8752</v>
      </c>
      <c r="F201">
        <v>171</v>
      </c>
      <c r="G201" t="s">
        <v>235</v>
      </c>
      <c r="H201" t="s">
        <v>613</v>
      </c>
      <c r="I201">
        <v>5.7242899999999999</v>
      </c>
      <c r="J201" t="s">
        <v>453</v>
      </c>
      <c r="K201">
        <v>171</v>
      </c>
      <c r="L201" t="s">
        <v>613</v>
      </c>
      <c r="M201">
        <v>8.7485420000000005</v>
      </c>
      <c r="N201">
        <v>1.5318830000000001</v>
      </c>
      <c r="O201">
        <v>2.0143270000000002</v>
      </c>
      <c r="P201">
        <v>50.079200999999998</v>
      </c>
      <c r="Q201">
        <v>8.7689400000000006</v>
      </c>
      <c r="R201">
        <v>11.5306</v>
      </c>
      <c r="S201">
        <v>609.53689699999995</v>
      </c>
      <c r="T201">
        <v>2000.402407</v>
      </c>
      <c r="U201">
        <v>249349.31649299999</v>
      </c>
      <c r="V201" s="6">
        <f t="shared" si="12"/>
        <v>5.7242726467630849</v>
      </c>
      <c r="W201" s="6">
        <f t="shared" si="13"/>
        <v>50.079039669658016</v>
      </c>
      <c r="X201" s="6">
        <f t="shared" si="14"/>
        <v>8.7689159549413755</v>
      </c>
      <c r="Y201" s="6">
        <f t="shared" si="15"/>
        <v>11.530556947736345</v>
      </c>
    </row>
    <row r="202" spans="1:25" x14ac:dyDescent="0.25">
      <c r="A202">
        <v>201</v>
      </c>
      <c r="B202" t="s">
        <v>229</v>
      </c>
      <c r="C202">
        <v>2</v>
      </c>
      <c r="D202">
        <v>8752</v>
      </c>
      <c r="E202">
        <v>8753</v>
      </c>
      <c r="F202">
        <v>171</v>
      </c>
      <c r="G202" t="s">
        <v>235</v>
      </c>
      <c r="H202" t="s">
        <v>613</v>
      </c>
      <c r="I202">
        <v>14.25</v>
      </c>
      <c r="J202" t="s">
        <v>453</v>
      </c>
      <c r="K202">
        <v>171</v>
      </c>
      <c r="L202" t="s">
        <v>613</v>
      </c>
      <c r="M202">
        <v>8.7485420000000005</v>
      </c>
      <c r="N202">
        <v>1.5318830000000001</v>
      </c>
      <c r="O202">
        <v>2.0143270000000002</v>
      </c>
      <c r="P202">
        <v>124.667</v>
      </c>
      <c r="Q202">
        <v>21.8293</v>
      </c>
      <c r="R202">
        <v>28.7042</v>
      </c>
      <c r="S202">
        <v>983.88200400000005</v>
      </c>
      <c r="T202">
        <v>3229.4359800000002</v>
      </c>
      <c r="U202">
        <v>620735.22632000002</v>
      </c>
      <c r="V202" s="6">
        <f t="shared" si="12"/>
        <v>14.250119979797979</v>
      </c>
      <c r="W202" s="6">
        <f t="shared" si="13"/>
        <v>124.66777314830178</v>
      </c>
      <c r="X202" s="6">
        <f t="shared" si="14"/>
        <v>21.829516545012869</v>
      </c>
      <c r="Y202" s="6">
        <f t="shared" si="15"/>
        <v>28.704401428546529</v>
      </c>
    </row>
    <row r="203" spans="1:25" x14ac:dyDescent="0.25">
      <c r="A203">
        <v>202</v>
      </c>
      <c r="B203" t="s">
        <v>229</v>
      </c>
      <c r="C203">
        <v>2</v>
      </c>
      <c r="D203">
        <v>8753</v>
      </c>
      <c r="E203">
        <v>8754</v>
      </c>
      <c r="F203">
        <v>171</v>
      </c>
      <c r="G203" t="s">
        <v>235</v>
      </c>
      <c r="H203" t="s">
        <v>613</v>
      </c>
      <c r="I203">
        <v>11.6036</v>
      </c>
      <c r="J203" t="s">
        <v>453</v>
      </c>
      <c r="K203">
        <v>171</v>
      </c>
      <c r="L203" t="s">
        <v>613</v>
      </c>
      <c r="M203">
        <v>8.7485420000000005</v>
      </c>
      <c r="N203">
        <v>1.5318830000000001</v>
      </c>
      <c r="O203">
        <v>2.0143270000000002</v>
      </c>
      <c r="P203">
        <v>101.514999</v>
      </c>
      <c r="Q203">
        <v>17.775400000000001</v>
      </c>
      <c r="R203">
        <v>23.3734</v>
      </c>
      <c r="S203">
        <v>887.52253299999995</v>
      </c>
      <c r="T203">
        <v>2910.0855099999999</v>
      </c>
      <c r="U203">
        <v>505450.73685300001</v>
      </c>
      <c r="V203" s="6">
        <f t="shared" si="12"/>
        <v>11.603552269352617</v>
      </c>
      <c r="W203" s="6">
        <f t="shared" si="13"/>
        <v>101.51416437762668</v>
      </c>
      <c r="X203" s="6">
        <f t="shared" si="14"/>
        <v>17.775284461032697</v>
      </c>
      <c r="Y203" s="6">
        <f t="shared" si="15"/>
        <v>23.37334863206825</v>
      </c>
    </row>
    <row r="204" spans="1:25" x14ac:dyDescent="0.25">
      <c r="A204">
        <v>203</v>
      </c>
      <c r="B204" t="s">
        <v>229</v>
      </c>
      <c r="C204">
        <v>2</v>
      </c>
      <c r="D204">
        <v>8755</v>
      </c>
      <c r="E204">
        <v>8756</v>
      </c>
      <c r="F204">
        <v>171</v>
      </c>
      <c r="G204" t="s">
        <v>235</v>
      </c>
      <c r="H204" t="s">
        <v>613</v>
      </c>
      <c r="I204">
        <v>18.563800000000001</v>
      </c>
      <c r="J204" t="s">
        <v>453</v>
      </c>
      <c r="K204">
        <v>171</v>
      </c>
      <c r="L204" t="s">
        <v>613</v>
      </c>
      <c r="M204">
        <v>8.7485420000000005</v>
      </c>
      <c r="N204">
        <v>1.5318830000000001</v>
      </c>
      <c r="O204">
        <v>2.0143270000000002</v>
      </c>
      <c r="P204">
        <v>162.40600599999999</v>
      </c>
      <c r="Q204">
        <v>28.437598999999999</v>
      </c>
      <c r="R204">
        <v>37.393599999999999</v>
      </c>
      <c r="S204">
        <v>1247.7140039999999</v>
      </c>
      <c r="T204">
        <v>4090.0789519999998</v>
      </c>
      <c r="U204">
        <v>808641.456274</v>
      </c>
      <c r="V204" s="6">
        <f t="shared" si="12"/>
        <v>18.563853449816346</v>
      </c>
      <c r="W204" s="6">
        <f t="shared" si="13"/>
        <v>162.4066515875632</v>
      </c>
      <c r="X204" s="6">
        <f t="shared" si="14"/>
        <v>28.437651514265017</v>
      </c>
      <c r="Y204" s="6">
        <f t="shared" si="15"/>
        <v>37.393671228008216</v>
      </c>
    </row>
    <row r="205" spans="1:25" x14ac:dyDescent="0.25">
      <c r="A205">
        <v>204</v>
      </c>
      <c r="B205" t="s">
        <v>229</v>
      </c>
      <c r="C205">
        <v>2</v>
      </c>
      <c r="D205">
        <v>8760</v>
      </c>
      <c r="E205">
        <v>8761</v>
      </c>
      <c r="F205">
        <v>171</v>
      </c>
      <c r="G205" t="s">
        <v>235</v>
      </c>
      <c r="H205" t="s">
        <v>613</v>
      </c>
      <c r="I205">
        <v>52.858400000000003</v>
      </c>
      <c r="J205" t="s">
        <v>453</v>
      </c>
      <c r="K205">
        <v>171</v>
      </c>
      <c r="L205" t="s">
        <v>613</v>
      </c>
      <c r="M205">
        <v>8.7485420000000005</v>
      </c>
      <c r="N205">
        <v>1.5318830000000001</v>
      </c>
      <c r="O205">
        <v>2.0143270000000002</v>
      </c>
      <c r="P205">
        <v>462.43398999999999</v>
      </c>
      <c r="Q205">
        <v>80.972899999999996</v>
      </c>
      <c r="R205">
        <v>106.474</v>
      </c>
      <c r="S205">
        <v>2982.7765690000001</v>
      </c>
      <c r="T205">
        <v>9786.7411890000003</v>
      </c>
      <c r="U205">
        <v>2302520.312682</v>
      </c>
      <c r="V205" s="6">
        <f t="shared" si="12"/>
        <v>52.85859303677686</v>
      </c>
      <c r="W205" s="6">
        <f t="shared" si="13"/>
        <v>462.43562124314991</v>
      </c>
      <c r="X205" s="6">
        <f t="shared" si="14"/>
        <v>80.973180076956851</v>
      </c>
      <c r="Y205" s="6">
        <f t="shared" si="15"/>
        <v>106.47449113599163</v>
      </c>
    </row>
    <row r="206" spans="1:25" x14ac:dyDescent="0.25">
      <c r="A206">
        <v>205</v>
      </c>
      <c r="B206" t="s">
        <v>229</v>
      </c>
      <c r="C206">
        <v>2</v>
      </c>
      <c r="D206">
        <v>8765</v>
      </c>
      <c r="E206">
        <v>8766</v>
      </c>
      <c r="F206">
        <v>171</v>
      </c>
      <c r="G206" t="s">
        <v>235</v>
      </c>
      <c r="H206" t="s">
        <v>613</v>
      </c>
      <c r="I206">
        <v>17.4527</v>
      </c>
      <c r="J206" t="s">
        <v>453</v>
      </c>
      <c r="K206">
        <v>171</v>
      </c>
      <c r="L206" t="s">
        <v>613</v>
      </c>
      <c r="M206">
        <v>8.7485420000000005</v>
      </c>
      <c r="N206">
        <v>1.5318830000000001</v>
      </c>
      <c r="O206">
        <v>2.0143270000000002</v>
      </c>
      <c r="P206">
        <v>152.68600499999999</v>
      </c>
      <c r="Q206">
        <v>26.735499999999998</v>
      </c>
      <c r="R206">
        <v>35.1554</v>
      </c>
      <c r="S206">
        <v>1352.1751979999999</v>
      </c>
      <c r="T206">
        <v>4434.6715640000002</v>
      </c>
      <c r="U206">
        <v>760231.78448300005</v>
      </c>
      <c r="V206" s="6">
        <f t="shared" si="12"/>
        <v>17.452520304935721</v>
      </c>
      <c r="W206" s="6">
        <f t="shared" si="13"/>
        <v>152.68410689358296</v>
      </c>
      <c r="X206" s="6">
        <f t="shared" si="14"/>
        <v>26.735219162285848</v>
      </c>
      <c r="Y206" s="6">
        <f t="shared" si="15"/>
        <v>35.15508286828026</v>
      </c>
    </row>
    <row r="207" spans="1:25" x14ac:dyDescent="0.25">
      <c r="A207">
        <v>206</v>
      </c>
      <c r="B207" t="s">
        <v>229</v>
      </c>
      <c r="C207">
        <v>2</v>
      </c>
      <c r="D207">
        <v>8768</v>
      </c>
      <c r="E207">
        <v>8769</v>
      </c>
      <c r="F207">
        <v>171</v>
      </c>
      <c r="G207" t="s">
        <v>235</v>
      </c>
      <c r="H207" t="s">
        <v>613</v>
      </c>
      <c r="I207">
        <v>5.22567</v>
      </c>
      <c r="J207" t="s">
        <v>453</v>
      </c>
      <c r="K207">
        <v>171</v>
      </c>
      <c r="L207" t="s">
        <v>613</v>
      </c>
      <c r="M207">
        <v>8.7485420000000005</v>
      </c>
      <c r="N207">
        <v>1.5318830000000001</v>
      </c>
      <c r="O207">
        <v>2.0143270000000002</v>
      </c>
      <c r="P207">
        <v>45.716999000000001</v>
      </c>
      <c r="Q207">
        <v>8.0051199999999998</v>
      </c>
      <c r="R207">
        <v>10.526199999999999</v>
      </c>
      <c r="S207">
        <v>615.48417500000005</v>
      </c>
      <c r="T207">
        <v>1632.8325139999999</v>
      </c>
      <c r="U207">
        <v>162483.30160400001</v>
      </c>
      <c r="V207" s="6">
        <f t="shared" si="12"/>
        <v>3.7301033426078973</v>
      </c>
      <c r="W207" s="6">
        <f t="shared" si="13"/>
        <v>32.632965757145584</v>
      </c>
      <c r="X207" s="6">
        <f t="shared" si="14"/>
        <v>5.7140818987842144</v>
      </c>
      <c r="Y207" s="6">
        <f t="shared" si="15"/>
        <v>7.5136478758053391</v>
      </c>
    </row>
    <row r="208" spans="1:25" x14ac:dyDescent="0.25">
      <c r="A208">
        <v>207</v>
      </c>
      <c r="B208" t="s">
        <v>229</v>
      </c>
      <c r="C208">
        <v>2</v>
      </c>
      <c r="D208">
        <v>8770</v>
      </c>
      <c r="E208">
        <v>8771</v>
      </c>
      <c r="F208">
        <v>171</v>
      </c>
      <c r="G208" t="s">
        <v>235</v>
      </c>
      <c r="H208" t="s">
        <v>613</v>
      </c>
      <c r="I208">
        <v>18.446200000000001</v>
      </c>
      <c r="J208" t="s">
        <v>453</v>
      </c>
      <c r="K208">
        <v>171</v>
      </c>
      <c r="L208" t="s">
        <v>613</v>
      </c>
      <c r="M208">
        <v>8.7485420000000005</v>
      </c>
      <c r="N208">
        <v>1.5318830000000001</v>
      </c>
      <c r="O208">
        <v>2.0143270000000002</v>
      </c>
      <c r="P208">
        <v>161.37699900000001</v>
      </c>
      <c r="Q208">
        <v>28.257401000000002</v>
      </c>
      <c r="R208">
        <v>37.156700000000001</v>
      </c>
      <c r="S208">
        <v>1585.007488</v>
      </c>
      <c r="T208">
        <v>1752.6122869999999</v>
      </c>
      <c r="U208">
        <v>8703.0165479999996</v>
      </c>
      <c r="V208" s="6">
        <f t="shared" si="12"/>
        <v>0.19979376831955922</v>
      </c>
      <c r="W208" s="6">
        <f t="shared" si="13"/>
        <v>1.7479041734819334</v>
      </c>
      <c r="X208" s="6">
        <f t="shared" si="14"/>
        <v>0.30606067719467134</v>
      </c>
      <c r="Y208" s="6">
        <f t="shared" si="15"/>
        <v>0.40244998195783283</v>
      </c>
    </row>
    <row r="209" spans="1:25" x14ac:dyDescent="0.25">
      <c r="A209">
        <v>208</v>
      </c>
      <c r="B209" t="s">
        <v>229</v>
      </c>
      <c r="C209">
        <v>2</v>
      </c>
      <c r="D209">
        <v>8775</v>
      </c>
      <c r="E209">
        <v>8776</v>
      </c>
      <c r="F209">
        <v>171</v>
      </c>
      <c r="G209" t="s">
        <v>235</v>
      </c>
      <c r="H209" t="s">
        <v>613</v>
      </c>
      <c r="I209">
        <v>54.7834</v>
      </c>
      <c r="J209" t="s">
        <v>453</v>
      </c>
      <c r="K209">
        <v>171</v>
      </c>
      <c r="L209" t="s">
        <v>613</v>
      </c>
      <c r="M209">
        <v>8.7485420000000005</v>
      </c>
      <c r="N209">
        <v>1.5318830000000001</v>
      </c>
      <c r="O209">
        <v>2.0143270000000002</v>
      </c>
      <c r="P209">
        <v>479.27499399999999</v>
      </c>
      <c r="Q209">
        <v>83.921798999999993</v>
      </c>
      <c r="R209">
        <v>110.352</v>
      </c>
      <c r="S209">
        <v>2820.5220359999998</v>
      </c>
      <c r="T209">
        <v>744.17462899999998</v>
      </c>
      <c r="U209">
        <v>4312.6602370000001</v>
      </c>
      <c r="V209" s="6">
        <f t="shared" si="12"/>
        <v>9.900505594582186E-2</v>
      </c>
      <c r="W209" s="6">
        <f t="shared" si="13"/>
        <v>0.86614989015437227</v>
      </c>
      <c r="X209" s="6">
        <f t="shared" si="14"/>
        <v>0.15166416211745343</v>
      </c>
      <c r="Y209" s="6">
        <f t="shared" si="15"/>
        <v>0.19942855732817952</v>
      </c>
    </row>
    <row r="210" spans="1:25" x14ac:dyDescent="0.25">
      <c r="A210">
        <v>209</v>
      </c>
      <c r="B210" t="s">
        <v>229</v>
      </c>
      <c r="C210">
        <v>2</v>
      </c>
      <c r="D210">
        <v>8776</v>
      </c>
      <c r="E210">
        <v>8777</v>
      </c>
      <c r="F210">
        <v>171</v>
      </c>
      <c r="G210" t="s">
        <v>235</v>
      </c>
      <c r="H210" t="s">
        <v>613</v>
      </c>
      <c r="I210">
        <v>69.390500000000003</v>
      </c>
      <c r="J210" t="s">
        <v>453</v>
      </c>
      <c r="K210">
        <v>171</v>
      </c>
      <c r="L210" t="s">
        <v>613</v>
      </c>
      <c r="M210">
        <v>8.7485420000000005</v>
      </c>
      <c r="N210">
        <v>1.5318830000000001</v>
      </c>
      <c r="O210">
        <v>2.0143270000000002</v>
      </c>
      <c r="P210">
        <v>607.06597899999997</v>
      </c>
      <c r="Q210">
        <v>106.297997</v>
      </c>
      <c r="R210">
        <v>139.77500000000001</v>
      </c>
      <c r="S210">
        <v>4096.8426229999995</v>
      </c>
      <c r="T210">
        <v>13447.522358</v>
      </c>
      <c r="U210">
        <v>3022580.9658809998</v>
      </c>
      <c r="V210" s="6">
        <f t="shared" si="12"/>
        <v>69.388911062465567</v>
      </c>
      <c r="W210" s="6">
        <f t="shared" si="13"/>
        <v>607.05180276424471</v>
      </c>
      <c r="X210" s="6">
        <f t="shared" si="14"/>
        <v>106.29569324510295</v>
      </c>
      <c r="Y210" s="6">
        <f t="shared" si="15"/>
        <v>139.7719570537231</v>
      </c>
    </row>
    <row r="211" spans="1:25" x14ac:dyDescent="0.25">
      <c r="A211">
        <v>210</v>
      </c>
      <c r="B211" t="s">
        <v>229</v>
      </c>
      <c r="C211">
        <v>2</v>
      </c>
      <c r="D211">
        <v>8820</v>
      </c>
      <c r="E211">
        <v>8821</v>
      </c>
      <c r="F211">
        <v>182</v>
      </c>
      <c r="G211" t="s">
        <v>242</v>
      </c>
      <c r="H211" t="s">
        <v>338</v>
      </c>
      <c r="I211">
        <v>52.460599999999999</v>
      </c>
      <c r="J211" t="s">
        <v>453</v>
      </c>
      <c r="K211">
        <v>182</v>
      </c>
      <c r="L211" t="s">
        <v>338</v>
      </c>
      <c r="M211">
        <v>11.010517</v>
      </c>
      <c r="N211">
        <v>1.855542</v>
      </c>
      <c r="O211">
        <v>2.0010500000000002</v>
      </c>
      <c r="P211">
        <v>577.61798099999999</v>
      </c>
      <c r="Q211">
        <v>97.342796000000007</v>
      </c>
      <c r="R211">
        <v>104.976</v>
      </c>
      <c r="S211">
        <v>7022.2425670000002</v>
      </c>
      <c r="T211">
        <v>2537.4756320000001</v>
      </c>
      <c r="U211">
        <v>62763.407356000003</v>
      </c>
      <c r="V211" s="6">
        <f t="shared" si="12"/>
        <v>1.440849571992654</v>
      </c>
      <c r="W211" s="6">
        <f t="shared" si="13"/>
        <v>15.86449870686784</v>
      </c>
      <c r="X211" s="6">
        <f t="shared" si="14"/>
        <v>2.673556896514393</v>
      </c>
      <c r="Y211" s="6">
        <f t="shared" si="15"/>
        <v>2.8832120360359004</v>
      </c>
    </row>
    <row r="212" spans="1:25" x14ac:dyDescent="0.25">
      <c r="A212">
        <v>211</v>
      </c>
      <c r="B212" t="s">
        <v>229</v>
      </c>
      <c r="C212">
        <v>2</v>
      </c>
      <c r="D212">
        <v>8823</v>
      </c>
      <c r="E212">
        <v>8824</v>
      </c>
      <c r="F212">
        <v>182</v>
      </c>
      <c r="G212" t="s">
        <v>242</v>
      </c>
      <c r="H212" t="s">
        <v>338</v>
      </c>
      <c r="I212">
        <v>39.099899999999998</v>
      </c>
      <c r="J212" t="s">
        <v>453</v>
      </c>
      <c r="K212">
        <v>182</v>
      </c>
      <c r="L212" t="s">
        <v>338</v>
      </c>
      <c r="M212">
        <v>11.010517</v>
      </c>
      <c r="N212">
        <v>1.855542</v>
      </c>
      <c r="O212">
        <v>2.0010500000000002</v>
      </c>
      <c r="P212">
        <v>430.51001000000002</v>
      </c>
      <c r="Q212">
        <v>72.551497999999995</v>
      </c>
      <c r="R212">
        <v>78.240899999999996</v>
      </c>
      <c r="S212">
        <v>7717.2544269999999</v>
      </c>
      <c r="T212">
        <v>25317.237163999998</v>
      </c>
      <c r="U212">
        <v>1703207.394328</v>
      </c>
      <c r="V212" s="6">
        <f t="shared" si="12"/>
        <v>39.100261577777779</v>
      </c>
      <c r="W212" s="6">
        <f t="shared" si="13"/>
        <v>430.51409480656906</v>
      </c>
      <c r="X212" s="6">
        <f t="shared" si="14"/>
        <v>72.552177568552935</v>
      </c>
      <c r="Y212" s="6">
        <f t="shared" si="15"/>
        <v>78.241578430212229</v>
      </c>
    </row>
    <row r="213" spans="1:25" x14ac:dyDescent="0.25">
      <c r="A213">
        <v>212</v>
      </c>
      <c r="B213" t="s">
        <v>229</v>
      </c>
      <c r="C213">
        <v>2</v>
      </c>
      <c r="D213">
        <v>8824</v>
      </c>
      <c r="E213">
        <v>8825</v>
      </c>
      <c r="F213">
        <v>182</v>
      </c>
      <c r="G213" t="s">
        <v>242</v>
      </c>
      <c r="H213" t="s">
        <v>338</v>
      </c>
      <c r="I213">
        <v>79.334599999999995</v>
      </c>
      <c r="J213" t="s">
        <v>453</v>
      </c>
      <c r="K213">
        <v>182</v>
      </c>
      <c r="L213" t="s">
        <v>338</v>
      </c>
      <c r="M213">
        <v>11.010517</v>
      </c>
      <c r="N213">
        <v>1.855542</v>
      </c>
      <c r="O213">
        <v>2.0010500000000002</v>
      </c>
      <c r="P213">
        <v>873.51501499999995</v>
      </c>
      <c r="Q213">
        <v>147.209</v>
      </c>
      <c r="R213">
        <v>158.75299999999999</v>
      </c>
      <c r="S213">
        <v>10024.810516</v>
      </c>
      <c r="T213">
        <v>32878.869921999998</v>
      </c>
      <c r="U213">
        <v>3455846.101121</v>
      </c>
      <c r="V213" s="6">
        <f t="shared" si="12"/>
        <v>79.335309943089996</v>
      </c>
      <c r="W213" s="6">
        <f t="shared" si="13"/>
        <v>873.52277882866144</v>
      </c>
      <c r="X213" s="6">
        <f t="shared" si="14"/>
        <v>147.20999968242111</v>
      </c>
      <c r="Y213" s="6">
        <f t="shared" si="15"/>
        <v>158.75392196162025</v>
      </c>
    </row>
    <row r="214" spans="1:25" x14ac:dyDescent="0.25">
      <c r="A214">
        <v>213</v>
      </c>
      <c r="B214" t="s">
        <v>229</v>
      </c>
      <c r="C214">
        <v>2</v>
      </c>
      <c r="D214">
        <v>8825</v>
      </c>
      <c r="E214">
        <v>8826</v>
      </c>
      <c r="F214">
        <v>182</v>
      </c>
      <c r="G214" t="s">
        <v>242</v>
      </c>
      <c r="H214" t="s">
        <v>338</v>
      </c>
      <c r="I214">
        <v>10.161199999999999</v>
      </c>
      <c r="J214" t="s">
        <v>453</v>
      </c>
      <c r="K214">
        <v>182</v>
      </c>
      <c r="L214" t="s">
        <v>338</v>
      </c>
      <c r="M214">
        <v>11.010517</v>
      </c>
      <c r="N214">
        <v>1.855542</v>
      </c>
      <c r="O214">
        <v>2.0010500000000002</v>
      </c>
      <c r="P214">
        <v>111.879997</v>
      </c>
      <c r="Q214">
        <v>18.854500000000002</v>
      </c>
      <c r="R214">
        <v>20.333100000000002</v>
      </c>
      <c r="S214">
        <v>1784.909684</v>
      </c>
      <c r="T214">
        <v>5857.685966</v>
      </c>
      <c r="U214">
        <v>442626.71263299999</v>
      </c>
      <c r="V214" s="6">
        <f t="shared" si="12"/>
        <v>10.161311125642792</v>
      </c>
      <c r="W214" s="6">
        <f t="shared" si="13"/>
        <v>111.8812888911791</v>
      </c>
      <c r="X214" s="6">
        <f t="shared" si="14"/>
        <v>18.854739568697479</v>
      </c>
      <c r="Y214" s="6">
        <f t="shared" si="15"/>
        <v>20.333291627967512</v>
      </c>
    </row>
    <row r="215" spans="1:25" x14ac:dyDescent="0.25">
      <c r="A215">
        <v>214</v>
      </c>
      <c r="B215" t="s">
        <v>229</v>
      </c>
      <c r="C215">
        <v>2</v>
      </c>
      <c r="D215">
        <v>8826</v>
      </c>
      <c r="E215">
        <v>8827</v>
      </c>
      <c r="F215">
        <v>182</v>
      </c>
      <c r="G215" t="s">
        <v>242</v>
      </c>
      <c r="H215" t="s">
        <v>338</v>
      </c>
      <c r="I215">
        <v>216.447</v>
      </c>
      <c r="J215" t="s">
        <v>453</v>
      </c>
      <c r="K215">
        <v>182</v>
      </c>
      <c r="L215" t="s">
        <v>338</v>
      </c>
      <c r="M215">
        <v>11.010517</v>
      </c>
      <c r="N215">
        <v>1.855542</v>
      </c>
      <c r="O215">
        <v>2.0010500000000002</v>
      </c>
      <c r="P215">
        <v>2383.1899410000001</v>
      </c>
      <c r="Q215">
        <v>401.62600700000002</v>
      </c>
      <c r="R215">
        <v>433.12099999999998</v>
      </c>
      <c r="S215">
        <v>13173.855202000001</v>
      </c>
      <c r="T215">
        <v>14520.290650000001</v>
      </c>
      <c r="U215">
        <v>4212561.5034879996</v>
      </c>
      <c r="V215" s="6">
        <f t="shared" si="12"/>
        <v>96.707105222405872</v>
      </c>
      <c r="W215" s="6">
        <f t="shared" si="13"/>
        <v>1064.7952260720886</v>
      </c>
      <c r="X215" s="6">
        <f t="shared" si="14"/>
        <v>179.44409543859345</v>
      </c>
      <c r="Y215" s="6">
        <f t="shared" si="15"/>
        <v>193.5157529052953</v>
      </c>
    </row>
    <row r="216" spans="1:25" x14ac:dyDescent="0.25">
      <c r="A216">
        <v>215</v>
      </c>
      <c r="B216" t="s">
        <v>229</v>
      </c>
      <c r="C216">
        <v>2</v>
      </c>
      <c r="D216">
        <v>8828</v>
      </c>
      <c r="E216">
        <v>8829</v>
      </c>
      <c r="F216">
        <v>182</v>
      </c>
      <c r="G216" t="s">
        <v>242</v>
      </c>
      <c r="H216" t="s">
        <v>338</v>
      </c>
      <c r="I216">
        <v>11.352399999999999</v>
      </c>
      <c r="J216" t="s">
        <v>453</v>
      </c>
      <c r="K216">
        <v>182</v>
      </c>
      <c r="L216" t="s">
        <v>338</v>
      </c>
      <c r="M216">
        <v>11.010517</v>
      </c>
      <c r="N216">
        <v>1.855542</v>
      </c>
      <c r="O216">
        <v>2.0010500000000002</v>
      </c>
      <c r="P216">
        <v>124.996002</v>
      </c>
      <c r="Q216">
        <v>21.064899</v>
      </c>
      <c r="R216">
        <v>22.716699999999999</v>
      </c>
      <c r="S216">
        <v>1147.051755</v>
      </c>
      <c r="T216">
        <v>3759.3600350000002</v>
      </c>
      <c r="U216">
        <v>494506.99763</v>
      </c>
      <c r="V216" s="6">
        <f t="shared" si="12"/>
        <v>11.352318586547291</v>
      </c>
      <c r="W216" s="6">
        <f t="shared" si="13"/>
        <v>124.99489678659492</v>
      </c>
      <c r="X216" s="6">
        <f t="shared" si="14"/>
        <v>21.064703934719134</v>
      </c>
      <c r="Y216" s="6">
        <f t="shared" si="15"/>
        <v>22.716557107610459</v>
      </c>
    </row>
    <row r="217" spans="1:25" x14ac:dyDescent="0.25">
      <c r="A217">
        <v>216</v>
      </c>
      <c r="B217" t="s">
        <v>229</v>
      </c>
      <c r="C217">
        <v>2</v>
      </c>
      <c r="D217">
        <v>8829</v>
      </c>
      <c r="E217">
        <v>8830</v>
      </c>
      <c r="F217">
        <v>182</v>
      </c>
      <c r="G217" t="s">
        <v>242</v>
      </c>
      <c r="H217" t="s">
        <v>338</v>
      </c>
      <c r="I217">
        <v>81.441999999999993</v>
      </c>
      <c r="J217" t="s">
        <v>453</v>
      </c>
      <c r="K217">
        <v>182</v>
      </c>
      <c r="L217" t="s">
        <v>338</v>
      </c>
      <c r="M217">
        <v>11.010517</v>
      </c>
      <c r="N217">
        <v>1.855542</v>
      </c>
      <c r="O217">
        <v>2.0010500000000002</v>
      </c>
      <c r="P217">
        <v>896.71899399999995</v>
      </c>
      <c r="Q217">
        <v>151.11900299999999</v>
      </c>
      <c r="R217">
        <v>162.97</v>
      </c>
      <c r="S217">
        <v>8770.2617840000003</v>
      </c>
      <c r="T217">
        <v>28759.766091000001</v>
      </c>
      <c r="U217">
        <v>3547615.480833</v>
      </c>
      <c r="V217" s="6">
        <f t="shared" si="12"/>
        <v>81.442045014531686</v>
      </c>
      <c r="W217" s="6">
        <f t="shared" si="13"/>
        <v>896.7190211472664</v>
      </c>
      <c r="X217" s="6">
        <f t="shared" si="14"/>
        <v>151.11913509035415</v>
      </c>
      <c r="Y217" s="6">
        <f t="shared" si="15"/>
        <v>162.96960417632866</v>
      </c>
    </row>
    <row r="218" spans="1:25" x14ac:dyDescent="0.25">
      <c r="A218">
        <v>217</v>
      </c>
      <c r="B218" t="s">
        <v>229</v>
      </c>
      <c r="C218">
        <v>2</v>
      </c>
      <c r="D218">
        <v>8841</v>
      </c>
      <c r="E218">
        <v>8842</v>
      </c>
      <c r="F218">
        <v>185</v>
      </c>
      <c r="G218" t="s">
        <v>280</v>
      </c>
      <c r="H218" t="s">
        <v>614</v>
      </c>
      <c r="I218">
        <v>2.9624999999999999</v>
      </c>
      <c r="J218" t="s">
        <v>453</v>
      </c>
      <c r="K218">
        <v>185</v>
      </c>
      <c r="L218" t="s">
        <v>614</v>
      </c>
      <c r="M218">
        <v>11.234795999999999</v>
      </c>
      <c r="N218">
        <v>1.9293990000000001</v>
      </c>
      <c r="O218">
        <v>2.0958969999999999</v>
      </c>
      <c r="P218">
        <v>33.283099999999997</v>
      </c>
      <c r="Q218">
        <v>5.71584</v>
      </c>
      <c r="R218">
        <v>6.2090899999999998</v>
      </c>
      <c r="S218">
        <v>444.040798</v>
      </c>
      <c r="T218">
        <v>1456.669707</v>
      </c>
      <c r="U218">
        <v>129048.148715</v>
      </c>
      <c r="V218" s="6">
        <f t="shared" si="12"/>
        <v>2.9625378492883381</v>
      </c>
      <c r="W218" s="6">
        <f t="shared" si="13"/>
        <v>33.283508379033222</v>
      </c>
      <c r="X218" s="6">
        <f t="shared" si="14"/>
        <v>5.7159175638790707</v>
      </c>
      <c r="Y218" s="6">
        <f t="shared" si="15"/>
        <v>6.2091741907098799</v>
      </c>
    </row>
    <row r="219" spans="1:25" x14ac:dyDescent="0.25">
      <c r="A219">
        <v>218</v>
      </c>
      <c r="B219" t="s">
        <v>229</v>
      </c>
      <c r="C219">
        <v>2</v>
      </c>
      <c r="D219">
        <v>8845</v>
      </c>
      <c r="E219">
        <v>8846</v>
      </c>
      <c r="F219">
        <v>185</v>
      </c>
      <c r="G219" t="s">
        <v>280</v>
      </c>
      <c r="H219" t="s">
        <v>614</v>
      </c>
      <c r="I219">
        <v>9.3002699999999994</v>
      </c>
      <c r="J219" t="s">
        <v>453</v>
      </c>
      <c r="K219">
        <v>185</v>
      </c>
      <c r="L219" t="s">
        <v>614</v>
      </c>
      <c r="M219">
        <v>11.234795999999999</v>
      </c>
      <c r="N219">
        <v>1.9293990000000001</v>
      </c>
      <c r="O219">
        <v>2.0958969999999999</v>
      </c>
      <c r="P219">
        <v>104.48699999999999</v>
      </c>
      <c r="Q219">
        <v>17.943898999999998</v>
      </c>
      <c r="R219">
        <v>19.4924</v>
      </c>
      <c r="S219">
        <v>1233.612809</v>
      </c>
      <c r="T219">
        <v>4045.9443679999999</v>
      </c>
      <c r="U219">
        <v>405120.00566299999</v>
      </c>
      <c r="V219" s="6">
        <f t="shared" si="12"/>
        <v>9.3002756120982557</v>
      </c>
      <c r="W219" s="6">
        <f t="shared" si="13"/>
        <v>104.48669924569903</v>
      </c>
      <c r="X219" s="6">
        <f t="shared" si="14"/>
        <v>17.943942465706762</v>
      </c>
      <c r="Y219" s="6">
        <f t="shared" si="15"/>
        <v>19.492419754569898</v>
      </c>
    </row>
    <row r="220" spans="1:25" x14ac:dyDescent="0.25">
      <c r="A220">
        <v>219</v>
      </c>
      <c r="B220" t="s">
        <v>229</v>
      </c>
      <c r="C220">
        <v>2</v>
      </c>
      <c r="D220">
        <v>8847</v>
      </c>
      <c r="E220">
        <v>8848</v>
      </c>
      <c r="F220">
        <v>185</v>
      </c>
      <c r="G220" t="s">
        <v>280</v>
      </c>
      <c r="H220" t="s">
        <v>614</v>
      </c>
      <c r="I220">
        <v>17.1402</v>
      </c>
      <c r="J220" t="s">
        <v>453</v>
      </c>
      <c r="K220">
        <v>185</v>
      </c>
      <c r="L220" t="s">
        <v>614</v>
      </c>
      <c r="M220">
        <v>11.234795999999999</v>
      </c>
      <c r="N220">
        <v>1.9293990000000001</v>
      </c>
      <c r="O220">
        <v>2.0958969999999999</v>
      </c>
      <c r="P220">
        <v>192.567001</v>
      </c>
      <c r="Q220">
        <v>33.070301000000001</v>
      </c>
      <c r="R220">
        <v>35.924100000000003</v>
      </c>
      <c r="S220">
        <v>1062.9066560000001</v>
      </c>
      <c r="T220">
        <v>3486.109723</v>
      </c>
      <c r="U220">
        <v>746630.73635899997</v>
      </c>
      <c r="V220" s="6">
        <f t="shared" si="12"/>
        <v>17.140283203833793</v>
      </c>
      <c r="W220" s="6">
        <f t="shared" si="13"/>
        <v>192.56758517729907</v>
      </c>
      <c r="X220" s="6">
        <f t="shared" si="14"/>
        <v>33.07044527319372</v>
      </c>
      <c r="Y220" s="6">
        <f t="shared" si="15"/>
        <v>35.924268146065636</v>
      </c>
    </row>
    <row r="221" spans="1:25" x14ac:dyDescent="0.25">
      <c r="A221">
        <v>220</v>
      </c>
      <c r="B221" t="s">
        <v>229</v>
      </c>
      <c r="C221">
        <v>2</v>
      </c>
      <c r="D221">
        <v>8851</v>
      </c>
      <c r="E221">
        <v>8852</v>
      </c>
      <c r="F221">
        <v>185</v>
      </c>
      <c r="G221" t="s">
        <v>280</v>
      </c>
      <c r="H221" t="s">
        <v>614</v>
      </c>
      <c r="I221">
        <v>7.3756399999999998</v>
      </c>
      <c r="J221" t="s">
        <v>453</v>
      </c>
      <c r="K221">
        <v>185</v>
      </c>
      <c r="L221" t="s">
        <v>614</v>
      </c>
      <c r="M221">
        <v>11.234795999999999</v>
      </c>
      <c r="N221">
        <v>1.9293990000000001</v>
      </c>
      <c r="O221">
        <v>2.0958969999999999</v>
      </c>
      <c r="P221">
        <v>82.863799999999998</v>
      </c>
      <c r="Q221">
        <v>14.230600000000001</v>
      </c>
      <c r="R221">
        <v>15.458600000000001</v>
      </c>
      <c r="S221">
        <v>1140.62158</v>
      </c>
      <c r="T221">
        <v>3740.701517</v>
      </c>
      <c r="U221">
        <v>321280.82805900002</v>
      </c>
      <c r="V221" s="6">
        <f t="shared" si="12"/>
        <v>7.3755929306473833</v>
      </c>
      <c r="W221" s="6">
        <f t="shared" si="13"/>
        <v>82.863281954865499</v>
      </c>
      <c r="X221" s="6">
        <f t="shared" si="14"/>
        <v>14.230461624798131</v>
      </c>
      <c r="Y221" s="6">
        <f t="shared" si="15"/>
        <v>15.458483096565057</v>
      </c>
    </row>
    <row r="222" spans="1:25" x14ac:dyDescent="0.25">
      <c r="A222">
        <v>221</v>
      </c>
      <c r="B222" t="s">
        <v>229</v>
      </c>
      <c r="C222">
        <v>2</v>
      </c>
      <c r="D222">
        <v>8859</v>
      </c>
      <c r="E222">
        <v>8860</v>
      </c>
      <c r="F222">
        <v>185</v>
      </c>
      <c r="G222" t="s">
        <v>280</v>
      </c>
      <c r="H222" t="s">
        <v>614</v>
      </c>
      <c r="I222">
        <v>3.2833999999999999</v>
      </c>
      <c r="J222" t="s">
        <v>453</v>
      </c>
      <c r="K222">
        <v>185</v>
      </c>
      <c r="L222" t="s">
        <v>614</v>
      </c>
      <c r="M222">
        <v>11.234795999999999</v>
      </c>
      <c r="N222">
        <v>1.9293990000000001</v>
      </c>
      <c r="O222">
        <v>2.0958969999999999</v>
      </c>
      <c r="P222">
        <v>36.888302000000003</v>
      </c>
      <c r="Q222">
        <v>6.3349900000000003</v>
      </c>
      <c r="R222">
        <v>6.8816699999999997</v>
      </c>
      <c r="S222">
        <v>632.13397599999996</v>
      </c>
      <c r="T222">
        <v>2071.9693910000001</v>
      </c>
      <c r="U222">
        <v>143024.15659100001</v>
      </c>
      <c r="V222" s="6">
        <f t="shared" si="12"/>
        <v>3.2833828418503215</v>
      </c>
      <c r="W222" s="6">
        <f t="shared" si="13"/>
        <v>36.888136418088621</v>
      </c>
      <c r="X222" s="6">
        <f t="shared" si="14"/>
        <v>6.3349555716831683</v>
      </c>
      <c r="Y222" s="6">
        <f t="shared" si="15"/>
        <v>6.8816322480855625</v>
      </c>
    </row>
    <row r="223" spans="1:25" x14ac:dyDescent="0.25">
      <c r="A223">
        <v>222</v>
      </c>
      <c r="B223" t="s">
        <v>229</v>
      </c>
      <c r="C223">
        <v>2</v>
      </c>
      <c r="D223">
        <v>8860</v>
      </c>
      <c r="E223">
        <v>8861</v>
      </c>
      <c r="F223">
        <v>185</v>
      </c>
      <c r="G223" t="s">
        <v>280</v>
      </c>
      <c r="H223" t="s">
        <v>614</v>
      </c>
      <c r="I223">
        <v>2.2624399999999998</v>
      </c>
      <c r="J223" t="s">
        <v>453</v>
      </c>
      <c r="K223">
        <v>185</v>
      </c>
      <c r="L223" t="s">
        <v>614</v>
      </c>
      <c r="M223">
        <v>11.234795999999999</v>
      </c>
      <c r="N223">
        <v>1.9293990000000001</v>
      </c>
      <c r="O223">
        <v>2.0958969999999999</v>
      </c>
      <c r="P223">
        <v>25.418099999999999</v>
      </c>
      <c r="Q223">
        <v>4.3651499999999999</v>
      </c>
      <c r="R223">
        <v>4.7418399999999998</v>
      </c>
      <c r="S223">
        <v>642.02142000000003</v>
      </c>
      <c r="T223">
        <v>2107.2653190000001</v>
      </c>
      <c r="U223">
        <v>98551.289552999995</v>
      </c>
      <c r="V223" s="6">
        <f t="shared" si="12"/>
        <v>2.2624262982782368</v>
      </c>
      <c r="W223" s="6">
        <f t="shared" si="13"/>
        <v>25.417897926191142</v>
      </c>
      <c r="X223" s="6">
        <f t="shared" si="14"/>
        <v>4.365123037471732</v>
      </c>
      <c r="Y223" s="6">
        <f t="shared" si="15"/>
        <v>4.7418124912824613</v>
      </c>
    </row>
    <row r="224" spans="1:25" x14ac:dyDescent="0.25">
      <c r="A224">
        <v>223</v>
      </c>
      <c r="B224" t="s">
        <v>229</v>
      </c>
      <c r="C224">
        <v>2</v>
      </c>
      <c r="D224">
        <v>8861</v>
      </c>
      <c r="E224">
        <v>8862</v>
      </c>
      <c r="F224">
        <v>185</v>
      </c>
      <c r="G224" t="s">
        <v>280</v>
      </c>
      <c r="H224" t="s">
        <v>614</v>
      </c>
      <c r="I224">
        <v>8.7569499999999998</v>
      </c>
      <c r="J224" t="s">
        <v>453</v>
      </c>
      <c r="K224">
        <v>185</v>
      </c>
      <c r="L224" t="s">
        <v>614</v>
      </c>
      <c r="M224">
        <v>11.234795999999999</v>
      </c>
      <c r="N224">
        <v>1.9293990000000001</v>
      </c>
      <c r="O224">
        <v>2.0958969999999999</v>
      </c>
      <c r="P224">
        <v>98.382598999999999</v>
      </c>
      <c r="Q224">
        <v>16.895700000000001</v>
      </c>
      <c r="R224">
        <v>18.3537</v>
      </c>
      <c r="S224">
        <v>2879.4552560000002</v>
      </c>
      <c r="T224">
        <v>5422.1646710000005</v>
      </c>
      <c r="U224">
        <v>181775.76152100001</v>
      </c>
      <c r="V224" s="6">
        <f t="shared" si="12"/>
        <v>4.1729972800964186</v>
      </c>
      <c r="W224" s="6">
        <f t="shared" si="13"/>
        <v>46.882773150438119</v>
      </c>
      <c r="X224" s="6">
        <f t="shared" si="14"/>
        <v>8.0513767792207496</v>
      </c>
      <c r="Y224" s="6">
        <f t="shared" si="15"/>
        <v>8.7461724803622438</v>
      </c>
    </row>
    <row r="225" spans="1:25" x14ac:dyDescent="0.25">
      <c r="A225">
        <v>224</v>
      </c>
      <c r="B225" t="s">
        <v>229</v>
      </c>
      <c r="C225">
        <v>2</v>
      </c>
      <c r="D225">
        <v>8862</v>
      </c>
      <c r="E225">
        <v>8863</v>
      </c>
      <c r="F225">
        <v>185</v>
      </c>
      <c r="G225" t="s">
        <v>280</v>
      </c>
      <c r="H225" t="s">
        <v>614</v>
      </c>
      <c r="I225">
        <v>5.7646000000000003E-2</v>
      </c>
      <c r="J225" t="s">
        <v>453</v>
      </c>
      <c r="K225">
        <v>185</v>
      </c>
      <c r="L225" t="s">
        <v>614</v>
      </c>
      <c r="M225">
        <v>11.234795999999999</v>
      </c>
      <c r="N225">
        <v>1.9293990000000001</v>
      </c>
      <c r="O225">
        <v>2.0958969999999999</v>
      </c>
      <c r="P225">
        <v>0.647644</v>
      </c>
      <c r="Q225">
        <v>0.111223</v>
      </c>
      <c r="R225">
        <v>0.120821</v>
      </c>
      <c r="S225">
        <v>450.22144500000002</v>
      </c>
      <c r="T225">
        <v>203.76150799999999</v>
      </c>
      <c r="U225">
        <v>206.77395799999999</v>
      </c>
      <c r="V225" s="6">
        <f t="shared" si="12"/>
        <v>4.7468769054178142E-3</v>
      </c>
      <c r="W225" s="6">
        <f t="shared" si="13"/>
        <v>5.3330193669480434E-2</v>
      </c>
      <c r="X225" s="6">
        <f t="shared" si="14"/>
        <v>9.1586195544362259E-3</v>
      </c>
      <c r="Y225" s="6">
        <f t="shared" si="15"/>
        <v>9.9489650654344796E-3</v>
      </c>
    </row>
    <row r="226" spans="1:25" x14ac:dyDescent="0.25">
      <c r="A226">
        <v>225</v>
      </c>
      <c r="B226" t="s">
        <v>229</v>
      </c>
      <c r="C226">
        <v>2</v>
      </c>
      <c r="D226">
        <v>8863</v>
      </c>
      <c r="E226">
        <v>8864</v>
      </c>
      <c r="F226">
        <v>185</v>
      </c>
      <c r="G226" t="s">
        <v>280</v>
      </c>
      <c r="H226" t="s">
        <v>614</v>
      </c>
      <c r="I226">
        <v>0.30642799999999998</v>
      </c>
      <c r="J226" t="s">
        <v>453</v>
      </c>
      <c r="K226">
        <v>185</v>
      </c>
      <c r="L226" t="s">
        <v>614</v>
      </c>
      <c r="M226">
        <v>11.234795999999999</v>
      </c>
      <c r="N226">
        <v>1.9293990000000001</v>
      </c>
      <c r="O226">
        <v>2.0958969999999999</v>
      </c>
      <c r="P226">
        <v>3.4426600000000001</v>
      </c>
      <c r="Q226">
        <v>0.59122200000000003</v>
      </c>
      <c r="R226">
        <v>0.64224099999999995</v>
      </c>
      <c r="S226">
        <v>428.934888</v>
      </c>
      <c r="T226">
        <v>1371.361429</v>
      </c>
      <c r="U226">
        <v>12200.923776</v>
      </c>
      <c r="V226" s="6">
        <f t="shared" si="12"/>
        <v>0.28009466887052342</v>
      </c>
      <c r="W226" s="6">
        <f t="shared" si="13"/>
        <v>3.1468064654478809</v>
      </c>
      <c r="X226" s="6">
        <f t="shared" si="14"/>
        <v>0.54041437402411907</v>
      </c>
      <c r="Y226" s="6">
        <f t="shared" si="15"/>
        <v>0.58704957620172338</v>
      </c>
    </row>
    <row r="227" spans="1:25" x14ac:dyDescent="0.25">
      <c r="A227">
        <v>226</v>
      </c>
      <c r="B227" t="s">
        <v>229</v>
      </c>
      <c r="C227">
        <v>2</v>
      </c>
      <c r="D227">
        <v>8869</v>
      </c>
      <c r="E227">
        <v>8870</v>
      </c>
      <c r="F227">
        <v>190</v>
      </c>
      <c r="G227" t="s">
        <v>297</v>
      </c>
      <c r="H227" t="s">
        <v>418</v>
      </c>
      <c r="I227">
        <v>3.6520800000000002</v>
      </c>
      <c r="J227" t="s">
        <v>453</v>
      </c>
      <c r="K227">
        <v>190</v>
      </c>
      <c r="L227" t="s">
        <v>418</v>
      </c>
      <c r="M227">
        <v>9.8502130000000001</v>
      </c>
      <c r="N227">
        <v>1.689322</v>
      </c>
      <c r="O227">
        <v>1.9439409999999999</v>
      </c>
      <c r="P227">
        <v>35.973801000000002</v>
      </c>
      <c r="Q227">
        <v>6.1695399999999996</v>
      </c>
      <c r="R227">
        <v>7.0994299999999999</v>
      </c>
      <c r="S227">
        <v>547.624731</v>
      </c>
      <c r="T227">
        <v>1798.411893</v>
      </c>
      <c r="U227">
        <v>159087.74819700001</v>
      </c>
      <c r="V227" s="6">
        <f t="shared" si="12"/>
        <v>3.6521521624655651</v>
      </c>
      <c r="W227" s="6">
        <f t="shared" si="13"/>
        <v>35.974476708696422</v>
      </c>
      <c r="X227" s="6">
        <f t="shared" si="14"/>
        <v>6.1696609954006529</v>
      </c>
      <c r="Y227" s="6">
        <f t="shared" si="15"/>
        <v>7.099568326855473</v>
      </c>
    </row>
    <row r="228" spans="1:25" x14ac:dyDescent="0.25">
      <c r="A228">
        <v>227</v>
      </c>
      <c r="B228" t="s">
        <v>229</v>
      </c>
      <c r="C228">
        <v>2</v>
      </c>
      <c r="D228">
        <v>8870</v>
      </c>
      <c r="E228">
        <v>8871</v>
      </c>
      <c r="F228">
        <v>190</v>
      </c>
      <c r="G228" t="s">
        <v>297</v>
      </c>
      <c r="H228" t="s">
        <v>418</v>
      </c>
      <c r="I228">
        <v>2.4918399999999998</v>
      </c>
      <c r="J228" t="s">
        <v>453</v>
      </c>
      <c r="K228">
        <v>190</v>
      </c>
      <c r="L228" t="s">
        <v>418</v>
      </c>
      <c r="M228">
        <v>9.8502130000000001</v>
      </c>
      <c r="N228">
        <v>1.689322</v>
      </c>
      <c r="O228">
        <v>1.9439409999999999</v>
      </c>
      <c r="P228">
        <v>24.545200000000001</v>
      </c>
      <c r="Q228">
        <v>4.2095200000000004</v>
      </c>
      <c r="R228">
        <v>4.8439899999999998</v>
      </c>
      <c r="S228">
        <v>642.64313900000002</v>
      </c>
      <c r="T228">
        <v>2111.3961869999998</v>
      </c>
      <c r="U228">
        <v>108545.08468</v>
      </c>
      <c r="V228" s="6">
        <f t="shared" si="12"/>
        <v>2.4918522653810835</v>
      </c>
      <c r="W228" s="6">
        <f t="shared" si="13"/>
        <v>24.545275578536199</v>
      </c>
      <c r="X228" s="6">
        <f t="shared" si="14"/>
        <v>4.2095408526581028</v>
      </c>
      <c r="Y228" s="6">
        <f t="shared" si="15"/>
        <v>4.8440137846171689</v>
      </c>
    </row>
    <row r="229" spans="1:25" x14ac:dyDescent="0.25">
      <c r="A229">
        <v>228</v>
      </c>
      <c r="B229" t="s">
        <v>229</v>
      </c>
      <c r="C229">
        <v>2</v>
      </c>
      <c r="D229">
        <v>8872</v>
      </c>
      <c r="E229">
        <v>8873</v>
      </c>
      <c r="F229">
        <v>190</v>
      </c>
      <c r="G229" t="s">
        <v>297</v>
      </c>
      <c r="H229" t="s">
        <v>418</v>
      </c>
      <c r="I229">
        <v>4.7382799999999996</v>
      </c>
      <c r="J229" t="s">
        <v>453</v>
      </c>
      <c r="K229">
        <v>190</v>
      </c>
      <c r="L229" t="s">
        <v>418</v>
      </c>
      <c r="M229">
        <v>9.8502130000000001</v>
      </c>
      <c r="N229">
        <v>1.689322</v>
      </c>
      <c r="O229">
        <v>1.9439409999999999</v>
      </c>
      <c r="P229">
        <v>46.673099999999998</v>
      </c>
      <c r="Q229">
        <v>8.0044799999999992</v>
      </c>
      <c r="R229">
        <v>9.2109400000000008</v>
      </c>
      <c r="S229">
        <v>1514.7759040000001</v>
      </c>
      <c r="T229">
        <v>4966.3549039999998</v>
      </c>
      <c r="U229">
        <v>206401.82820300001</v>
      </c>
      <c r="V229" s="6">
        <f t="shared" si="12"/>
        <v>4.7383339807851241</v>
      </c>
      <c r="W229" s="6">
        <f t="shared" si="13"/>
        <v>46.673598975871379</v>
      </c>
      <c r="X229" s="6">
        <f t="shared" si="14"/>
        <v>8.0045718370878873</v>
      </c>
      <c r="Y229" s="6">
        <f t="shared" si="15"/>
        <v>9.2110416969414146</v>
      </c>
    </row>
    <row r="230" spans="1:25" x14ac:dyDescent="0.25">
      <c r="A230">
        <v>229</v>
      </c>
      <c r="B230" t="s">
        <v>229</v>
      </c>
      <c r="C230">
        <v>2</v>
      </c>
      <c r="D230">
        <v>8875</v>
      </c>
      <c r="E230">
        <v>8876</v>
      </c>
      <c r="F230">
        <v>190</v>
      </c>
      <c r="G230" t="s">
        <v>297</v>
      </c>
      <c r="H230" t="s">
        <v>418</v>
      </c>
      <c r="I230">
        <v>2.3389700000000002</v>
      </c>
      <c r="J230" t="s">
        <v>453</v>
      </c>
      <c r="K230">
        <v>190</v>
      </c>
      <c r="L230" t="s">
        <v>418</v>
      </c>
      <c r="M230">
        <v>9.8502130000000001</v>
      </c>
      <c r="N230">
        <v>1.689322</v>
      </c>
      <c r="O230">
        <v>1.9439409999999999</v>
      </c>
      <c r="P230">
        <v>23.039400000000001</v>
      </c>
      <c r="Q230">
        <v>3.9512700000000001</v>
      </c>
      <c r="R230">
        <v>4.5468200000000003</v>
      </c>
      <c r="S230">
        <v>405.61936100000003</v>
      </c>
      <c r="T230">
        <v>1330.741305</v>
      </c>
      <c r="U230">
        <v>101886.030726</v>
      </c>
      <c r="V230" s="6">
        <f t="shared" si="12"/>
        <v>2.3389814216253444</v>
      </c>
      <c r="W230" s="6">
        <f t="shared" si="13"/>
        <v>23.039465206052448</v>
      </c>
      <c r="X230" s="6">
        <f t="shared" si="14"/>
        <v>3.9512927731429701</v>
      </c>
      <c r="Y230" s="6">
        <f t="shared" si="15"/>
        <v>4.5468418837357936</v>
      </c>
    </row>
    <row r="231" spans="1:25" x14ac:dyDescent="0.25">
      <c r="A231">
        <v>230</v>
      </c>
      <c r="B231" t="s">
        <v>229</v>
      </c>
      <c r="C231">
        <v>2</v>
      </c>
      <c r="D231">
        <v>8877</v>
      </c>
      <c r="E231">
        <v>8878</v>
      </c>
      <c r="F231">
        <v>190</v>
      </c>
      <c r="G231" t="s">
        <v>297</v>
      </c>
      <c r="H231" t="s">
        <v>418</v>
      </c>
      <c r="I231">
        <v>19.077400000000001</v>
      </c>
      <c r="J231" t="s">
        <v>453</v>
      </c>
      <c r="K231">
        <v>190</v>
      </c>
      <c r="L231" t="s">
        <v>418</v>
      </c>
      <c r="M231">
        <v>9.8502130000000001</v>
      </c>
      <c r="N231">
        <v>1.689322</v>
      </c>
      <c r="O231">
        <v>1.9439409999999999</v>
      </c>
      <c r="P231">
        <v>187.916</v>
      </c>
      <c r="Q231">
        <v>32.227901000000003</v>
      </c>
      <c r="R231">
        <v>37.085299999999997</v>
      </c>
      <c r="S231">
        <v>3825.5550589999998</v>
      </c>
      <c r="T231">
        <v>12556.594416</v>
      </c>
      <c r="U231">
        <v>831012.74791200005</v>
      </c>
      <c r="V231" s="6">
        <f t="shared" si="12"/>
        <v>19.07742763801653</v>
      </c>
      <c r="W231" s="6">
        <f t="shared" si="13"/>
        <v>187.91672572654971</v>
      </c>
      <c r="X231" s="6">
        <f t="shared" si="14"/>
        <v>32.227918212309362</v>
      </c>
      <c r="Y231" s="6">
        <f t="shared" si="15"/>
        <v>37.085393760073494</v>
      </c>
    </row>
    <row r="232" spans="1:25" x14ac:dyDescent="0.25">
      <c r="A232">
        <v>231</v>
      </c>
      <c r="B232" t="s">
        <v>229</v>
      </c>
      <c r="C232">
        <v>2</v>
      </c>
      <c r="D232">
        <v>8884</v>
      </c>
      <c r="E232">
        <v>8885</v>
      </c>
      <c r="F232">
        <v>190</v>
      </c>
      <c r="G232" t="s">
        <v>297</v>
      </c>
      <c r="H232" t="s">
        <v>418</v>
      </c>
      <c r="I232">
        <v>17.397200000000002</v>
      </c>
      <c r="J232" t="s">
        <v>453</v>
      </c>
      <c r="K232">
        <v>190</v>
      </c>
      <c r="L232" t="s">
        <v>418</v>
      </c>
      <c r="M232">
        <v>9.8502130000000001</v>
      </c>
      <c r="N232">
        <v>1.689322</v>
      </c>
      <c r="O232">
        <v>1.9439409999999999</v>
      </c>
      <c r="P232">
        <v>171.36599699999999</v>
      </c>
      <c r="Q232">
        <v>29.389500000000002</v>
      </c>
      <c r="R232">
        <v>33.819099999999999</v>
      </c>
      <c r="S232">
        <v>2571.2307420000002</v>
      </c>
      <c r="T232">
        <v>8430.6502629999995</v>
      </c>
      <c r="U232">
        <v>757812.70270899998</v>
      </c>
      <c r="V232" s="6">
        <f t="shared" si="12"/>
        <v>17.396985828948576</v>
      </c>
      <c r="W232" s="6">
        <f t="shared" si="13"/>
        <v>171.36401597312505</v>
      </c>
      <c r="X232" s="6">
        <f t="shared" si="14"/>
        <v>29.389110894531068</v>
      </c>
      <c r="Y232" s="6">
        <f t="shared" si="15"/>
        <v>33.818714029312126</v>
      </c>
    </row>
    <row r="233" spans="1:25" x14ac:dyDescent="0.25">
      <c r="A233">
        <v>232</v>
      </c>
      <c r="B233" t="s">
        <v>229</v>
      </c>
      <c r="C233">
        <v>2</v>
      </c>
      <c r="D233">
        <v>8917</v>
      </c>
      <c r="E233">
        <v>8918</v>
      </c>
      <c r="F233">
        <v>211</v>
      </c>
      <c r="G233" t="s">
        <v>249</v>
      </c>
      <c r="H233" t="s">
        <v>615</v>
      </c>
      <c r="I233">
        <v>57.562199999999997</v>
      </c>
      <c r="J233" t="s">
        <v>453</v>
      </c>
      <c r="K233">
        <v>211</v>
      </c>
      <c r="L233" t="s">
        <v>615</v>
      </c>
      <c r="M233">
        <v>7.8974780000000004</v>
      </c>
      <c r="N233">
        <v>1.637222</v>
      </c>
      <c r="O233">
        <v>1.317555</v>
      </c>
      <c r="P233">
        <v>454.59600799999998</v>
      </c>
      <c r="Q233">
        <v>94.242103999999998</v>
      </c>
      <c r="R233">
        <v>75.841300000000004</v>
      </c>
      <c r="S233">
        <v>4708.5610269999997</v>
      </c>
      <c r="T233">
        <v>8783.7191110000003</v>
      </c>
      <c r="U233">
        <v>1510239.735872</v>
      </c>
      <c r="V233" s="6">
        <f t="shared" si="12"/>
        <v>34.670333697704315</v>
      </c>
      <c r="W233" s="6">
        <f t="shared" si="13"/>
        <v>273.80819763027847</v>
      </c>
      <c r="X233" s="6">
        <f t="shared" si="14"/>
        <v>56.76303307722285</v>
      </c>
      <c r="Y233" s="6">
        <f t="shared" si="15"/>
        <v>45.680071515078808</v>
      </c>
    </row>
    <row r="234" spans="1:25" x14ac:dyDescent="0.25">
      <c r="A234">
        <v>233</v>
      </c>
      <c r="B234" t="s">
        <v>229</v>
      </c>
      <c r="C234">
        <v>2</v>
      </c>
      <c r="D234">
        <v>8918</v>
      </c>
      <c r="E234">
        <v>8919</v>
      </c>
      <c r="F234">
        <v>211</v>
      </c>
      <c r="G234" t="s">
        <v>249</v>
      </c>
      <c r="H234" t="s">
        <v>615</v>
      </c>
      <c r="I234">
        <v>22.368200000000002</v>
      </c>
      <c r="J234" t="s">
        <v>453</v>
      </c>
      <c r="K234">
        <v>211</v>
      </c>
      <c r="L234" t="s">
        <v>615</v>
      </c>
      <c r="M234">
        <v>7.8974780000000004</v>
      </c>
      <c r="N234">
        <v>1.637222</v>
      </c>
      <c r="O234">
        <v>1.317555</v>
      </c>
      <c r="P234">
        <v>176.651993</v>
      </c>
      <c r="Q234">
        <v>36.621699999999997</v>
      </c>
      <c r="R234">
        <v>29.471299999999999</v>
      </c>
      <c r="S234">
        <v>1256.2395180000001</v>
      </c>
      <c r="T234">
        <v>3786.0490949999999</v>
      </c>
      <c r="U234">
        <v>848292.27186500002</v>
      </c>
      <c r="V234" s="6">
        <f t="shared" si="12"/>
        <v>19.474110924357209</v>
      </c>
      <c r="W234" s="6">
        <f t="shared" si="13"/>
        <v>153.79636259467074</v>
      </c>
      <c r="X234" s="6">
        <f t="shared" si="14"/>
        <v>31.883442835797958</v>
      </c>
      <c r="Y234" s="6">
        <f t="shared" si="15"/>
        <v>25.658212218941465</v>
      </c>
    </row>
    <row r="235" spans="1:25" x14ac:dyDescent="0.25">
      <c r="A235">
        <v>234</v>
      </c>
      <c r="B235" t="s">
        <v>229</v>
      </c>
      <c r="C235">
        <v>2</v>
      </c>
      <c r="D235">
        <v>8934</v>
      </c>
      <c r="E235">
        <v>8935</v>
      </c>
      <c r="F235">
        <v>211</v>
      </c>
      <c r="G235" t="s">
        <v>249</v>
      </c>
      <c r="H235" t="s">
        <v>615</v>
      </c>
      <c r="I235">
        <v>37.844000000000001</v>
      </c>
      <c r="J235" t="s">
        <v>453</v>
      </c>
      <c r="K235">
        <v>211</v>
      </c>
      <c r="L235" t="s">
        <v>615</v>
      </c>
      <c r="M235">
        <v>7.8974780000000004</v>
      </c>
      <c r="N235">
        <v>1.637222</v>
      </c>
      <c r="O235">
        <v>1.317555</v>
      </c>
      <c r="P235">
        <v>298.87200899999999</v>
      </c>
      <c r="Q235">
        <v>61.959000000000003</v>
      </c>
      <c r="R235">
        <v>49.861499999999999</v>
      </c>
      <c r="S235">
        <v>2014.5407250000001</v>
      </c>
      <c r="T235">
        <v>6108.3432149999999</v>
      </c>
      <c r="U235">
        <v>1435144.6794080001</v>
      </c>
      <c r="V235" s="6">
        <f t="shared" si="12"/>
        <v>32.946388416161618</v>
      </c>
      <c r="W235" s="6">
        <f t="shared" si="13"/>
        <v>260.19337769609126</v>
      </c>
      <c r="X235" s="6">
        <f t="shared" si="14"/>
        <v>53.940551935484955</v>
      </c>
      <c r="Y235" s="6">
        <f t="shared" si="15"/>
        <v>43.408678789655823</v>
      </c>
    </row>
    <row r="236" spans="1:25" x14ac:dyDescent="0.25">
      <c r="A236">
        <v>235</v>
      </c>
      <c r="B236" t="s">
        <v>229</v>
      </c>
      <c r="C236">
        <v>2</v>
      </c>
      <c r="D236">
        <v>8936</v>
      </c>
      <c r="E236">
        <v>8937</v>
      </c>
      <c r="F236">
        <v>211</v>
      </c>
      <c r="G236" t="s">
        <v>249</v>
      </c>
      <c r="H236" t="s">
        <v>615</v>
      </c>
      <c r="I236">
        <v>8.7253699999999998</v>
      </c>
      <c r="J236" t="s">
        <v>453</v>
      </c>
      <c r="K236">
        <v>211</v>
      </c>
      <c r="L236" t="s">
        <v>615</v>
      </c>
      <c r="M236">
        <v>7.8974780000000004</v>
      </c>
      <c r="N236">
        <v>1.637222</v>
      </c>
      <c r="O236">
        <v>1.317555</v>
      </c>
      <c r="P236">
        <v>68.908400999999998</v>
      </c>
      <c r="Q236">
        <v>14.285399999999999</v>
      </c>
      <c r="R236">
        <v>11.4962</v>
      </c>
      <c r="S236">
        <v>747.96161800000004</v>
      </c>
      <c r="T236">
        <v>2453.8936610000001</v>
      </c>
      <c r="U236">
        <v>380068.05697699997</v>
      </c>
      <c r="V236" s="6">
        <f t="shared" si="12"/>
        <v>8.7251620058999073</v>
      </c>
      <c r="W236" s="6">
        <f t="shared" si="13"/>
        <v>68.906774988030392</v>
      </c>
      <c r="X236" s="6">
        <f t="shared" si="14"/>
        <v>14.285027189623458</v>
      </c>
      <c r="Y236" s="6">
        <f t="shared" si="15"/>
        <v>11.495880826683452</v>
      </c>
    </row>
    <row r="237" spans="1:25" x14ac:dyDescent="0.25">
      <c r="A237">
        <v>236</v>
      </c>
      <c r="B237" t="s">
        <v>229</v>
      </c>
      <c r="C237">
        <v>2</v>
      </c>
      <c r="D237">
        <v>8940</v>
      </c>
      <c r="E237">
        <v>8941</v>
      </c>
      <c r="F237">
        <v>211</v>
      </c>
      <c r="G237" t="s">
        <v>249</v>
      </c>
      <c r="H237" t="s">
        <v>615</v>
      </c>
      <c r="I237">
        <v>21.874700000000001</v>
      </c>
      <c r="J237" t="s">
        <v>453</v>
      </c>
      <c r="K237">
        <v>211</v>
      </c>
      <c r="L237" t="s">
        <v>615</v>
      </c>
      <c r="M237">
        <v>7.8974780000000004</v>
      </c>
      <c r="N237">
        <v>1.637222</v>
      </c>
      <c r="O237">
        <v>1.317555</v>
      </c>
      <c r="P237">
        <v>172.75500500000001</v>
      </c>
      <c r="Q237">
        <v>35.813701999999999</v>
      </c>
      <c r="R237">
        <v>28.821100000000001</v>
      </c>
      <c r="S237">
        <v>1507.147442</v>
      </c>
      <c r="T237">
        <v>4944.6030909999999</v>
      </c>
      <c r="U237">
        <v>952836.36017400003</v>
      </c>
      <c r="V237" s="6">
        <f t="shared" si="12"/>
        <v>21.874112951652894</v>
      </c>
      <c r="W237" s="6">
        <f t="shared" si="13"/>
        <v>172.7503258051938</v>
      </c>
      <c r="X237" s="6">
        <f t="shared" si="14"/>
        <v>35.812778954931055</v>
      </c>
      <c r="Y237" s="6">
        <f t="shared" si="15"/>
        <v>28.820346890015028</v>
      </c>
    </row>
    <row r="238" spans="1:25" x14ac:dyDescent="0.25">
      <c r="A238">
        <v>237</v>
      </c>
      <c r="B238" t="s">
        <v>229</v>
      </c>
      <c r="C238">
        <v>2</v>
      </c>
      <c r="D238">
        <v>8960</v>
      </c>
      <c r="E238">
        <v>8961</v>
      </c>
      <c r="F238">
        <v>212</v>
      </c>
      <c r="G238" t="s">
        <v>250</v>
      </c>
      <c r="H238" t="s">
        <v>616</v>
      </c>
      <c r="I238">
        <v>5.4165299999999998</v>
      </c>
      <c r="J238" t="s">
        <v>453</v>
      </c>
      <c r="K238">
        <v>212</v>
      </c>
      <c r="L238" t="s">
        <v>616</v>
      </c>
      <c r="M238">
        <v>9.0944760000000002</v>
      </c>
      <c r="N238">
        <v>1.885445</v>
      </c>
      <c r="O238">
        <v>1.4384889999999999</v>
      </c>
      <c r="P238">
        <v>49.260502000000002</v>
      </c>
      <c r="Q238">
        <v>10.2126</v>
      </c>
      <c r="R238">
        <v>7.79162</v>
      </c>
      <c r="S238">
        <v>610.14363700000001</v>
      </c>
      <c r="T238">
        <v>2002.3751400000001</v>
      </c>
      <c r="U238">
        <v>235938.74072599999</v>
      </c>
      <c r="V238" s="6">
        <f t="shared" si="12"/>
        <v>5.4164081893021114</v>
      </c>
      <c r="W238" s="6">
        <f t="shared" si="13"/>
        <v>49.25939428381151</v>
      </c>
      <c r="X238" s="6">
        <f t="shared" si="14"/>
        <v>10.21233973847872</v>
      </c>
      <c r="Y238" s="6">
        <f t="shared" si="15"/>
        <v>7.7914435998210045</v>
      </c>
    </row>
    <row r="239" spans="1:25" x14ac:dyDescent="0.25">
      <c r="A239">
        <v>238</v>
      </c>
      <c r="B239" t="s">
        <v>229</v>
      </c>
      <c r="C239">
        <v>2</v>
      </c>
      <c r="D239">
        <v>8966</v>
      </c>
      <c r="E239">
        <v>8967</v>
      </c>
      <c r="F239">
        <v>213</v>
      </c>
      <c r="G239" t="s">
        <v>251</v>
      </c>
      <c r="H239" t="s">
        <v>617</v>
      </c>
      <c r="I239">
        <v>16.233699999999999</v>
      </c>
      <c r="J239" t="s">
        <v>453</v>
      </c>
      <c r="K239">
        <v>213</v>
      </c>
      <c r="L239" t="s">
        <v>617</v>
      </c>
      <c r="M239">
        <v>8.9905150000000003</v>
      </c>
      <c r="N239">
        <v>1.9133359999999999</v>
      </c>
      <c r="O239">
        <v>1.5260739999999999</v>
      </c>
      <c r="P239">
        <v>145.949005</v>
      </c>
      <c r="Q239">
        <v>31.060499</v>
      </c>
      <c r="R239">
        <v>24.773800000000001</v>
      </c>
      <c r="S239">
        <v>1258.4158170000001</v>
      </c>
      <c r="T239">
        <v>241.68414899999999</v>
      </c>
      <c r="U239">
        <v>923.52403500000003</v>
      </c>
      <c r="V239" s="6">
        <f t="shared" si="12"/>
        <v>2.1201194559228649E-2</v>
      </c>
      <c r="W239" s="6">
        <f t="shared" si="13"/>
        <v>0.19060965770266355</v>
      </c>
      <c r="X239" s="6">
        <f t="shared" si="14"/>
        <v>4.0565008793176302E-2</v>
      </c>
      <c r="Y239" s="6">
        <f t="shared" si="15"/>
        <v>3.2354591785780297E-2</v>
      </c>
    </row>
    <row r="240" spans="1:25" x14ac:dyDescent="0.25">
      <c r="A240">
        <v>239</v>
      </c>
      <c r="B240" t="s">
        <v>229</v>
      </c>
      <c r="C240">
        <v>2</v>
      </c>
      <c r="D240">
        <v>8967</v>
      </c>
      <c r="E240">
        <v>8968</v>
      </c>
      <c r="F240">
        <v>213</v>
      </c>
      <c r="G240" t="s">
        <v>251</v>
      </c>
      <c r="H240" t="s">
        <v>617</v>
      </c>
      <c r="I240">
        <v>19.902799999999999</v>
      </c>
      <c r="J240" t="s">
        <v>453</v>
      </c>
      <c r="K240">
        <v>213</v>
      </c>
      <c r="L240" t="s">
        <v>617</v>
      </c>
      <c r="M240">
        <v>8.9905150000000003</v>
      </c>
      <c r="N240">
        <v>1.9133359999999999</v>
      </c>
      <c r="O240">
        <v>1.5260739999999999</v>
      </c>
      <c r="P240">
        <v>178.93600499999999</v>
      </c>
      <c r="Q240">
        <v>38.0807</v>
      </c>
      <c r="R240">
        <v>30.373100000000001</v>
      </c>
      <c r="S240">
        <v>1474.175649</v>
      </c>
      <c r="T240">
        <v>4400.5757190000004</v>
      </c>
      <c r="U240">
        <v>790894.12572300003</v>
      </c>
      <c r="V240" s="6">
        <f t="shared" si="12"/>
        <v>18.156430801721765</v>
      </c>
      <c r="W240" s="6">
        <f t="shared" si="13"/>
        <v>163.23566346934155</v>
      </c>
      <c r="X240" s="6">
        <f t="shared" si="14"/>
        <v>34.739352684443112</v>
      </c>
      <c r="Y240" s="6">
        <f t="shared" si="15"/>
        <v>27.70805697930674</v>
      </c>
    </row>
    <row r="241" spans="1:25" x14ac:dyDescent="0.25">
      <c r="A241">
        <v>240</v>
      </c>
      <c r="B241" t="s">
        <v>229</v>
      </c>
      <c r="C241">
        <v>2</v>
      </c>
      <c r="D241">
        <v>8987</v>
      </c>
      <c r="E241">
        <v>8988</v>
      </c>
      <c r="F241">
        <v>224</v>
      </c>
      <c r="G241" t="s">
        <v>618</v>
      </c>
      <c r="H241" t="s">
        <v>619</v>
      </c>
      <c r="I241">
        <v>47.2714</v>
      </c>
      <c r="J241" t="s">
        <v>453</v>
      </c>
      <c r="K241">
        <v>224</v>
      </c>
      <c r="L241" t="s">
        <v>619</v>
      </c>
      <c r="M241">
        <v>6.9872300000000003</v>
      </c>
      <c r="N241">
        <v>1.2885139999999999</v>
      </c>
      <c r="O241">
        <v>1.361022</v>
      </c>
      <c r="P241">
        <v>330.29599000000002</v>
      </c>
      <c r="Q241">
        <v>60.909801000000002</v>
      </c>
      <c r="R241">
        <v>64.337400000000002</v>
      </c>
      <c r="S241">
        <v>2216.9801050000001</v>
      </c>
      <c r="T241">
        <v>6541.4083860000001</v>
      </c>
      <c r="U241">
        <v>1862528.962543</v>
      </c>
      <c r="V241" s="6">
        <f t="shared" si="12"/>
        <v>42.757781509251608</v>
      </c>
      <c r="W241" s="6">
        <f t="shared" si="13"/>
        <v>298.75845369488815</v>
      </c>
      <c r="X241" s="6">
        <f t="shared" si="14"/>
        <v>55.094000083611824</v>
      </c>
      <c r="Y241" s="6">
        <f t="shared" si="15"/>
        <v>58.19428130528464</v>
      </c>
    </row>
    <row r="242" spans="1:25" x14ac:dyDescent="0.25">
      <c r="A242">
        <v>241</v>
      </c>
      <c r="B242" t="s">
        <v>229</v>
      </c>
      <c r="C242">
        <v>2</v>
      </c>
      <c r="D242">
        <v>8997</v>
      </c>
      <c r="E242">
        <v>8998</v>
      </c>
      <c r="F242">
        <v>224</v>
      </c>
      <c r="G242" t="s">
        <v>618</v>
      </c>
      <c r="H242" t="s">
        <v>619</v>
      </c>
      <c r="I242">
        <v>23.162299999999998</v>
      </c>
      <c r="J242" t="s">
        <v>453</v>
      </c>
      <c r="K242">
        <v>224</v>
      </c>
      <c r="L242" t="s">
        <v>619</v>
      </c>
      <c r="M242">
        <v>6.9872300000000003</v>
      </c>
      <c r="N242">
        <v>1.2885139999999999</v>
      </c>
      <c r="O242">
        <v>1.361022</v>
      </c>
      <c r="P242">
        <v>161.83999600000001</v>
      </c>
      <c r="Q242">
        <v>29.844899999999999</v>
      </c>
      <c r="R242">
        <v>31.5244</v>
      </c>
      <c r="S242">
        <v>1767.369995</v>
      </c>
      <c r="T242">
        <v>5797.3792080000003</v>
      </c>
      <c r="U242">
        <v>1008870.145318</v>
      </c>
      <c r="V242" s="6">
        <f t="shared" si="12"/>
        <v>23.160471655601469</v>
      </c>
      <c r="W242" s="6">
        <f t="shared" si="13"/>
        <v>161.82754236616827</v>
      </c>
      <c r="X242" s="6">
        <f t="shared" si="14"/>
        <v>29.842591974845671</v>
      </c>
      <c r="Y242" s="6">
        <f t="shared" si="15"/>
        <v>31.521911453650024</v>
      </c>
    </row>
    <row r="243" spans="1:25" x14ac:dyDescent="0.25">
      <c r="A243">
        <v>242</v>
      </c>
      <c r="B243" t="s">
        <v>229</v>
      </c>
      <c r="C243">
        <v>2</v>
      </c>
      <c r="D243">
        <v>9004</v>
      </c>
      <c r="E243">
        <v>9005</v>
      </c>
      <c r="F243">
        <v>241</v>
      </c>
      <c r="G243" t="s">
        <v>252</v>
      </c>
      <c r="H243" t="s">
        <v>620</v>
      </c>
      <c r="I243">
        <v>10.175599999999999</v>
      </c>
      <c r="J243" t="s">
        <v>453</v>
      </c>
      <c r="K243">
        <v>241</v>
      </c>
      <c r="L243" t="s">
        <v>620</v>
      </c>
      <c r="M243">
        <v>9.2527059999999999</v>
      </c>
      <c r="N243">
        <v>2.1288499999999999</v>
      </c>
      <c r="O243">
        <v>1.310541</v>
      </c>
      <c r="P243">
        <v>94.151802000000004</v>
      </c>
      <c r="Q243">
        <v>21.662299999999998</v>
      </c>
      <c r="R243">
        <v>13.3355</v>
      </c>
      <c r="S243">
        <v>812.70804999999996</v>
      </c>
      <c r="T243">
        <v>2666.3422460000002</v>
      </c>
      <c r="U243">
        <v>443245.79473800003</v>
      </c>
      <c r="V243" s="6">
        <f t="shared" si="12"/>
        <v>10.175523295179064</v>
      </c>
      <c r="W243" s="6">
        <f t="shared" si="13"/>
        <v>94.151125446443089</v>
      </c>
      <c r="X243" s="6">
        <f t="shared" si="14"/>
        <v>21.662162766941947</v>
      </c>
      <c r="Y243" s="6">
        <f t="shared" si="15"/>
        <v>13.335440474787264</v>
      </c>
    </row>
    <row r="244" spans="1:25" x14ac:dyDescent="0.25">
      <c r="A244">
        <v>243</v>
      </c>
      <c r="B244" t="s">
        <v>229</v>
      </c>
      <c r="C244">
        <v>2</v>
      </c>
      <c r="D244">
        <v>9005</v>
      </c>
      <c r="E244">
        <v>9006</v>
      </c>
      <c r="F244">
        <v>241</v>
      </c>
      <c r="G244" t="s">
        <v>252</v>
      </c>
      <c r="H244" t="s">
        <v>620</v>
      </c>
      <c r="I244">
        <v>11.2484</v>
      </c>
      <c r="J244" t="s">
        <v>453</v>
      </c>
      <c r="K244">
        <v>241</v>
      </c>
      <c r="L244" t="s">
        <v>620</v>
      </c>
      <c r="M244">
        <v>9.2527059999999999</v>
      </c>
      <c r="N244">
        <v>2.1288499999999999</v>
      </c>
      <c r="O244">
        <v>1.310541</v>
      </c>
      <c r="P244">
        <v>104.078003</v>
      </c>
      <c r="Q244">
        <v>23.946100000000001</v>
      </c>
      <c r="R244">
        <v>14.7415</v>
      </c>
      <c r="S244">
        <v>849.90985799999999</v>
      </c>
      <c r="T244">
        <v>2788.6373389999999</v>
      </c>
      <c r="U244">
        <v>489976.021228</v>
      </c>
      <c r="V244" s="6">
        <f t="shared" si="12"/>
        <v>11.248301681083563</v>
      </c>
      <c r="W244" s="6">
        <f t="shared" si="13"/>
        <v>104.07722845437196</v>
      </c>
      <c r="X244" s="6">
        <f t="shared" si="14"/>
        <v>23.94594703377474</v>
      </c>
      <c r="Y244" s="6">
        <f t="shared" si="15"/>
        <v>14.741360533428933</v>
      </c>
    </row>
    <row r="245" spans="1:25" x14ac:dyDescent="0.25">
      <c r="A245">
        <v>244</v>
      </c>
      <c r="B245" t="s">
        <v>229</v>
      </c>
      <c r="C245">
        <v>2</v>
      </c>
      <c r="D245">
        <v>9011</v>
      </c>
      <c r="E245">
        <v>9012</v>
      </c>
      <c r="F245">
        <v>243</v>
      </c>
      <c r="G245" t="s">
        <v>253</v>
      </c>
      <c r="H245" t="s">
        <v>621</v>
      </c>
      <c r="I245">
        <v>15.227600000000001</v>
      </c>
      <c r="J245" t="s">
        <v>453</v>
      </c>
      <c r="K245">
        <v>243</v>
      </c>
      <c r="L245" t="s">
        <v>621</v>
      </c>
      <c r="M245">
        <v>8.0903670000000005</v>
      </c>
      <c r="N245">
        <v>1.651802</v>
      </c>
      <c r="O245">
        <v>1.4325870000000001</v>
      </c>
      <c r="P245">
        <v>123.19699900000001</v>
      </c>
      <c r="Q245">
        <v>25.152999999999999</v>
      </c>
      <c r="R245">
        <v>21.814900000000002</v>
      </c>
      <c r="S245">
        <v>1021.956642</v>
      </c>
      <c r="T245">
        <v>3351.3749079999998</v>
      </c>
      <c r="U245">
        <v>663306.98764900002</v>
      </c>
      <c r="V245" s="6">
        <f t="shared" si="12"/>
        <v>15.227433141620754</v>
      </c>
      <c r="W245" s="6">
        <f t="shared" si="13"/>
        <v>123.19552258367489</v>
      </c>
      <c r="X245" s="6">
        <f t="shared" si="14"/>
        <v>25.152704518195446</v>
      </c>
      <c r="Y245" s="6">
        <f t="shared" si="15"/>
        <v>21.814622762055052</v>
      </c>
    </row>
    <row r="246" spans="1:25" x14ac:dyDescent="0.25">
      <c r="A246">
        <v>245</v>
      </c>
      <c r="B246" t="s">
        <v>229</v>
      </c>
      <c r="C246">
        <v>2</v>
      </c>
      <c r="D246">
        <v>9023</v>
      </c>
      <c r="E246">
        <v>9024</v>
      </c>
      <c r="F246">
        <v>251</v>
      </c>
      <c r="G246" t="s">
        <v>325</v>
      </c>
      <c r="H246" t="s">
        <v>622</v>
      </c>
      <c r="I246">
        <v>31.024899999999999</v>
      </c>
      <c r="J246" t="s">
        <v>453</v>
      </c>
      <c r="K246">
        <v>251</v>
      </c>
      <c r="L246" t="s">
        <v>622</v>
      </c>
      <c r="M246">
        <v>6.7938109999999998</v>
      </c>
      <c r="N246">
        <v>1.102913</v>
      </c>
      <c r="O246">
        <v>1.5976129999999999</v>
      </c>
      <c r="P246">
        <v>210.776993</v>
      </c>
      <c r="Q246">
        <v>34.217799999999997</v>
      </c>
      <c r="R246">
        <v>49.565800000000003</v>
      </c>
      <c r="S246">
        <v>1435.5113490000001</v>
      </c>
      <c r="T246">
        <v>4708.1316619999998</v>
      </c>
      <c r="U246">
        <v>1351435.057239</v>
      </c>
      <c r="V246" s="6">
        <f t="shared" si="12"/>
        <v>31.024679918250687</v>
      </c>
      <c r="W246" s="6">
        <f t="shared" si="13"/>
        <v>210.7758117000906</v>
      </c>
      <c r="X246" s="6">
        <f t="shared" si="14"/>
        <v>34.217522802677621</v>
      </c>
      <c r="Y246" s="6">
        <f t="shared" si="15"/>
        <v>49.565431958236232</v>
      </c>
    </row>
    <row r="247" spans="1:25" x14ac:dyDescent="0.25">
      <c r="A247">
        <v>246</v>
      </c>
      <c r="B247" t="s">
        <v>229</v>
      </c>
      <c r="C247">
        <v>2</v>
      </c>
      <c r="D247">
        <v>9035</v>
      </c>
      <c r="E247">
        <v>9036</v>
      </c>
      <c r="F247">
        <v>310</v>
      </c>
      <c r="G247" t="s">
        <v>254</v>
      </c>
      <c r="H247" t="s">
        <v>623</v>
      </c>
      <c r="I247">
        <v>6.2699600000000002</v>
      </c>
      <c r="J247" t="s">
        <v>453</v>
      </c>
      <c r="K247">
        <v>310</v>
      </c>
      <c r="L247" t="s">
        <v>623</v>
      </c>
      <c r="M247">
        <v>8.3410460000000004</v>
      </c>
      <c r="N247">
        <v>1.5350490000000001</v>
      </c>
      <c r="O247">
        <v>1.6090100000000001</v>
      </c>
      <c r="P247">
        <v>52.298000000000002</v>
      </c>
      <c r="Q247">
        <v>9.6247000000000007</v>
      </c>
      <c r="R247">
        <v>10.0884</v>
      </c>
      <c r="S247">
        <v>1569.177498</v>
      </c>
      <c r="T247">
        <v>5151.3927590000003</v>
      </c>
      <c r="U247">
        <v>273119.43059800001</v>
      </c>
      <c r="V247" s="6">
        <f t="shared" si="12"/>
        <v>6.269959380119376</v>
      </c>
      <c r="W247" s="6">
        <f t="shared" si="13"/>
        <v>52.298019607707204</v>
      </c>
      <c r="X247" s="6">
        <f t="shared" si="14"/>
        <v>9.6246948764928693</v>
      </c>
      <c r="Y247" s="6">
        <f t="shared" si="15"/>
        <v>10.088427342205877</v>
      </c>
    </row>
    <row r="248" spans="1:25" x14ac:dyDescent="0.25">
      <c r="A248">
        <v>247</v>
      </c>
      <c r="B248" t="s">
        <v>229</v>
      </c>
      <c r="C248">
        <v>2</v>
      </c>
      <c r="D248">
        <v>9036</v>
      </c>
      <c r="E248">
        <v>9037</v>
      </c>
      <c r="F248">
        <v>310</v>
      </c>
      <c r="G248" t="s">
        <v>254</v>
      </c>
      <c r="H248" t="s">
        <v>623</v>
      </c>
      <c r="I248">
        <v>37.179699999999997</v>
      </c>
      <c r="J248" t="s">
        <v>453</v>
      </c>
      <c r="K248">
        <v>310</v>
      </c>
      <c r="L248" t="s">
        <v>623</v>
      </c>
      <c r="M248">
        <v>8.3410460000000004</v>
      </c>
      <c r="N248">
        <v>1.5350490000000001</v>
      </c>
      <c r="O248">
        <v>1.6090100000000001</v>
      </c>
      <c r="P248">
        <v>310.11801100000002</v>
      </c>
      <c r="Q248">
        <v>57.072701000000002</v>
      </c>
      <c r="R248">
        <v>59.822499999999998</v>
      </c>
      <c r="S248">
        <v>9390.8413650000002</v>
      </c>
      <c r="T248">
        <v>30781.335717999998</v>
      </c>
      <c r="U248">
        <v>1619566.0258750001</v>
      </c>
      <c r="V248" s="6">
        <f t="shared" si="12"/>
        <v>37.180119969582186</v>
      </c>
      <c r="W248" s="6">
        <f t="shared" si="13"/>
        <v>310.12109095180364</v>
      </c>
      <c r="X248" s="6">
        <f t="shared" si="14"/>
        <v>57.073305979187168</v>
      </c>
      <c r="Y248" s="6">
        <f t="shared" si="15"/>
        <v>59.823184832257432</v>
      </c>
    </row>
    <row r="249" spans="1:25" x14ac:dyDescent="0.25">
      <c r="A249">
        <v>248</v>
      </c>
      <c r="B249" t="s">
        <v>229</v>
      </c>
      <c r="C249">
        <v>2</v>
      </c>
      <c r="D249">
        <v>9037</v>
      </c>
      <c r="E249">
        <v>9038</v>
      </c>
      <c r="F249">
        <v>310</v>
      </c>
      <c r="G249" t="s">
        <v>254</v>
      </c>
      <c r="H249" t="s">
        <v>623</v>
      </c>
      <c r="I249">
        <v>27.133900000000001</v>
      </c>
      <c r="J249" t="s">
        <v>453</v>
      </c>
      <c r="K249">
        <v>310</v>
      </c>
      <c r="L249" t="s">
        <v>623</v>
      </c>
      <c r="M249">
        <v>8.3410460000000004</v>
      </c>
      <c r="N249">
        <v>1.5350490000000001</v>
      </c>
      <c r="O249">
        <v>1.6090100000000001</v>
      </c>
      <c r="P249">
        <v>226.324997</v>
      </c>
      <c r="Q249">
        <v>41.651901000000002</v>
      </c>
      <c r="R249">
        <v>43.658700000000003</v>
      </c>
      <c r="S249">
        <v>1930.7987000000001</v>
      </c>
      <c r="T249">
        <v>6332.204495</v>
      </c>
      <c r="U249">
        <v>1181956.0277140001</v>
      </c>
      <c r="V249" s="6">
        <f t="shared" si="12"/>
        <v>27.133976761111114</v>
      </c>
      <c r="W249" s="6">
        <f t="shared" si="13"/>
        <v>226.32574832735884</v>
      </c>
      <c r="X249" s="6">
        <f t="shared" si="14"/>
        <v>41.651983893166857</v>
      </c>
      <c r="Y249" s="6">
        <f t="shared" si="15"/>
        <v>43.658839948395396</v>
      </c>
    </row>
    <row r="250" spans="1:25" x14ac:dyDescent="0.25">
      <c r="A250">
        <v>249</v>
      </c>
      <c r="B250" t="s">
        <v>229</v>
      </c>
      <c r="C250">
        <v>2</v>
      </c>
      <c r="D250">
        <v>9039</v>
      </c>
      <c r="E250">
        <v>9040</v>
      </c>
      <c r="F250">
        <v>310</v>
      </c>
      <c r="G250" t="s">
        <v>254</v>
      </c>
      <c r="H250" t="s">
        <v>623</v>
      </c>
      <c r="I250">
        <v>26.203299999999999</v>
      </c>
      <c r="J250" t="s">
        <v>453</v>
      </c>
      <c r="K250">
        <v>310</v>
      </c>
      <c r="L250" t="s">
        <v>623</v>
      </c>
      <c r="M250">
        <v>8.3410460000000004</v>
      </c>
      <c r="N250">
        <v>1.5350490000000001</v>
      </c>
      <c r="O250">
        <v>1.6090100000000001</v>
      </c>
      <c r="P250">
        <v>218.56300400000001</v>
      </c>
      <c r="Q250">
        <v>40.223399999999998</v>
      </c>
      <c r="R250">
        <v>42.1614</v>
      </c>
      <c r="S250">
        <v>2644.6495009999999</v>
      </c>
      <c r="T250">
        <v>8678.58554</v>
      </c>
      <c r="U250">
        <v>1141418.520063</v>
      </c>
      <c r="V250" s="6">
        <f t="shared" si="12"/>
        <v>26.203363637809918</v>
      </c>
      <c r="W250" s="6">
        <f t="shared" si="13"/>
        <v>218.56346145769987</v>
      </c>
      <c r="X250" s="6">
        <f t="shared" si="14"/>
        <v>40.223447148856479</v>
      </c>
      <c r="Y250" s="6">
        <f t="shared" si="15"/>
        <v>42.161474126872541</v>
      </c>
    </row>
    <row r="251" spans="1:25" x14ac:dyDescent="0.25">
      <c r="A251">
        <v>250</v>
      </c>
      <c r="B251" t="s">
        <v>229</v>
      </c>
      <c r="C251">
        <v>2</v>
      </c>
      <c r="D251">
        <v>9040</v>
      </c>
      <c r="E251">
        <v>9041</v>
      </c>
      <c r="F251">
        <v>310</v>
      </c>
      <c r="G251" t="s">
        <v>254</v>
      </c>
      <c r="H251" t="s">
        <v>623</v>
      </c>
      <c r="I251">
        <v>24.442799999999998</v>
      </c>
      <c r="J251" t="s">
        <v>453</v>
      </c>
      <c r="K251">
        <v>310</v>
      </c>
      <c r="L251" t="s">
        <v>623</v>
      </c>
      <c r="M251">
        <v>8.3410460000000004</v>
      </c>
      <c r="N251">
        <v>1.5350490000000001</v>
      </c>
      <c r="O251">
        <v>1.6090100000000001</v>
      </c>
      <c r="P251">
        <v>203.878998</v>
      </c>
      <c r="Q251">
        <v>37.520901000000002</v>
      </c>
      <c r="R251">
        <v>39.328699999999998</v>
      </c>
      <c r="S251">
        <v>7220.0005099999998</v>
      </c>
      <c r="T251">
        <v>23702.008487999999</v>
      </c>
      <c r="U251">
        <v>1064731.636766</v>
      </c>
      <c r="V251" s="6">
        <f t="shared" si="12"/>
        <v>24.442875040541779</v>
      </c>
      <c r="W251" s="6">
        <f t="shared" si="13"/>
        <v>203.87914508541084</v>
      </c>
      <c r="X251" s="6">
        <f t="shared" si="14"/>
        <v>37.52101088810862</v>
      </c>
      <c r="Y251" s="6">
        <f t="shared" si="15"/>
        <v>39.328830368982132</v>
      </c>
    </row>
    <row r="252" spans="1:25" x14ac:dyDescent="0.25">
      <c r="A252">
        <v>251</v>
      </c>
      <c r="B252" t="s">
        <v>229</v>
      </c>
      <c r="C252">
        <v>2</v>
      </c>
      <c r="D252">
        <v>9041</v>
      </c>
      <c r="E252">
        <v>9042</v>
      </c>
      <c r="F252">
        <v>310</v>
      </c>
      <c r="G252" t="s">
        <v>254</v>
      </c>
      <c r="H252" t="s">
        <v>623</v>
      </c>
      <c r="I252">
        <v>18.415400000000002</v>
      </c>
      <c r="J252" t="s">
        <v>453</v>
      </c>
      <c r="K252">
        <v>310</v>
      </c>
      <c r="L252" t="s">
        <v>623</v>
      </c>
      <c r="M252">
        <v>8.3410460000000004</v>
      </c>
      <c r="N252">
        <v>1.5350490000000001</v>
      </c>
      <c r="O252">
        <v>1.6090100000000001</v>
      </c>
      <c r="P252">
        <v>153.604004</v>
      </c>
      <c r="Q252">
        <v>28.268498999999998</v>
      </c>
      <c r="R252">
        <v>29.630600000000001</v>
      </c>
      <c r="S252">
        <v>2678.382423</v>
      </c>
      <c r="T252">
        <v>8781.6665979999998</v>
      </c>
      <c r="U252">
        <v>802174.06729000004</v>
      </c>
      <c r="V252" s="6">
        <f t="shared" si="12"/>
        <v>18.415382628328743</v>
      </c>
      <c r="W252" s="6">
        <f t="shared" si="13"/>
        <v>153.60355361049096</v>
      </c>
      <c r="X252" s="6">
        <f t="shared" si="14"/>
        <v>28.26851468823341</v>
      </c>
      <c r="Y252" s="6">
        <f t="shared" si="15"/>
        <v>29.630534802807233</v>
      </c>
    </row>
    <row r="253" spans="1:25" x14ac:dyDescent="0.25">
      <c r="A253">
        <v>252</v>
      </c>
      <c r="B253" t="s">
        <v>229</v>
      </c>
      <c r="C253">
        <v>2</v>
      </c>
      <c r="D253">
        <v>9043</v>
      </c>
      <c r="E253">
        <v>9044</v>
      </c>
      <c r="F253">
        <v>310</v>
      </c>
      <c r="G253" t="s">
        <v>254</v>
      </c>
      <c r="H253" t="s">
        <v>623</v>
      </c>
      <c r="I253">
        <v>6.67509</v>
      </c>
      <c r="J253" t="s">
        <v>453</v>
      </c>
      <c r="K253">
        <v>310</v>
      </c>
      <c r="L253" t="s">
        <v>623</v>
      </c>
      <c r="M253">
        <v>8.3410460000000004</v>
      </c>
      <c r="N253">
        <v>1.5350490000000001</v>
      </c>
      <c r="O253">
        <v>1.6090100000000001</v>
      </c>
      <c r="P253">
        <v>55.677199999999999</v>
      </c>
      <c r="Q253">
        <v>10.246600000000001</v>
      </c>
      <c r="R253">
        <v>10.7403</v>
      </c>
      <c r="S253">
        <v>1111.336125</v>
      </c>
      <c r="T253">
        <v>3642.7341249999999</v>
      </c>
      <c r="U253">
        <v>290766.87729899999</v>
      </c>
      <c r="V253" s="6">
        <f t="shared" si="12"/>
        <v>6.6750890105371896</v>
      </c>
      <c r="W253" s="6">
        <f t="shared" si="13"/>
        <v>55.677224490985189</v>
      </c>
      <c r="X253" s="6">
        <f t="shared" si="14"/>
        <v>10.246588710536104</v>
      </c>
      <c r="Y253" s="6">
        <f t="shared" si="15"/>
        <v>10.740284968844444</v>
      </c>
    </row>
    <row r="254" spans="1:25" x14ac:dyDescent="0.25">
      <c r="A254">
        <v>253</v>
      </c>
      <c r="B254" t="s">
        <v>229</v>
      </c>
      <c r="C254">
        <v>2</v>
      </c>
      <c r="D254">
        <v>9044</v>
      </c>
      <c r="E254">
        <v>9045</v>
      </c>
      <c r="F254">
        <v>310</v>
      </c>
      <c r="G254" t="s">
        <v>254</v>
      </c>
      <c r="H254" t="s">
        <v>623</v>
      </c>
      <c r="I254">
        <v>6.1763199999999996</v>
      </c>
      <c r="J254" t="s">
        <v>453</v>
      </c>
      <c r="K254">
        <v>310</v>
      </c>
      <c r="L254" t="s">
        <v>623</v>
      </c>
      <c r="M254">
        <v>8.3410460000000004</v>
      </c>
      <c r="N254">
        <v>1.5350490000000001</v>
      </c>
      <c r="O254">
        <v>1.6090100000000001</v>
      </c>
      <c r="P254">
        <v>51.516998000000001</v>
      </c>
      <c r="Q254">
        <v>9.4809599999999996</v>
      </c>
      <c r="R254">
        <v>9.9377600000000008</v>
      </c>
      <c r="S254">
        <v>1302.553819</v>
      </c>
      <c r="T254">
        <v>4269.1997600000004</v>
      </c>
      <c r="U254">
        <v>269040.23427399999</v>
      </c>
      <c r="V254" s="6">
        <f t="shared" si="12"/>
        <v>6.1763139181359046</v>
      </c>
      <c r="W254" s="6">
        <f t="shared" si="13"/>
        <v>51.516918501611819</v>
      </c>
      <c r="X254" s="6">
        <f t="shared" si="14"/>
        <v>9.4809445037206022</v>
      </c>
      <c r="Y254" s="6">
        <f t="shared" si="15"/>
        <v>9.9377508574198519</v>
      </c>
    </row>
    <row r="255" spans="1:25" x14ac:dyDescent="0.25">
      <c r="A255">
        <v>254</v>
      </c>
      <c r="B255" t="s">
        <v>229</v>
      </c>
      <c r="C255">
        <v>2</v>
      </c>
      <c r="D255">
        <v>9049</v>
      </c>
      <c r="E255">
        <v>9050</v>
      </c>
      <c r="F255">
        <v>310</v>
      </c>
      <c r="G255" t="s">
        <v>254</v>
      </c>
      <c r="H255" t="s">
        <v>623</v>
      </c>
      <c r="I255">
        <v>8.34314</v>
      </c>
      <c r="J255" t="s">
        <v>453</v>
      </c>
      <c r="K255">
        <v>310</v>
      </c>
      <c r="L255" t="s">
        <v>623</v>
      </c>
      <c r="M255">
        <v>8.3410460000000004</v>
      </c>
      <c r="N255">
        <v>1.5350490000000001</v>
      </c>
      <c r="O255">
        <v>1.6090100000000001</v>
      </c>
      <c r="P255">
        <v>69.590500000000006</v>
      </c>
      <c r="Q255">
        <v>12.8071</v>
      </c>
      <c r="R255">
        <v>13.424200000000001</v>
      </c>
      <c r="S255">
        <v>1533.41346</v>
      </c>
      <c r="T255">
        <v>5027.9993640000002</v>
      </c>
      <c r="U255">
        <v>363426.64017500001</v>
      </c>
      <c r="V255" s="6">
        <f t="shared" si="12"/>
        <v>8.3431276440541779</v>
      </c>
      <c r="W255" s="6">
        <f t="shared" si="13"/>
        <v>69.590411462927534</v>
      </c>
      <c r="X255" s="6">
        <f t="shared" si="14"/>
        <v>12.807109746877723</v>
      </c>
      <c r="Y255" s="6">
        <f t="shared" si="15"/>
        <v>13.424175810559614</v>
      </c>
    </row>
    <row r="256" spans="1:25" x14ac:dyDescent="0.25">
      <c r="A256">
        <v>255</v>
      </c>
      <c r="B256" t="s">
        <v>229</v>
      </c>
      <c r="C256">
        <v>2</v>
      </c>
      <c r="D256">
        <v>9050</v>
      </c>
      <c r="E256">
        <v>9051</v>
      </c>
      <c r="F256">
        <v>310</v>
      </c>
      <c r="G256" t="s">
        <v>254</v>
      </c>
      <c r="H256" t="s">
        <v>623</v>
      </c>
      <c r="I256">
        <v>7.4044999999999996</v>
      </c>
      <c r="J256" t="s">
        <v>453</v>
      </c>
      <c r="K256">
        <v>310</v>
      </c>
      <c r="L256" t="s">
        <v>623</v>
      </c>
      <c r="M256">
        <v>8.3410460000000004</v>
      </c>
      <c r="N256">
        <v>1.5350490000000001</v>
      </c>
      <c r="O256">
        <v>1.6090100000000001</v>
      </c>
      <c r="P256">
        <v>61.761299000000001</v>
      </c>
      <c r="Q256">
        <v>11.366300000000001</v>
      </c>
      <c r="R256">
        <v>11.9139</v>
      </c>
      <c r="S256">
        <v>766.272426</v>
      </c>
      <c r="T256">
        <v>2513.6191319999998</v>
      </c>
      <c r="U256">
        <v>322541.780402</v>
      </c>
      <c r="V256" s="6">
        <f t="shared" si="12"/>
        <v>7.4045404132690544</v>
      </c>
      <c r="W256" s="6">
        <f t="shared" si="13"/>
        <v>61.761612195936195</v>
      </c>
      <c r="X256" s="6">
        <f t="shared" si="14"/>
        <v>11.36633235684825</v>
      </c>
      <c r="Y256" s="6">
        <f t="shared" si="15"/>
        <v>11.913979570354043</v>
      </c>
    </row>
    <row r="257" spans="1:25" x14ac:dyDescent="0.25">
      <c r="A257">
        <v>256</v>
      </c>
      <c r="B257" t="s">
        <v>229</v>
      </c>
      <c r="C257">
        <v>2</v>
      </c>
      <c r="D257">
        <v>9051</v>
      </c>
      <c r="E257">
        <v>9052</v>
      </c>
      <c r="F257">
        <v>310</v>
      </c>
      <c r="G257" t="s">
        <v>254</v>
      </c>
      <c r="H257" t="s">
        <v>623</v>
      </c>
      <c r="I257">
        <v>11.270899999999999</v>
      </c>
      <c r="J257" t="s">
        <v>453</v>
      </c>
      <c r="K257">
        <v>310</v>
      </c>
      <c r="L257" t="s">
        <v>623</v>
      </c>
      <c r="M257">
        <v>8.3410460000000004</v>
      </c>
      <c r="N257">
        <v>1.5350490000000001</v>
      </c>
      <c r="O257">
        <v>1.6090100000000001</v>
      </c>
      <c r="P257">
        <v>94.011100999999996</v>
      </c>
      <c r="Q257">
        <v>17.301399</v>
      </c>
      <c r="R257">
        <v>18.135000000000002</v>
      </c>
      <c r="S257">
        <v>1533.3069170000001</v>
      </c>
      <c r="T257">
        <v>5027.0953630000004</v>
      </c>
      <c r="U257">
        <v>490960.25280299998</v>
      </c>
      <c r="V257" s="6">
        <f t="shared" si="12"/>
        <v>11.27089652899449</v>
      </c>
      <c r="W257" s="6">
        <f t="shared" si="13"/>
        <v>94.011066409583378</v>
      </c>
      <c r="X257" s="6">
        <f t="shared" si="14"/>
        <v>17.301378445936464</v>
      </c>
      <c r="Y257" s="6">
        <f t="shared" si="15"/>
        <v>18.134985224117425</v>
      </c>
    </row>
    <row r="258" spans="1:25" x14ac:dyDescent="0.25">
      <c r="A258">
        <v>257</v>
      </c>
      <c r="B258" t="s">
        <v>229</v>
      </c>
      <c r="C258">
        <v>2</v>
      </c>
      <c r="D258">
        <v>9052</v>
      </c>
      <c r="E258">
        <v>9053</v>
      </c>
      <c r="F258">
        <v>310</v>
      </c>
      <c r="G258" t="s">
        <v>254</v>
      </c>
      <c r="H258" t="s">
        <v>623</v>
      </c>
      <c r="I258">
        <v>4.5347600000000003</v>
      </c>
      <c r="J258" t="s">
        <v>453</v>
      </c>
      <c r="K258">
        <v>310</v>
      </c>
      <c r="L258" t="s">
        <v>623</v>
      </c>
      <c r="M258">
        <v>8.3410460000000004</v>
      </c>
      <c r="N258">
        <v>1.5350490000000001</v>
      </c>
      <c r="O258">
        <v>1.6090100000000001</v>
      </c>
      <c r="P258">
        <v>37.824599999999997</v>
      </c>
      <c r="Q258">
        <v>6.9610799999999999</v>
      </c>
      <c r="R258">
        <v>7.2964700000000002</v>
      </c>
      <c r="S258">
        <v>689.177279</v>
      </c>
      <c r="T258">
        <v>2261.7477170000002</v>
      </c>
      <c r="U258">
        <v>197532.20850199999</v>
      </c>
      <c r="V258" s="6">
        <f t="shared" si="12"/>
        <v>4.5347155303489437</v>
      </c>
      <c r="W258" s="6">
        <f t="shared" si="13"/>
        <v>37.824270835554934</v>
      </c>
      <c r="X258" s="6">
        <f t="shared" si="14"/>
        <v>6.9610105401466162</v>
      </c>
      <c r="Y258" s="6">
        <f t="shared" si="15"/>
        <v>7.2964026354867544</v>
      </c>
    </row>
    <row r="259" spans="1:25" x14ac:dyDescent="0.25">
      <c r="A259">
        <v>258</v>
      </c>
      <c r="B259" t="s">
        <v>229</v>
      </c>
      <c r="C259">
        <v>2</v>
      </c>
      <c r="D259">
        <v>9053</v>
      </c>
      <c r="E259">
        <v>9054</v>
      </c>
      <c r="F259">
        <v>310</v>
      </c>
      <c r="G259" t="s">
        <v>254</v>
      </c>
      <c r="H259" t="s">
        <v>623</v>
      </c>
      <c r="I259">
        <v>8.8728700000000007</v>
      </c>
      <c r="J259" t="s">
        <v>453</v>
      </c>
      <c r="K259">
        <v>310</v>
      </c>
      <c r="L259" t="s">
        <v>623</v>
      </c>
      <c r="M259">
        <v>8.3410460000000004</v>
      </c>
      <c r="N259">
        <v>1.5350490000000001</v>
      </c>
      <c r="O259">
        <v>1.6090100000000001</v>
      </c>
      <c r="P259">
        <v>74.009003000000007</v>
      </c>
      <c r="Q259">
        <v>13.6203</v>
      </c>
      <c r="R259">
        <v>14.2765</v>
      </c>
      <c r="S259">
        <v>960.07952899999998</v>
      </c>
      <c r="T259">
        <v>3151.2343879999999</v>
      </c>
      <c r="U259">
        <v>386498.006972</v>
      </c>
      <c r="V259" s="6">
        <f t="shared" ref="V259:V322" si="16">U259/43560</f>
        <v>8.8727733464646459</v>
      </c>
      <c r="W259" s="6">
        <f t="shared" ref="W259:W322" si="17">V259*M259</f>
        <v>74.008210630435556</v>
      </c>
      <c r="X259" s="6">
        <f t="shared" ref="X259:X322" si="18">V259*N259</f>
        <v>13.620141852717209</v>
      </c>
      <c r="Y259" s="6">
        <f t="shared" ref="Y259:Y322" si="19">V259*O259</f>
        <v>14.27638104219508</v>
      </c>
    </row>
    <row r="260" spans="1:25" x14ac:dyDescent="0.25">
      <c r="A260">
        <v>259</v>
      </c>
      <c r="B260" t="s">
        <v>229</v>
      </c>
      <c r="C260">
        <v>2</v>
      </c>
      <c r="D260">
        <v>9054</v>
      </c>
      <c r="E260">
        <v>9055</v>
      </c>
      <c r="F260">
        <v>310</v>
      </c>
      <c r="G260" t="s">
        <v>254</v>
      </c>
      <c r="H260" t="s">
        <v>623</v>
      </c>
      <c r="I260">
        <v>39.718000000000004</v>
      </c>
      <c r="J260" t="s">
        <v>453</v>
      </c>
      <c r="K260">
        <v>310</v>
      </c>
      <c r="L260" t="s">
        <v>623</v>
      </c>
      <c r="M260">
        <v>8.3410460000000004</v>
      </c>
      <c r="N260">
        <v>1.5350490000000001</v>
      </c>
      <c r="O260">
        <v>1.6090100000000001</v>
      </c>
      <c r="P260">
        <v>331.290009</v>
      </c>
      <c r="Q260">
        <v>60.969101000000002</v>
      </c>
      <c r="R260">
        <v>63.906599999999997</v>
      </c>
      <c r="S260">
        <v>2971.9500579999999</v>
      </c>
      <c r="T260">
        <v>6836.4114440000003</v>
      </c>
      <c r="U260">
        <v>1080100.706769</v>
      </c>
      <c r="V260" s="6">
        <f t="shared" si="16"/>
        <v>24.795700339049588</v>
      </c>
      <c r="W260" s="6">
        <f t="shared" si="17"/>
        <v>206.82207713022822</v>
      </c>
      <c r="X260" s="6">
        <f t="shared" si="18"/>
        <v>38.062615009757735</v>
      </c>
      <c r="Y260" s="6">
        <f t="shared" si="19"/>
        <v>39.896529802534182</v>
      </c>
    </row>
    <row r="261" spans="1:25" x14ac:dyDescent="0.25">
      <c r="A261">
        <v>260</v>
      </c>
      <c r="B261" t="s">
        <v>229</v>
      </c>
      <c r="C261">
        <v>2</v>
      </c>
      <c r="D261">
        <v>9055</v>
      </c>
      <c r="E261">
        <v>9056</v>
      </c>
      <c r="F261">
        <v>310</v>
      </c>
      <c r="G261" t="s">
        <v>254</v>
      </c>
      <c r="H261" t="s">
        <v>623</v>
      </c>
      <c r="I261">
        <v>6.3364399999999996</v>
      </c>
      <c r="J261" t="s">
        <v>453</v>
      </c>
      <c r="K261">
        <v>310</v>
      </c>
      <c r="L261" t="s">
        <v>623</v>
      </c>
      <c r="M261">
        <v>8.3410460000000004</v>
      </c>
      <c r="N261">
        <v>1.5350490000000001</v>
      </c>
      <c r="O261">
        <v>1.6090100000000001</v>
      </c>
      <c r="P261">
        <v>52.852500999999997</v>
      </c>
      <c r="Q261">
        <v>9.7267499999999991</v>
      </c>
      <c r="R261">
        <v>10.195399999999999</v>
      </c>
      <c r="S261">
        <v>723.43883100000005</v>
      </c>
      <c r="T261">
        <v>2375.7955189999998</v>
      </c>
      <c r="U261">
        <v>276011.92853899999</v>
      </c>
      <c r="V261" s="6">
        <f t="shared" si="16"/>
        <v>6.3363619958448112</v>
      </c>
      <c r="W261" s="6">
        <f t="shared" si="17"/>
        <v>52.85188687999338</v>
      </c>
      <c r="X261" s="6">
        <f t="shared" si="18"/>
        <v>9.7266261453595817</v>
      </c>
      <c r="Y261" s="6">
        <f t="shared" si="19"/>
        <v>10.19526981493426</v>
      </c>
    </row>
    <row r="262" spans="1:25" x14ac:dyDescent="0.25">
      <c r="A262">
        <v>261</v>
      </c>
      <c r="B262" t="s">
        <v>229</v>
      </c>
      <c r="C262">
        <v>2</v>
      </c>
      <c r="D262">
        <v>9056</v>
      </c>
      <c r="E262">
        <v>9057</v>
      </c>
      <c r="F262">
        <v>310</v>
      </c>
      <c r="G262" t="s">
        <v>254</v>
      </c>
      <c r="H262" t="s">
        <v>623</v>
      </c>
      <c r="I262">
        <v>5.7503599999999997</v>
      </c>
      <c r="J262" t="s">
        <v>453</v>
      </c>
      <c r="K262">
        <v>310</v>
      </c>
      <c r="L262" t="s">
        <v>623</v>
      </c>
      <c r="M262">
        <v>8.3410460000000004</v>
      </c>
      <c r="N262">
        <v>1.5350490000000001</v>
      </c>
      <c r="O262">
        <v>1.6090100000000001</v>
      </c>
      <c r="P262">
        <v>47.964001000000003</v>
      </c>
      <c r="Q262">
        <v>8.8270900000000001</v>
      </c>
      <c r="R262">
        <v>9.2523900000000001</v>
      </c>
      <c r="S262">
        <v>951.62748399999998</v>
      </c>
      <c r="T262">
        <v>3120.2782790000001</v>
      </c>
      <c r="U262">
        <v>250485.42652400001</v>
      </c>
      <c r="V262" s="6">
        <f t="shared" si="16"/>
        <v>5.7503541442607897</v>
      </c>
      <c r="W262" s="6">
        <f t="shared" si="17"/>
        <v>47.963968433569889</v>
      </c>
      <c r="X262" s="6">
        <f t="shared" si="18"/>
        <v>8.8270753787933813</v>
      </c>
      <c r="Y262" s="6">
        <f t="shared" si="19"/>
        <v>9.252377321657054</v>
      </c>
    </row>
    <row r="263" spans="1:25" x14ac:dyDescent="0.25">
      <c r="A263">
        <v>262</v>
      </c>
      <c r="B263" t="s">
        <v>229</v>
      </c>
      <c r="C263">
        <v>2</v>
      </c>
      <c r="D263">
        <v>9059</v>
      </c>
      <c r="E263">
        <v>9060</v>
      </c>
      <c r="F263">
        <v>310</v>
      </c>
      <c r="G263" t="s">
        <v>254</v>
      </c>
      <c r="H263" t="s">
        <v>623</v>
      </c>
      <c r="I263">
        <v>9.3455200000000005</v>
      </c>
      <c r="J263" t="s">
        <v>453</v>
      </c>
      <c r="K263">
        <v>310</v>
      </c>
      <c r="L263" t="s">
        <v>623</v>
      </c>
      <c r="M263">
        <v>8.3410460000000004</v>
      </c>
      <c r="N263">
        <v>1.5350490000000001</v>
      </c>
      <c r="O263">
        <v>1.6090100000000001</v>
      </c>
      <c r="P263">
        <v>77.951401000000004</v>
      </c>
      <c r="Q263">
        <v>14.345800000000001</v>
      </c>
      <c r="R263">
        <v>15.037000000000001</v>
      </c>
      <c r="S263">
        <v>780.44311600000003</v>
      </c>
      <c r="T263">
        <v>2560.0381480000001</v>
      </c>
      <c r="U263">
        <v>407086.32201499998</v>
      </c>
      <c r="V263" s="6">
        <f t="shared" si="16"/>
        <v>9.3454160242194675</v>
      </c>
      <c r="W263" s="6">
        <f t="shared" si="17"/>
        <v>77.950544947151698</v>
      </c>
      <c r="X263" s="6">
        <f t="shared" si="18"/>
        <v>14.345671522562071</v>
      </c>
      <c r="Y263" s="6">
        <f t="shared" si="19"/>
        <v>15.036867837129366</v>
      </c>
    </row>
    <row r="264" spans="1:25" x14ac:dyDescent="0.25">
      <c r="A264">
        <v>263</v>
      </c>
      <c r="B264" t="s">
        <v>229</v>
      </c>
      <c r="C264">
        <v>2</v>
      </c>
      <c r="D264">
        <v>9060</v>
      </c>
      <c r="E264">
        <v>9061</v>
      </c>
      <c r="F264">
        <v>310</v>
      </c>
      <c r="G264" t="s">
        <v>254</v>
      </c>
      <c r="H264" t="s">
        <v>623</v>
      </c>
      <c r="I264">
        <v>7.2852100000000002</v>
      </c>
      <c r="J264" t="s">
        <v>453</v>
      </c>
      <c r="K264">
        <v>310</v>
      </c>
      <c r="L264" t="s">
        <v>623</v>
      </c>
      <c r="M264">
        <v>8.3410460000000004</v>
      </c>
      <c r="N264">
        <v>1.5350490000000001</v>
      </c>
      <c r="O264">
        <v>1.6090100000000001</v>
      </c>
      <c r="P264">
        <v>60.766300000000001</v>
      </c>
      <c r="Q264">
        <v>11.183199999999999</v>
      </c>
      <c r="R264">
        <v>11.722</v>
      </c>
      <c r="S264">
        <v>889.82407799999999</v>
      </c>
      <c r="T264">
        <v>2918.8097429999998</v>
      </c>
      <c r="U264">
        <v>317339.75990300003</v>
      </c>
      <c r="V264" s="6">
        <f t="shared" si="16"/>
        <v>7.2851184550734622</v>
      </c>
      <c r="W264" s="6">
        <f t="shared" si="17"/>
        <v>60.765508149216686</v>
      </c>
      <c r="X264" s="6">
        <f t="shared" si="18"/>
        <v>11.183013799342064</v>
      </c>
      <c r="Y264" s="6">
        <f t="shared" si="19"/>
        <v>11.721828445397751</v>
      </c>
    </row>
    <row r="265" spans="1:25" x14ac:dyDescent="0.25">
      <c r="A265">
        <v>264</v>
      </c>
      <c r="B265" t="s">
        <v>229</v>
      </c>
      <c r="C265">
        <v>2</v>
      </c>
      <c r="D265">
        <v>9061</v>
      </c>
      <c r="E265">
        <v>9062</v>
      </c>
      <c r="F265">
        <v>310</v>
      </c>
      <c r="G265" t="s">
        <v>254</v>
      </c>
      <c r="H265" t="s">
        <v>623</v>
      </c>
      <c r="I265">
        <v>6.2183900000000003</v>
      </c>
      <c r="J265" t="s">
        <v>453</v>
      </c>
      <c r="K265">
        <v>310</v>
      </c>
      <c r="L265" t="s">
        <v>623</v>
      </c>
      <c r="M265">
        <v>8.3410460000000004</v>
      </c>
      <c r="N265">
        <v>1.5350490000000001</v>
      </c>
      <c r="O265">
        <v>1.6090100000000001</v>
      </c>
      <c r="P265">
        <v>51.867901000000003</v>
      </c>
      <c r="Q265">
        <v>9.5455400000000008</v>
      </c>
      <c r="R265">
        <v>10.0055</v>
      </c>
      <c r="S265">
        <v>792.86557600000003</v>
      </c>
      <c r="T265">
        <v>2601.1496480000001</v>
      </c>
      <c r="U265">
        <v>270872.09725200001</v>
      </c>
      <c r="V265" s="6">
        <f t="shared" si="16"/>
        <v>6.2183677055096425</v>
      </c>
      <c r="W265" s="6">
        <f t="shared" si="17"/>
        <v>51.867691076570381</v>
      </c>
      <c r="X265" s="6">
        <f t="shared" si="18"/>
        <v>9.5454991279748711</v>
      </c>
      <c r="Y265" s="6">
        <f t="shared" si="19"/>
        <v>10.005415821842071</v>
      </c>
    </row>
    <row r="266" spans="1:25" x14ac:dyDescent="0.25">
      <c r="A266">
        <v>265</v>
      </c>
      <c r="B266" t="s">
        <v>229</v>
      </c>
      <c r="C266">
        <v>2</v>
      </c>
      <c r="D266">
        <v>9063</v>
      </c>
      <c r="E266">
        <v>9064</v>
      </c>
      <c r="F266">
        <v>310</v>
      </c>
      <c r="G266" t="s">
        <v>254</v>
      </c>
      <c r="H266" t="s">
        <v>623</v>
      </c>
      <c r="I266">
        <v>6.5673599999999999</v>
      </c>
      <c r="J266" t="s">
        <v>453</v>
      </c>
      <c r="K266">
        <v>310</v>
      </c>
      <c r="L266" t="s">
        <v>623</v>
      </c>
      <c r="M266">
        <v>8.3410460000000004</v>
      </c>
      <c r="N266">
        <v>1.5350490000000001</v>
      </c>
      <c r="O266">
        <v>1.6090100000000001</v>
      </c>
      <c r="P266">
        <v>54.778599</v>
      </c>
      <c r="Q266">
        <v>10.081200000000001</v>
      </c>
      <c r="R266">
        <v>10.5669</v>
      </c>
      <c r="S266">
        <v>1197.5924689999999</v>
      </c>
      <c r="T266">
        <v>3927.9659160000001</v>
      </c>
      <c r="U266">
        <v>286071.19375999999</v>
      </c>
      <c r="V266" s="6">
        <f t="shared" si="16"/>
        <v>6.5672909494949492</v>
      </c>
      <c r="W266" s="6">
        <f t="shared" si="17"/>
        <v>54.77807590512105</v>
      </c>
      <c r="X266" s="6">
        <f t="shared" si="18"/>
        <v>10.081113404731273</v>
      </c>
      <c r="Y266" s="6">
        <f t="shared" si="19"/>
        <v>10.566836810646869</v>
      </c>
    </row>
    <row r="267" spans="1:25" x14ac:dyDescent="0.25">
      <c r="A267">
        <v>266</v>
      </c>
      <c r="B267" t="s">
        <v>229</v>
      </c>
      <c r="C267">
        <v>2</v>
      </c>
      <c r="D267">
        <v>9086</v>
      </c>
      <c r="E267">
        <v>9087</v>
      </c>
      <c r="F267">
        <v>310</v>
      </c>
      <c r="G267" t="s">
        <v>254</v>
      </c>
      <c r="H267" t="s">
        <v>623</v>
      </c>
      <c r="I267">
        <v>8.7319999999999993</v>
      </c>
      <c r="J267" t="s">
        <v>453</v>
      </c>
      <c r="K267">
        <v>310</v>
      </c>
      <c r="L267" t="s">
        <v>623</v>
      </c>
      <c r="M267">
        <v>8.3410460000000004</v>
      </c>
      <c r="N267">
        <v>1.5350490000000001</v>
      </c>
      <c r="O267">
        <v>1.6090100000000001</v>
      </c>
      <c r="P267">
        <v>72.834000000000003</v>
      </c>
      <c r="Q267">
        <v>13.4041</v>
      </c>
      <c r="R267">
        <v>14.049899999999999</v>
      </c>
      <c r="S267">
        <v>936.60355500000003</v>
      </c>
      <c r="T267">
        <v>3073.3683339999998</v>
      </c>
      <c r="U267">
        <v>380358.77920699999</v>
      </c>
      <c r="V267" s="6">
        <f t="shared" si="16"/>
        <v>8.7318360699494946</v>
      </c>
      <c r="W267" s="6">
        <f t="shared" si="17"/>
        <v>72.832646323907952</v>
      </c>
      <c r="X267" s="6">
        <f t="shared" si="18"/>
        <v>13.403796227339903</v>
      </c>
      <c r="Y267" s="6">
        <f t="shared" si="19"/>
        <v>14.049611554909436</v>
      </c>
    </row>
    <row r="268" spans="1:25" x14ac:dyDescent="0.25">
      <c r="A268">
        <v>267</v>
      </c>
      <c r="B268" t="s">
        <v>229</v>
      </c>
      <c r="C268">
        <v>2</v>
      </c>
      <c r="D268">
        <v>9112</v>
      </c>
      <c r="E268">
        <v>9113</v>
      </c>
      <c r="F268">
        <v>320</v>
      </c>
      <c r="G268" t="s">
        <v>255</v>
      </c>
      <c r="H268" t="s">
        <v>624</v>
      </c>
      <c r="I268">
        <v>5.2098399999999998</v>
      </c>
      <c r="J268" t="s">
        <v>453</v>
      </c>
      <c r="K268">
        <v>320</v>
      </c>
      <c r="L268" t="s">
        <v>624</v>
      </c>
      <c r="M268">
        <v>8.0584550000000004</v>
      </c>
      <c r="N268">
        <v>1.393032</v>
      </c>
      <c r="O268">
        <v>1.6596150000000001</v>
      </c>
      <c r="P268">
        <v>41.983299000000002</v>
      </c>
      <c r="Q268">
        <v>7.2574699999999996</v>
      </c>
      <c r="R268">
        <v>8.6463300000000007</v>
      </c>
      <c r="S268">
        <v>670.141212</v>
      </c>
      <c r="T268">
        <v>2199.7955889999998</v>
      </c>
      <c r="U268">
        <v>226945.122921</v>
      </c>
      <c r="V268" s="6">
        <f t="shared" si="16"/>
        <v>5.209943134090909</v>
      </c>
      <c r="W268" s="6">
        <f t="shared" si="17"/>
        <v>41.984092298630557</v>
      </c>
      <c r="X268" s="6">
        <f t="shared" si="18"/>
        <v>7.2576175039689277</v>
      </c>
      <c r="Y268" s="6">
        <f t="shared" si="19"/>
        <v>8.6464997744842851</v>
      </c>
    </row>
    <row r="269" spans="1:25" x14ac:dyDescent="0.25">
      <c r="A269">
        <v>268</v>
      </c>
      <c r="B269" t="s">
        <v>229</v>
      </c>
      <c r="C269">
        <v>2</v>
      </c>
      <c r="D269">
        <v>9113</v>
      </c>
      <c r="E269">
        <v>9114</v>
      </c>
      <c r="F269">
        <v>320</v>
      </c>
      <c r="G269" t="s">
        <v>255</v>
      </c>
      <c r="H269" t="s">
        <v>624</v>
      </c>
      <c r="I269">
        <v>2.33386</v>
      </c>
      <c r="J269" t="s">
        <v>453</v>
      </c>
      <c r="K269">
        <v>320</v>
      </c>
      <c r="L269" t="s">
        <v>624</v>
      </c>
      <c r="M269">
        <v>8.0584550000000004</v>
      </c>
      <c r="N269">
        <v>1.393032</v>
      </c>
      <c r="O269">
        <v>1.6596150000000001</v>
      </c>
      <c r="P269">
        <v>18.807300999999999</v>
      </c>
      <c r="Q269">
        <v>3.2511399999999999</v>
      </c>
      <c r="R269">
        <v>3.87331</v>
      </c>
      <c r="S269">
        <v>511.692949</v>
      </c>
      <c r="T269">
        <v>1678.1529410000001</v>
      </c>
      <c r="U269">
        <v>101664.577351</v>
      </c>
      <c r="V269" s="6">
        <f t="shared" si="16"/>
        <v>2.3338975516758493</v>
      </c>
      <c r="W269" s="6">
        <f t="shared" si="17"/>
        <v>18.807608394790009</v>
      </c>
      <c r="X269" s="6">
        <f t="shared" si="18"/>
        <v>3.251193974206112</v>
      </c>
      <c r="Y269" s="6">
        <f t="shared" si="19"/>
        <v>3.8733713852245146</v>
      </c>
    </row>
    <row r="270" spans="1:25" x14ac:dyDescent="0.25">
      <c r="A270">
        <v>269</v>
      </c>
      <c r="B270" t="s">
        <v>229</v>
      </c>
      <c r="C270">
        <v>2</v>
      </c>
      <c r="D270">
        <v>9114</v>
      </c>
      <c r="E270">
        <v>9115</v>
      </c>
      <c r="F270">
        <v>320</v>
      </c>
      <c r="G270" t="s">
        <v>255</v>
      </c>
      <c r="H270" t="s">
        <v>624</v>
      </c>
      <c r="I270">
        <v>1.8818999999999999</v>
      </c>
      <c r="J270" t="s">
        <v>453</v>
      </c>
      <c r="K270">
        <v>320</v>
      </c>
      <c r="L270" t="s">
        <v>624</v>
      </c>
      <c r="M270">
        <v>8.0584550000000004</v>
      </c>
      <c r="N270">
        <v>1.393032</v>
      </c>
      <c r="O270">
        <v>1.6596150000000001</v>
      </c>
      <c r="P270">
        <v>15.1652</v>
      </c>
      <c r="Q270">
        <v>2.62155</v>
      </c>
      <c r="R270">
        <v>3.12323</v>
      </c>
      <c r="S270">
        <v>436.922775</v>
      </c>
      <c r="T270">
        <v>1382.8982040000001</v>
      </c>
      <c r="U270">
        <v>75028.575202000007</v>
      </c>
      <c r="V270" s="6">
        <f t="shared" si="16"/>
        <v>1.7224190817722682</v>
      </c>
      <c r="W270" s="6">
        <f t="shared" si="17"/>
        <v>13.880036661603144</v>
      </c>
      <c r="X270" s="6">
        <f t="shared" si="18"/>
        <v>2.3993848983193864</v>
      </c>
      <c r="Y270" s="6">
        <f t="shared" si="19"/>
        <v>2.8585525443954829</v>
      </c>
    </row>
    <row r="271" spans="1:25" x14ac:dyDescent="0.25">
      <c r="A271">
        <v>270</v>
      </c>
      <c r="B271" t="s">
        <v>229</v>
      </c>
      <c r="C271">
        <v>2</v>
      </c>
      <c r="D271">
        <v>9115</v>
      </c>
      <c r="E271">
        <v>9116</v>
      </c>
      <c r="F271">
        <v>320</v>
      </c>
      <c r="G271" t="s">
        <v>255</v>
      </c>
      <c r="H271" t="s">
        <v>624</v>
      </c>
      <c r="I271">
        <v>28.122299999999999</v>
      </c>
      <c r="J271" t="s">
        <v>453</v>
      </c>
      <c r="K271">
        <v>320</v>
      </c>
      <c r="L271" t="s">
        <v>624</v>
      </c>
      <c r="M271">
        <v>8.0584550000000004</v>
      </c>
      <c r="N271">
        <v>1.393032</v>
      </c>
      <c r="O271">
        <v>1.6596150000000001</v>
      </c>
      <c r="P271">
        <v>226.621994</v>
      </c>
      <c r="Q271">
        <v>39.175300999999997</v>
      </c>
      <c r="R271">
        <v>46.672199999999997</v>
      </c>
      <c r="S271">
        <v>2274.2301149999998</v>
      </c>
      <c r="T271">
        <v>7465.5836730000001</v>
      </c>
      <c r="U271">
        <v>1214098.882885</v>
      </c>
      <c r="V271" s="6">
        <f t="shared" si="16"/>
        <v>27.871875181014691</v>
      </c>
      <c r="W271" s="6">
        <f t="shared" si="17"/>
        <v>224.60425191182375</v>
      </c>
      <c r="X271" s="6">
        <f t="shared" si="18"/>
        <v>38.826414027159259</v>
      </c>
      <c r="Y271" s="6">
        <f t="shared" si="19"/>
        <v>46.256582128539698</v>
      </c>
    </row>
    <row r="272" spans="1:25" x14ac:dyDescent="0.25">
      <c r="A272">
        <v>271</v>
      </c>
      <c r="B272" t="s">
        <v>229</v>
      </c>
      <c r="C272">
        <v>2</v>
      </c>
      <c r="D272">
        <v>9116</v>
      </c>
      <c r="E272">
        <v>9117</v>
      </c>
      <c r="F272">
        <v>320</v>
      </c>
      <c r="G272" t="s">
        <v>255</v>
      </c>
      <c r="H272" t="s">
        <v>624</v>
      </c>
      <c r="I272">
        <v>4.0859300000000003</v>
      </c>
      <c r="J272" t="s">
        <v>453</v>
      </c>
      <c r="K272">
        <v>320</v>
      </c>
      <c r="L272" t="s">
        <v>624</v>
      </c>
      <c r="M272">
        <v>8.0584550000000004</v>
      </c>
      <c r="N272">
        <v>1.393032</v>
      </c>
      <c r="O272">
        <v>1.6596150000000001</v>
      </c>
      <c r="P272">
        <v>32.926299999999998</v>
      </c>
      <c r="Q272">
        <v>5.6918300000000004</v>
      </c>
      <c r="R272">
        <v>6.7810699999999997</v>
      </c>
      <c r="S272">
        <v>558.92523800000004</v>
      </c>
      <c r="T272">
        <v>1832.250591</v>
      </c>
      <c r="U272">
        <v>177983.217274</v>
      </c>
      <c r="V272" s="6">
        <f t="shared" si="16"/>
        <v>4.0859324443067031</v>
      </c>
      <c r="W272" s="6">
        <f t="shared" si="17"/>
        <v>32.926302735485578</v>
      </c>
      <c r="X272" s="6">
        <f t="shared" si="18"/>
        <v>5.6918346447574555</v>
      </c>
      <c r="Y272" s="6">
        <f t="shared" si="19"/>
        <v>6.7810747735580694</v>
      </c>
    </row>
    <row r="273" spans="1:25" x14ac:dyDescent="0.25">
      <c r="A273">
        <v>272</v>
      </c>
      <c r="B273" t="s">
        <v>229</v>
      </c>
      <c r="C273">
        <v>2</v>
      </c>
      <c r="D273">
        <v>9117</v>
      </c>
      <c r="E273">
        <v>9118</v>
      </c>
      <c r="F273">
        <v>320</v>
      </c>
      <c r="G273" t="s">
        <v>255</v>
      </c>
      <c r="H273" t="s">
        <v>624</v>
      </c>
      <c r="I273">
        <v>8.2462400000000002</v>
      </c>
      <c r="J273" t="s">
        <v>453</v>
      </c>
      <c r="K273">
        <v>320</v>
      </c>
      <c r="L273" t="s">
        <v>624</v>
      </c>
      <c r="M273">
        <v>8.0584550000000004</v>
      </c>
      <c r="N273">
        <v>1.393032</v>
      </c>
      <c r="O273">
        <v>1.6596150000000001</v>
      </c>
      <c r="P273">
        <v>66.452003000000005</v>
      </c>
      <c r="Q273">
        <v>11.487299999999999</v>
      </c>
      <c r="R273">
        <v>13.685600000000001</v>
      </c>
      <c r="S273">
        <v>1006.9350899999999</v>
      </c>
      <c r="T273">
        <v>3304.3744900000002</v>
      </c>
      <c r="U273">
        <v>359205.39160700003</v>
      </c>
      <c r="V273" s="6">
        <f t="shared" si="16"/>
        <v>8.2462211112718098</v>
      </c>
      <c r="W273" s="6">
        <f t="shared" si="17"/>
        <v>66.45180174523388</v>
      </c>
      <c r="X273" s="6">
        <f t="shared" si="18"/>
        <v>11.487249887077192</v>
      </c>
      <c r="Y273" s="6">
        <f t="shared" si="19"/>
        <v>13.685552249583365</v>
      </c>
    </row>
    <row r="274" spans="1:25" x14ac:dyDescent="0.25">
      <c r="A274">
        <v>273</v>
      </c>
      <c r="B274" t="s">
        <v>229</v>
      </c>
      <c r="C274">
        <v>2</v>
      </c>
      <c r="D274">
        <v>9121</v>
      </c>
      <c r="E274">
        <v>9122</v>
      </c>
      <c r="F274">
        <v>320</v>
      </c>
      <c r="G274" t="s">
        <v>255</v>
      </c>
      <c r="H274" t="s">
        <v>624</v>
      </c>
      <c r="I274">
        <v>2.98977</v>
      </c>
      <c r="J274" t="s">
        <v>453</v>
      </c>
      <c r="K274">
        <v>320</v>
      </c>
      <c r="L274" t="s">
        <v>624</v>
      </c>
      <c r="M274">
        <v>8.0584550000000004</v>
      </c>
      <c r="N274">
        <v>1.393032</v>
      </c>
      <c r="O274">
        <v>1.6596150000000001</v>
      </c>
      <c r="P274">
        <v>24.092898999999999</v>
      </c>
      <c r="Q274">
        <v>4.1648399999999999</v>
      </c>
      <c r="R274">
        <v>4.9618700000000002</v>
      </c>
      <c r="S274">
        <v>854.97770500000001</v>
      </c>
      <c r="T274">
        <v>2803.131828</v>
      </c>
      <c r="U274">
        <v>130234.962583</v>
      </c>
      <c r="V274" s="6">
        <f t="shared" si="16"/>
        <v>2.9897833467171719</v>
      </c>
      <c r="W274" s="6">
        <f t="shared" si="17"/>
        <v>24.093034559269729</v>
      </c>
      <c r="X274" s="6">
        <f t="shared" si="18"/>
        <v>4.1648638750441158</v>
      </c>
      <c r="Y274" s="6">
        <f t="shared" si="19"/>
        <v>4.9618892889620199</v>
      </c>
    </row>
    <row r="275" spans="1:25" x14ac:dyDescent="0.25">
      <c r="A275">
        <v>274</v>
      </c>
      <c r="B275" t="s">
        <v>229</v>
      </c>
      <c r="C275">
        <v>2</v>
      </c>
      <c r="D275">
        <v>9126</v>
      </c>
      <c r="E275">
        <v>9127</v>
      </c>
      <c r="F275">
        <v>320</v>
      </c>
      <c r="G275" t="s">
        <v>255</v>
      </c>
      <c r="H275" t="s">
        <v>624</v>
      </c>
      <c r="I275">
        <v>1.5747800000000001</v>
      </c>
      <c r="J275" t="s">
        <v>453</v>
      </c>
      <c r="K275">
        <v>320</v>
      </c>
      <c r="L275" t="s">
        <v>624</v>
      </c>
      <c r="M275">
        <v>8.0584550000000004</v>
      </c>
      <c r="N275">
        <v>1.393032</v>
      </c>
      <c r="O275">
        <v>1.6596150000000001</v>
      </c>
      <c r="P275">
        <v>12.690300000000001</v>
      </c>
      <c r="Q275">
        <v>2.1937199999999999</v>
      </c>
      <c r="R275">
        <v>2.6135299999999999</v>
      </c>
      <c r="S275">
        <v>288.913363</v>
      </c>
      <c r="T275">
        <v>947.74288799999999</v>
      </c>
      <c r="U275">
        <v>68597.808063999997</v>
      </c>
      <c r="V275" s="6">
        <f t="shared" si="16"/>
        <v>1.5747889821854912</v>
      </c>
      <c r="W275" s="6">
        <f t="shared" si="17"/>
        <v>12.690366147437583</v>
      </c>
      <c r="X275" s="6">
        <f t="shared" si="18"/>
        <v>2.1937314454318195</v>
      </c>
      <c r="Y275" s="6">
        <f t="shared" si="19"/>
        <v>2.6135434166697742</v>
      </c>
    </row>
    <row r="276" spans="1:25" x14ac:dyDescent="0.25">
      <c r="A276">
        <v>275</v>
      </c>
      <c r="B276" t="s">
        <v>229</v>
      </c>
      <c r="C276">
        <v>2</v>
      </c>
      <c r="D276">
        <v>9127</v>
      </c>
      <c r="E276">
        <v>9128</v>
      </c>
      <c r="F276">
        <v>320</v>
      </c>
      <c r="G276" t="s">
        <v>255</v>
      </c>
      <c r="H276" t="s">
        <v>624</v>
      </c>
      <c r="I276">
        <v>12.5047</v>
      </c>
      <c r="J276" t="s">
        <v>453</v>
      </c>
      <c r="K276">
        <v>320</v>
      </c>
      <c r="L276" t="s">
        <v>624</v>
      </c>
      <c r="M276">
        <v>8.0584550000000004</v>
      </c>
      <c r="N276">
        <v>1.393032</v>
      </c>
      <c r="O276">
        <v>1.6596150000000001</v>
      </c>
      <c r="P276">
        <v>100.768997</v>
      </c>
      <c r="Q276">
        <v>17.419398999999999</v>
      </c>
      <c r="R276">
        <v>20.753</v>
      </c>
      <c r="S276">
        <v>1091.1332420000001</v>
      </c>
      <c r="T276">
        <v>3577.2275730000001</v>
      </c>
      <c r="U276">
        <v>544706.89919599995</v>
      </c>
      <c r="V276" s="6">
        <f t="shared" si="16"/>
        <v>12.504749751974288</v>
      </c>
      <c r="W276" s="6">
        <f t="shared" si="17"/>
        <v>100.76896316254596</v>
      </c>
      <c r="X276" s="6">
        <f t="shared" si="18"/>
        <v>17.419516556492248</v>
      </c>
      <c r="Y276" s="6">
        <f t="shared" si="19"/>
        <v>20.75307025962281</v>
      </c>
    </row>
    <row r="277" spans="1:25" x14ac:dyDescent="0.25">
      <c r="A277">
        <v>276</v>
      </c>
      <c r="B277" t="s">
        <v>229</v>
      </c>
      <c r="C277">
        <v>2</v>
      </c>
      <c r="D277">
        <v>9128</v>
      </c>
      <c r="E277">
        <v>9129</v>
      </c>
      <c r="F277">
        <v>320</v>
      </c>
      <c r="G277" t="s">
        <v>255</v>
      </c>
      <c r="H277" t="s">
        <v>624</v>
      </c>
      <c r="I277">
        <v>27.775099999999998</v>
      </c>
      <c r="J277" t="s">
        <v>453</v>
      </c>
      <c r="K277">
        <v>320</v>
      </c>
      <c r="L277" t="s">
        <v>624</v>
      </c>
      <c r="M277">
        <v>8.0584550000000004</v>
      </c>
      <c r="N277">
        <v>1.393032</v>
      </c>
      <c r="O277">
        <v>1.6596150000000001</v>
      </c>
      <c r="P277">
        <v>223.824005</v>
      </c>
      <c r="Q277">
        <v>38.691600999999999</v>
      </c>
      <c r="R277">
        <v>46.095999999999997</v>
      </c>
      <c r="S277">
        <v>2564.2694799999999</v>
      </c>
      <c r="T277">
        <v>6968.2496179999998</v>
      </c>
      <c r="U277">
        <v>1012842.71637</v>
      </c>
      <c r="V277" s="6">
        <f t="shared" si="16"/>
        <v>23.251669338154272</v>
      </c>
      <c r="W277" s="6">
        <f t="shared" si="17"/>
        <v>187.372531036396</v>
      </c>
      <c r="X277" s="6">
        <f t="shared" si="18"/>
        <v>32.390319441467724</v>
      </c>
      <c r="Y277" s="6">
        <f t="shared" si="19"/>
        <v>38.588819208640906</v>
      </c>
    </row>
    <row r="278" spans="1:25" x14ac:dyDescent="0.25">
      <c r="A278">
        <v>277</v>
      </c>
      <c r="B278" t="s">
        <v>229</v>
      </c>
      <c r="C278">
        <v>2</v>
      </c>
      <c r="D278">
        <v>9129</v>
      </c>
      <c r="E278">
        <v>9130</v>
      </c>
      <c r="F278">
        <v>320</v>
      </c>
      <c r="G278" t="s">
        <v>255</v>
      </c>
      <c r="H278" t="s">
        <v>624</v>
      </c>
      <c r="I278">
        <v>65.7102</v>
      </c>
      <c r="J278" t="s">
        <v>453</v>
      </c>
      <c r="K278">
        <v>320</v>
      </c>
      <c r="L278" t="s">
        <v>624</v>
      </c>
      <c r="M278">
        <v>8.0584550000000004</v>
      </c>
      <c r="N278">
        <v>1.393032</v>
      </c>
      <c r="O278">
        <v>1.6596150000000001</v>
      </c>
      <c r="P278">
        <v>529.52301</v>
      </c>
      <c r="Q278">
        <v>91.5364</v>
      </c>
      <c r="R278">
        <v>109.054</v>
      </c>
      <c r="S278">
        <v>13201.908293</v>
      </c>
      <c r="T278">
        <v>43283.938037</v>
      </c>
      <c r="U278">
        <v>2862357.659711</v>
      </c>
      <c r="V278" s="6">
        <f t="shared" si="16"/>
        <v>65.710690076010096</v>
      </c>
      <c r="W278" s="6">
        <f t="shared" si="17"/>
        <v>529.52663899647393</v>
      </c>
      <c r="X278" s="6">
        <f t="shared" si="18"/>
        <v>91.537094017964492</v>
      </c>
      <c r="Y278" s="6">
        <f t="shared" si="19"/>
        <v>109.0544469104975</v>
      </c>
    </row>
    <row r="279" spans="1:25" x14ac:dyDescent="0.25">
      <c r="A279">
        <v>278</v>
      </c>
      <c r="B279" t="s">
        <v>229</v>
      </c>
      <c r="C279">
        <v>2</v>
      </c>
      <c r="D279">
        <v>9130</v>
      </c>
      <c r="E279">
        <v>9131</v>
      </c>
      <c r="F279">
        <v>320</v>
      </c>
      <c r="G279" t="s">
        <v>255</v>
      </c>
      <c r="H279" t="s">
        <v>624</v>
      </c>
      <c r="I279">
        <v>14.4742</v>
      </c>
      <c r="J279" t="s">
        <v>453</v>
      </c>
      <c r="K279">
        <v>320</v>
      </c>
      <c r="L279" t="s">
        <v>624</v>
      </c>
      <c r="M279">
        <v>8.0584550000000004</v>
      </c>
      <c r="N279">
        <v>1.393032</v>
      </c>
      <c r="O279">
        <v>1.6596150000000001</v>
      </c>
      <c r="P279">
        <v>116.639999</v>
      </c>
      <c r="Q279">
        <v>20.163</v>
      </c>
      <c r="R279">
        <v>24.021599999999999</v>
      </c>
      <c r="S279">
        <v>1440.6781619999999</v>
      </c>
      <c r="T279">
        <v>4724.4530150000001</v>
      </c>
      <c r="U279">
        <v>630493.82820400002</v>
      </c>
      <c r="V279" s="6">
        <f t="shared" si="16"/>
        <v>14.474146652984389</v>
      </c>
      <c r="W279" s="6">
        <f t="shared" si="17"/>
        <v>116.63925946647532</v>
      </c>
      <c r="X279" s="6">
        <f t="shared" si="18"/>
        <v>20.162949460300151</v>
      </c>
      <c r="Y279" s="6">
        <f t="shared" si="19"/>
        <v>24.021510897492689</v>
      </c>
    </row>
    <row r="280" spans="1:25" x14ac:dyDescent="0.25">
      <c r="A280">
        <v>279</v>
      </c>
      <c r="B280" t="s">
        <v>229</v>
      </c>
      <c r="C280">
        <v>2</v>
      </c>
      <c r="D280">
        <v>9131</v>
      </c>
      <c r="E280">
        <v>9132</v>
      </c>
      <c r="F280">
        <v>320</v>
      </c>
      <c r="G280" t="s">
        <v>255</v>
      </c>
      <c r="H280" t="s">
        <v>624</v>
      </c>
      <c r="I280">
        <v>21.997599999999998</v>
      </c>
      <c r="J280" t="s">
        <v>453</v>
      </c>
      <c r="K280">
        <v>320</v>
      </c>
      <c r="L280" t="s">
        <v>624</v>
      </c>
      <c r="M280">
        <v>8.0584550000000004</v>
      </c>
      <c r="N280">
        <v>1.393032</v>
      </c>
      <c r="O280">
        <v>1.6596150000000001</v>
      </c>
      <c r="P280">
        <v>177.266998</v>
      </c>
      <c r="Q280">
        <v>30.6434</v>
      </c>
      <c r="R280">
        <v>36.5075</v>
      </c>
      <c r="S280">
        <v>2388.8666760000001</v>
      </c>
      <c r="T280">
        <v>7834.981863</v>
      </c>
      <c r="U280">
        <v>958205.89095999999</v>
      </c>
      <c r="V280" s="6">
        <f t="shared" si="16"/>
        <v>21.997380416896235</v>
      </c>
      <c r="W280" s="6">
        <f t="shared" si="17"/>
        <v>177.26490020743955</v>
      </c>
      <c r="X280" s="6">
        <f t="shared" si="18"/>
        <v>30.643054836909798</v>
      </c>
      <c r="Y280" s="6">
        <f t="shared" si="19"/>
        <v>36.507182500587248</v>
      </c>
    </row>
    <row r="281" spans="1:25" x14ac:dyDescent="0.25">
      <c r="A281">
        <v>280</v>
      </c>
      <c r="B281" t="s">
        <v>229</v>
      </c>
      <c r="C281">
        <v>2</v>
      </c>
      <c r="D281">
        <v>9135</v>
      </c>
      <c r="E281">
        <v>9136</v>
      </c>
      <c r="F281">
        <v>320</v>
      </c>
      <c r="G281" t="s">
        <v>255</v>
      </c>
      <c r="H281" t="s">
        <v>624</v>
      </c>
      <c r="I281">
        <v>20.6557</v>
      </c>
      <c r="J281" t="s">
        <v>453</v>
      </c>
      <c r="K281">
        <v>320</v>
      </c>
      <c r="L281" t="s">
        <v>624</v>
      </c>
      <c r="M281">
        <v>8.0584550000000004</v>
      </c>
      <c r="N281">
        <v>1.393032</v>
      </c>
      <c r="O281">
        <v>1.6596150000000001</v>
      </c>
      <c r="P281">
        <v>166.453003</v>
      </c>
      <c r="Q281">
        <v>28.774000000000001</v>
      </c>
      <c r="R281">
        <v>34.280500000000004</v>
      </c>
      <c r="S281">
        <v>3767.7659680000002</v>
      </c>
      <c r="T281">
        <v>12347.074501999999</v>
      </c>
      <c r="U281">
        <v>899765.94839100004</v>
      </c>
      <c r="V281" s="6">
        <f t="shared" si="16"/>
        <v>20.65578393918733</v>
      </c>
      <c r="W281" s="6">
        <f t="shared" si="17"/>
        <v>166.45370536366386</v>
      </c>
      <c r="X281" s="6">
        <f t="shared" si="18"/>
        <v>28.774168012374005</v>
      </c>
      <c r="Y281" s="6">
        <f t="shared" si="19"/>
        <v>34.280648862234379</v>
      </c>
    </row>
    <row r="282" spans="1:25" x14ac:dyDescent="0.25">
      <c r="A282">
        <v>281</v>
      </c>
      <c r="B282" t="s">
        <v>229</v>
      </c>
      <c r="C282">
        <v>2</v>
      </c>
      <c r="D282">
        <v>9137</v>
      </c>
      <c r="E282">
        <v>9138</v>
      </c>
      <c r="F282">
        <v>320</v>
      </c>
      <c r="G282" t="s">
        <v>255</v>
      </c>
      <c r="H282" t="s">
        <v>624</v>
      </c>
      <c r="I282">
        <v>28.6829</v>
      </c>
      <c r="J282" t="s">
        <v>453</v>
      </c>
      <c r="K282">
        <v>320</v>
      </c>
      <c r="L282" t="s">
        <v>624</v>
      </c>
      <c r="M282">
        <v>8.0584550000000004</v>
      </c>
      <c r="N282">
        <v>1.393032</v>
      </c>
      <c r="O282">
        <v>1.6596150000000001</v>
      </c>
      <c r="P282">
        <v>231.13999899999999</v>
      </c>
      <c r="Q282">
        <v>39.956200000000003</v>
      </c>
      <c r="R282">
        <v>47.602600000000002</v>
      </c>
      <c r="S282">
        <v>2846.7984590000001</v>
      </c>
      <c r="T282">
        <v>4583.3544019999999</v>
      </c>
      <c r="U282">
        <v>573691.92746000004</v>
      </c>
      <c r="V282" s="6">
        <f t="shared" si="16"/>
        <v>13.170154441230487</v>
      </c>
      <c r="W282" s="6">
        <f t="shared" si="17"/>
        <v>106.13109690770602</v>
      </c>
      <c r="X282" s="6">
        <f t="shared" si="18"/>
        <v>18.346446581576188</v>
      </c>
      <c r="Y282" s="6">
        <f t="shared" si="19"/>
        <v>21.857385862982735</v>
      </c>
    </row>
    <row r="283" spans="1:25" x14ac:dyDescent="0.25">
      <c r="A283">
        <v>282</v>
      </c>
      <c r="B283" t="s">
        <v>229</v>
      </c>
      <c r="C283">
        <v>2</v>
      </c>
      <c r="D283">
        <v>9139</v>
      </c>
      <c r="E283">
        <v>9140</v>
      </c>
      <c r="F283">
        <v>320</v>
      </c>
      <c r="G283" t="s">
        <v>255</v>
      </c>
      <c r="H283" t="s">
        <v>624</v>
      </c>
      <c r="I283">
        <v>8.0175999999999998</v>
      </c>
      <c r="J283" t="s">
        <v>453</v>
      </c>
      <c r="K283">
        <v>320</v>
      </c>
      <c r="L283" t="s">
        <v>624</v>
      </c>
      <c r="M283">
        <v>8.0584550000000004</v>
      </c>
      <c r="N283">
        <v>1.393032</v>
      </c>
      <c r="O283">
        <v>1.6596150000000001</v>
      </c>
      <c r="P283">
        <v>64.609497000000005</v>
      </c>
      <c r="Q283">
        <v>11.168799999999999</v>
      </c>
      <c r="R283">
        <v>13.306100000000001</v>
      </c>
      <c r="S283">
        <v>719.04196000000002</v>
      </c>
      <c r="T283">
        <v>2359.011336</v>
      </c>
      <c r="U283">
        <v>349242.68037100002</v>
      </c>
      <c r="V283" s="6">
        <f t="shared" si="16"/>
        <v>8.017508732116621</v>
      </c>
      <c r="W283" s="6">
        <f t="shared" si="17"/>
        <v>64.608733329868841</v>
      </c>
      <c r="X283" s="6">
        <f t="shared" si="18"/>
        <v>11.168646224117881</v>
      </c>
      <c r="Y283" s="6">
        <f t="shared" si="19"/>
        <v>13.305977754451726</v>
      </c>
    </row>
    <row r="284" spans="1:25" x14ac:dyDescent="0.25">
      <c r="A284">
        <v>283</v>
      </c>
      <c r="B284" t="s">
        <v>229</v>
      </c>
      <c r="C284">
        <v>2</v>
      </c>
      <c r="D284">
        <v>9152</v>
      </c>
      <c r="E284">
        <v>9153</v>
      </c>
      <c r="F284">
        <v>320</v>
      </c>
      <c r="G284" t="s">
        <v>255</v>
      </c>
      <c r="H284" t="s">
        <v>624</v>
      </c>
      <c r="I284">
        <v>2.9876</v>
      </c>
      <c r="J284" t="s">
        <v>453</v>
      </c>
      <c r="K284">
        <v>320</v>
      </c>
      <c r="L284" t="s">
        <v>624</v>
      </c>
      <c r="M284">
        <v>8.0584550000000004</v>
      </c>
      <c r="N284">
        <v>1.393032</v>
      </c>
      <c r="O284">
        <v>1.6596150000000001</v>
      </c>
      <c r="P284">
        <v>24.075399000000001</v>
      </c>
      <c r="Q284">
        <v>4.1618199999999996</v>
      </c>
      <c r="R284">
        <v>4.9582600000000001</v>
      </c>
      <c r="S284">
        <v>544.527647</v>
      </c>
      <c r="T284">
        <v>1653.903194</v>
      </c>
      <c r="U284">
        <v>94854.998603999993</v>
      </c>
      <c r="V284" s="6">
        <f t="shared" si="16"/>
        <v>2.1775711341597797</v>
      </c>
      <c r="W284" s="6">
        <f t="shared" si="17"/>
        <v>17.547858993925548</v>
      </c>
      <c r="X284" s="6">
        <f t="shared" si="18"/>
        <v>3.0334262721608662</v>
      </c>
      <c r="Y284" s="6">
        <f t="shared" si="19"/>
        <v>3.613929717818583</v>
      </c>
    </row>
    <row r="285" spans="1:25" x14ac:dyDescent="0.25">
      <c r="A285">
        <v>284</v>
      </c>
      <c r="B285" t="s">
        <v>229</v>
      </c>
      <c r="C285">
        <v>2</v>
      </c>
      <c r="D285">
        <v>9161</v>
      </c>
      <c r="E285">
        <v>9162</v>
      </c>
      <c r="F285">
        <v>320</v>
      </c>
      <c r="G285" t="s">
        <v>255</v>
      </c>
      <c r="H285" t="s">
        <v>624</v>
      </c>
      <c r="I285">
        <v>0.41611500000000001</v>
      </c>
      <c r="J285" t="s">
        <v>453</v>
      </c>
      <c r="K285">
        <v>320</v>
      </c>
      <c r="L285" t="s">
        <v>624</v>
      </c>
      <c r="M285">
        <v>8.0584550000000004</v>
      </c>
      <c r="N285">
        <v>1.393032</v>
      </c>
      <c r="O285">
        <v>1.6596150000000001</v>
      </c>
      <c r="P285">
        <v>3.35324</v>
      </c>
      <c r="Q285">
        <v>0.57966099999999998</v>
      </c>
      <c r="R285">
        <v>0.69059099999999995</v>
      </c>
      <c r="S285">
        <v>815.50327900000002</v>
      </c>
      <c r="T285">
        <v>2673.424035</v>
      </c>
      <c r="U285">
        <v>18125.838674999999</v>
      </c>
      <c r="V285" s="6">
        <f t="shared" si="16"/>
        <v>0.41611199896694212</v>
      </c>
      <c r="W285" s="6">
        <f t="shared" si="17"/>
        <v>3.3532198186351496</v>
      </c>
      <c r="X285" s="6">
        <f t="shared" si="18"/>
        <v>0.57965733014491738</v>
      </c>
      <c r="Y285" s="6">
        <f t="shared" si="19"/>
        <v>0.6905857151655217</v>
      </c>
    </row>
    <row r="286" spans="1:25" x14ac:dyDescent="0.25">
      <c r="A286">
        <v>285</v>
      </c>
      <c r="B286" t="s">
        <v>229</v>
      </c>
      <c r="C286">
        <v>2</v>
      </c>
      <c r="D286">
        <v>9166</v>
      </c>
      <c r="E286">
        <v>9167</v>
      </c>
      <c r="F286">
        <v>320</v>
      </c>
      <c r="G286" t="s">
        <v>255</v>
      </c>
      <c r="H286" t="s">
        <v>624</v>
      </c>
      <c r="I286">
        <v>22.9025</v>
      </c>
      <c r="J286" t="s">
        <v>453</v>
      </c>
      <c r="K286">
        <v>320</v>
      </c>
      <c r="L286" t="s">
        <v>624</v>
      </c>
      <c r="M286">
        <v>8.0584550000000004</v>
      </c>
      <c r="N286">
        <v>1.393032</v>
      </c>
      <c r="O286">
        <v>1.6596150000000001</v>
      </c>
      <c r="P286">
        <v>184.55900600000001</v>
      </c>
      <c r="Q286">
        <v>31.9039</v>
      </c>
      <c r="R286">
        <v>38.009300000000003</v>
      </c>
      <c r="S286">
        <v>1305.6703150000001</v>
      </c>
      <c r="T286">
        <v>4270.8104590000003</v>
      </c>
      <c r="U286">
        <v>994129.64660800004</v>
      </c>
      <c r="V286" s="6">
        <f t="shared" si="16"/>
        <v>22.822076368411388</v>
      </c>
      <c r="W286" s="6">
        <f t="shared" si="17"/>
        <v>183.91067542140661</v>
      </c>
      <c r="X286" s="6">
        <f t="shared" si="18"/>
        <v>31.791882687640854</v>
      </c>
      <c r="Y286" s="6">
        <f t="shared" si="19"/>
        <v>37.87586027216107</v>
      </c>
    </row>
    <row r="287" spans="1:25" x14ac:dyDescent="0.25">
      <c r="A287">
        <v>286</v>
      </c>
      <c r="B287" t="s">
        <v>229</v>
      </c>
      <c r="C287">
        <v>2</v>
      </c>
      <c r="D287">
        <v>9176</v>
      </c>
      <c r="E287">
        <v>9177</v>
      </c>
      <c r="F287">
        <v>321</v>
      </c>
      <c r="G287" t="s">
        <v>256</v>
      </c>
      <c r="H287" t="s">
        <v>625</v>
      </c>
      <c r="I287">
        <v>10.136100000000001</v>
      </c>
      <c r="J287" t="s">
        <v>453</v>
      </c>
      <c r="K287">
        <v>321</v>
      </c>
      <c r="L287" t="s">
        <v>625</v>
      </c>
      <c r="M287">
        <v>5.1783400000000004</v>
      </c>
      <c r="N287">
        <v>0.93812200000000001</v>
      </c>
      <c r="O287">
        <v>1.3045469999999999</v>
      </c>
      <c r="P287">
        <v>52.488200999999997</v>
      </c>
      <c r="Q287">
        <v>9.5088899999999992</v>
      </c>
      <c r="R287">
        <v>13.223000000000001</v>
      </c>
      <c r="S287">
        <v>1693.607712</v>
      </c>
      <c r="T287">
        <v>5554.6607370000002</v>
      </c>
      <c r="U287">
        <v>441533.96850000002</v>
      </c>
      <c r="V287" s="6">
        <f t="shared" si="16"/>
        <v>10.136225172176308</v>
      </c>
      <c r="W287" s="6">
        <f t="shared" si="17"/>
        <v>52.488820258087472</v>
      </c>
      <c r="X287" s="6">
        <f t="shared" si="18"/>
        <v>9.5090158309723822</v>
      </c>
      <c r="Y287" s="6">
        <f t="shared" si="19"/>
        <v>13.223182139687086</v>
      </c>
    </row>
    <row r="288" spans="1:25" x14ac:dyDescent="0.25">
      <c r="A288">
        <v>287</v>
      </c>
      <c r="B288" t="s">
        <v>229</v>
      </c>
      <c r="C288">
        <v>2</v>
      </c>
      <c r="D288">
        <v>9177</v>
      </c>
      <c r="E288">
        <v>9178</v>
      </c>
      <c r="F288">
        <v>321</v>
      </c>
      <c r="G288" t="s">
        <v>256</v>
      </c>
      <c r="H288" t="s">
        <v>625</v>
      </c>
      <c r="I288">
        <v>95.025499999999994</v>
      </c>
      <c r="J288" t="s">
        <v>453</v>
      </c>
      <c r="K288">
        <v>321</v>
      </c>
      <c r="L288" t="s">
        <v>625</v>
      </c>
      <c r="M288">
        <v>5.1783400000000004</v>
      </c>
      <c r="N288">
        <v>0.93812200000000001</v>
      </c>
      <c r="O288">
        <v>1.3045469999999999</v>
      </c>
      <c r="P288">
        <v>492.074005</v>
      </c>
      <c r="Q288">
        <v>89.145499999999998</v>
      </c>
      <c r="R288">
        <v>123.965</v>
      </c>
      <c r="S288">
        <v>7008.7423699999999</v>
      </c>
      <c r="T288">
        <v>22983.593710000001</v>
      </c>
      <c r="U288">
        <v>4139369.1407809998</v>
      </c>
      <c r="V288" s="6">
        <f t="shared" si="16"/>
        <v>95.026839779178147</v>
      </c>
      <c r="W288" s="6">
        <f t="shared" si="17"/>
        <v>492.08128550210938</v>
      </c>
      <c r="X288" s="6">
        <f t="shared" si="18"/>
        <v>89.146768987322162</v>
      </c>
      <c r="Y288" s="6">
        <f t="shared" si="19"/>
        <v>123.9669787534075</v>
      </c>
    </row>
    <row r="289" spans="1:25" x14ac:dyDescent="0.25">
      <c r="A289">
        <v>288</v>
      </c>
      <c r="B289" t="s">
        <v>229</v>
      </c>
      <c r="C289">
        <v>2</v>
      </c>
      <c r="D289">
        <v>9178</v>
      </c>
      <c r="E289">
        <v>9179</v>
      </c>
      <c r="F289">
        <v>321</v>
      </c>
      <c r="G289" t="s">
        <v>256</v>
      </c>
      <c r="H289" t="s">
        <v>625</v>
      </c>
      <c r="I289">
        <v>6.6584199999999996</v>
      </c>
      <c r="J289" t="s">
        <v>453</v>
      </c>
      <c r="K289">
        <v>321</v>
      </c>
      <c r="L289" t="s">
        <v>625</v>
      </c>
      <c r="M289">
        <v>5.1783400000000004</v>
      </c>
      <c r="N289">
        <v>0.93812200000000001</v>
      </c>
      <c r="O289">
        <v>1.3045469999999999</v>
      </c>
      <c r="P289">
        <v>34.479599</v>
      </c>
      <c r="Q289">
        <v>6.24641</v>
      </c>
      <c r="R289">
        <v>8.6862200000000005</v>
      </c>
      <c r="S289">
        <v>1061.692736</v>
      </c>
      <c r="T289">
        <v>3483.3337959999999</v>
      </c>
      <c r="U289">
        <v>290045.08305700001</v>
      </c>
      <c r="V289" s="6">
        <f t="shared" si="16"/>
        <v>6.6585188947887977</v>
      </c>
      <c r="W289" s="6">
        <f t="shared" si="17"/>
        <v>34.480074733640627</v>
      </c>
      <c r="X289" s="6">
        <f t="shared" si="18"/>
        <v>6.2465030626170561</v>
      </c>
      <c r="Y289" s="6">
        <f t="shared" si="19"/>
        <v>8.6863508486400409</v>
      </c>
    </row>
    <row r="290" spans="1:25" x14ac:dyDescent="0.25">
      <c r="A290">
        <v>289</v>
      </c>
      <c r="B290" t="s">
        <v>229</v>
      </c>
      <c r="C290">
        <v>2</v>
      </c>
      <c r="D290">
        <v>9179</v>
      </c>
      <c r="E290">
        <v>9180</v>
      </c>
      <c r="F290">
        <v>321</v>
      </c>
      <c r="G290" t="s">
        <v>256</v>
      </c>
      <c r="H290" t="s">
        <v>625</v>
      </c>
      <c r="I290">
        <v>12.474600000000001</v>
      </c>
      <c r="J290" t="s">
        <v>453</v>
      </c>
      <c r="K290">
        <v>321</v>
      </c>
      <c r="L290" t="s">
        <v>625</v>
      </c>
      <c r="M290">
        <v>5.1783400000000004</v>
      </c>
      <c r="N290">
        <v>0.93812200000000001</v>
      </c>
      <c r="O290">
        <v>1.3045469999999999</v>
      </c>
      <c r="P290">
        <v>64.597701999999998</v>
      </c>
      <c r="Q290">
        <v>11.7027</v>
      </c>
      <c r="R290">
        <v>16.273700000000002</v>
      </c>
      <c r="S290">
        <v>1796.031164</v>
      </c>
      <c r="T290">
        <v>2163.296135</v>
      </c>
      <c r="U290">
        <v>114154.930601</v>
      </c>
      <c r="V290" s="6">
        <f t="shared" si="16"/>
        <v>2.6206366070018365</v>
      </c>
      <c r="W290" s="6">
        <f t="shared" si="17"/>
        <v>13.570547367501892</v>
      </c>
      <c r="X290" s="6">
        <f t="shared" si="18"/>
        <v>2.4584768550337768</v>
      </c>
      <c r="Y290" s="6">
        <f t="shared" si="19"/>
        <v>3.4187436237544246</v>
      </c>
    </row>
    <row r="291" spans="1:25" x14ac:dyDescent="0.25">
      <c r="A291">
        <v>290</v>
      </c>
      <c r="B291" t="s">
        <v>229</v>
      </c>
      <c r="C291">
        <v>2</v>
      </c>
      <c r="D291">
        <v>9180</v>
      </c>
      <c r="E291">
        <v>9181</v>
      </c>
      <c r="F291">
        <v>321</v>
      </c>
      <c r="G291" t="s">
        <v>256</v>
      </c>
      <c r="H291" t="s">
        <v>625</v>
      </c>
      <c r="I291">
        <v>4.5373999999999999</v>
      </c>
      <c r="J291" t="s">
        <v>453</v>
      </c>
      <c r="K291">
        <v>321</v>
      </c>
      <c r="L291" t="s">
        <v>625</v>
      </c>
      <c r="M291">
        <v>5.1783400000000004</v>
      </c>
      <c r="N291">
        <v>0.93812200000000001</v>
      </c>
      <c r="O291">
        <v>1.3045469999999999</v>
      </c>
      <c r="P291">
        <v>23.496200999999999</v>
      </c>
      <c r="Q291">
        <v>4.2566300000000004</v>
      </c>
      <c r="R291">
        <v>5.9192499999999999</v>
      </c>
      <c r="S291">
        <v>647.058943</v>
      </c>
      <c r="T291">
        <v>2123.42175</v>
      </c>
      <c r="U291">
        <v>197652.24357300001</v>
      </c>
      <c r="V291" s="6">
        <f t="shared" si="16"/>
        <v>4.5374711564049592</v>
      </c>
      <c r="W291" s="6">
        <f t="shared" si="17"/>
        <v>23.496568388058058</v>
      </c>
      <c r="X291" s="6">
        <f t="shared" si="18"/>
        <v>4.256701516188933</v>
      </c>
      <c r="Y291" s="6">
        <f t="shared" si="19"/>
        <v>5.9193443846746199</v>
      </c>
    </row>
    <row r="292" spans="1:25" x14ac:dyDescent="0.25">
      <c r="A292">
        <v>291</v>
      </c>
      <c r="B292" t="s">
        <v>229</v>
      </c>
      <c r="C292">
        <v>2</v>
      </c>
      <c r="D292">
        <v>9181</v>
      </c>
      <c r="E292">
        <v>9182</v>
      </c>
      <c r="F292">
        <v>321</v>
      </c>
      <c r="G292" t="s">
        <v>256</v>
      </c>
      <c r="H292" t="s">
        <v>625</v>
      </c>
      <c r="I292">
        <v>2.8962699999999999</v>
      </c>
      <c r="J292" t="s">
        <v>453</v>
      </c>
      <c r="K292">
        <v>321</v>
      </c>
      <c r="L292" t="s">
        <v>625</v>
      </c>
      <c r="M292">
        <v>5.1783400000000004</v>
      </c>
      <c r="N292">
        <v>0.93812200000000001</v>
      </c>
      <c r="O292">
        <v>1.3045469999999999</v>
      </c>
      <c r="P292">
        <v>14.9979</v>
      </c>
      <c r="Q292">
        <v>2.71705</v>
      </c>
      <c r="R292">
        <v>3.7783199999999999</v>
      </c>
      <c r="S292">
        <v>508.629842</v>
      </c>
      <c r="T292">
        <v>1667.946692</v>
      </c>
      <c r="U292">
        <v>126163.549176</v>
      </c>
      <c r="V292" s="6">
        <f t="shared" si="16"/>
        <v>2.8963165559228652</v>
      </c>
      <c r="W292" s="6">
        <f t="shared" si="17"/>
        <v>14.99811187419761</v>
      </c>
      <c r="X292" s="6">
        <f t="shared" si="18"/>
        <v>2.7170982800754704</v>
      </c>
      <c r="Y292" s="6">
        <f t="shared" si="19"/>
        <v>3.7783810740795056</v>
      </c>
    </row>
    <row r="293" spans="1:25" x14ac:dyDescent="0.25">
      <c r="A293">
        <v>292</v>
      </c>
      <c r="B293" t="s">
        <v>229</v>
      </c>
      <c r="C293">
        <v>2</v>
      </c>
      <c r="D293">
        <v>9182</v>
      </c>
      <c r="E293">
        <v>9183</v>
      </c>
      <c r="F293">
        <v>321</v>
      </c>
      <c r="G293" t="s">
        <v>256</v>
      </c>
      <c r="H293" t="s">
        <v>625</v>
      </c>
      <c r="I293">
        <v>5.2547800000000002</v>
      </c>
      <c r="J293" t="s">
        <v>453</v>
      </c>
      <c r="K293">
        <v>321</v>
      </c>
      <c r="L293" t="s">
        <v>625</v>
      </c>
      <c r="M293">
        <v>5.1783400000000004</v>
      </c>
      <c r="N293">
        <v>0.93812200000000001</v>
      </c>
      <c r="O293">
        <v>1.3045469999999999</v>
      </c>
      <c r="P293">
        <v>27.210999999999999</v>
      </c>
      <c r="Q293">
        <v>4.9296199999999999</v>
      </c>
      <c r="R293">
        <v>6.8551099999999998</v>
      </c>
      <c r="S293">
        <v>880.04428399999995</v>
      </c>
      <c r="T293">
        <v>2887.0288599999999</v>
      </c>
      <c r="U293">
        <v>228901.52775800001</v>
      </c>
      <c r="V293" s="6">
        <f t="shared" si="16"/>
        <v>5.254856009136823</v>
      </c>
      <c r="W293" s="6">
        <f t="shared" si="17"/>
        <v>27.21143106635358</v>
      </c>
      <c r="X293" s="6">
        <f t="shared" si="18"/>
        <v>4.9296960290034546</v>
      </c>
      <c r="Y293" s="6">
        <f t="shared" si="19"/>
        <v>6.8552066421514146</v>
      </c>
    </row>
    <row r="294" spans="1:25" x14ac:dyDescent="0.25">
      <c r="A294">
        <v>293</v>
      </c>
      <c r="B294" t="s">
        <v>229</v>
      </c>
      <c r="C294">
        <v>2</v>
      </c>
      <c r="D294">
        <v>9183</v>
      </c>
      <c r="E294">
        <v>9184</v>
      </c>
      <c r="F294">
        <v>321</v>
      </c>
      <c r="G294" t="s">
        <v>256</v>
      </c>
      <c r="H294" t="s">
        <v>625</v>
      </c>
      <c r="I294">
        <v>30.498100000000001</v>
      </c>
      <c r="J294" t="s">
        <v>453</v>
      </c>
      <c r="K294">
        <v>321</v>
      </c>
      <c r="L294" t="s">
        <v>625</v>
      </c>
      <c r="M294">
        <v>5.1783400000000004</v>
      </c>
      <c r="N294">
        <v>0.93812200000000001</v>
      </c>
      <c r="O294">
        <v>1.3045469999999999</v>
      </c>
      <c r="P294">
        <v>157.929993</v>
      </c>
      <c r="Q294">
        <v>28.610900999999998</v>
      </c>
      <c r="R294">
        <v>39.786200000000001</v>
      </c>
      <c r="S294">
        <v>3720.1144640000002</v>
      </c>
      <c r="T294">
        <v>12203.420995</v>
      </c>
      <c r="U294">
        <v>1328516.140596</v>
      </c>
      <c r="V294" s="6">
        <f t="shared" si="16"/>
        <v>30.498533989807164</v>
      </c>
      <c r="W294" s="6">
        <f t="shared" si="17"/>
        <v>157.93177850077805</v>
      </c>
      <c r="X294" s="6">
        <f t="shared" si="18"/>
        <v>28.611345703585876</v>
      </c>
      <c r="Y294" s="6">
        <f t="shared" si="19"/>
        <v>39.786771020800963</v>
      </c>
    </row>
    <row r="295" spans="1:25" x14ac:dyDescent="0.25">
      <c r="A295">
        <v>294</v>
      </c>
      <c r="B295" t="s">
        <v>229</v>
      </c>
      <c r="C295">
        <v>2</v>
      </c>
      <c r="D295">
        <v>9184</v>
      </c>
      <c r="E295">
        <v>9185</v>
      </c>
      <c r="F295">
        <v>321</v>
      </c>
      <c r="G295" t="s">
        <v>256</v>
      </c>
      <c r="H295" t="s">
        <v>625</v>
      </c>
      <c r="I295">
        <v>2.4212799999999999</v>
      </c>
      <c r="J295" t="s">
        <v>453</v>
      </c>
      <c r="K295">
        <v>321</v>
      </c>
      <c r="L295" t="s">
        <v>625</v>
      </c>
      <c r="M295">
        <v>5.1783400000000004</v>
      </c>
      <c r="N295">
        <v>0.93812200000000001</v>
      </c>
      <c r="O295">
        <v>1.3045469999999999</v>
      </c>
      <c r="P295">
        <v>12.5382</v>
      </c>
      <c r="Q295">
        <v>2.2714599999999998</v>
      </c>
      <c r="R295">
        <v>3.1586699999999999</v>
      </c>
      <c r="S295">
        <v>683.11935500000004</v>
      </c>
      <c r="T295">
        <v>2240.2411990000001</v>
      </c>
      <c r="U295">
        <v>105472.15396700001</v>
      </c>
      <c r="V295" s="6">
        <f t="shared" si="16"/>
        <v>2.4213074831726358</v>
      </c>
      <c r="W295" s="6">
        <f t="shared" si="17"/>
        <v>12.538353392412187</v>
      </c>
      <c r="X295" s="6">
        <f t="shared" si="18"/>
        <v>2.2714818187288794</v>
      </c>
      <c r="Y295" s="6">
        <f t="shared" si="19"/>
        <v>3.1587094132504121</v>
      </c>
    </row>
    <row r="296" spans="1:25" x14ac:dyDescent="0.25">
      <c r="A296">
        <v>295</v>
      </c>
      <c r="B296" t="s">
        <v>229</v>
      </c>
      <c r="C296">
        <v>2</v>
      </c>
      <c r="D296">
        <v>9185</v>
      </c>
      <c r="E296">
        <v>9186</v>
      </c>
      <c r="F296">
        <v>321</v>
      </c>
      <c r="G296" t="s">
        <v>256</v>
      </c>
      <c r="H296" t="s">
        <v>625</v>
      </c>
      <c r="I296">
        <v>8.6779399999999995</v>
      </c>
      <c r="J296" t="s">
        <v>453</v>
      </c>
      <c r="K296">
        <v>321</v>
      </c>
      <c r="L296" t="s">
        <v>625</v>
      </c>
      <c r="M296">
        <v>5.1783400000000004</v>
      </c>
      <c r="N296">
        <v>0.93812200000000001</v>
      </c>
      <c r="O296">
        <v>1.3045469999999999</v>
      </c>
      <c r="P296">
        <v>44.937302000000003</v>
      </c>
      <c r="Q296">
        <v>8.1409599999999998</v>
      </c>
      <c r="R296">
        <v>11.3208</v>
      </c>
      <c r="S296">
        <v>1037.066949</v>
      </c>
      <c r="T296">
        <v>3402.7663689999999</v>
      </c>
      <c r="U296">
        <v>378014.404522</v>
      </c>
      <c r="V296" s="6">
        <f t="shared" si="16"/>
        <v>8.6780166327364547</v>
      </c>
      <c r="W296" s="6">
        <f t="shared" si="17"/>
        <v>44.937720649964497</v>
      </c>
      <c r="X296" s="6">
        <f t="shared" si="18"/>
        <v>8.1410383195359888</v>
      </c>
      <c r="Y296" s="6">
        <f t="shared" si="19"/>
        <v>11.320880564186442</v>
      </c>
    </row>
    <row r="297" spans="1:25" x14ac:dyDescent="0.25">
      <c r="A297">
        <v>296</v>
      </c>
      <c r="B297" t="s">
        <v>229</v>
      </c>
      <c r="C297">
        <v>2</v>
      </c>
      <c r="D297">
        <v>9186</v>
      </c>
      <c r="E297">
        <v>9187</v>
      </c>
      <c r="F297">
        <v>321</v>
      </c>
      <c r="G297" t="s">
        <v>256</v>
      </c>
      <c r="H297" t="s">
        <v>625</v>
      </c>
      <c r="I297">
        <v>5.2018899999999997</v>
      </c>
      <c r="J297" t="s">
        <v>453</v>
      </c>
      <c r="K297">
        <v>321</v>
      </c>
      <c r="L297" t="s">
        <v>625</v>
      </c>
      <c r="M297">
        <v>5.1783400000000004</v>
      </c>
      <c r="N297">
        <v>0.93812200000000001</v>
      </c>
      <c r="O297">
        <v>1.3045469999999999</v>
      </c>
      <c r="P297">
        <v>26.937201000000002</v>
      </c>
      <c r="Q297">
        <v>4.8800100000000004</v>
      </c>
      <c r="R297">
        <v>6.7861099999999999</v>
      </c>
      <c r="S297">
        <v>708.74208199999998</v>
      </c>
      <c r="T297">
        <v>2324.4125060000001</v>
      </c>
      <c r="U297">
        <v>226596.22404500001</v>
      </c>
      <c r="V297" s="6">
        <f t="shared" si="16"/>
        <v>5.2019335180211206</v>
      </c>
      <c r="W297" s="6">
        <f t="shared" si="17"/>
        <v>26.937380413709491</v>
      </c>
      <c r="X297" s="6">
        <f t="shared" si="18"/>
        <v>4.8800482757930101</v>
      </c>
      <c r="Y297" s="6">
        <f t="shared" si="19"/>
        <v>6.7861667651338982</v>
      </c>
    </row>
    <row r="298" spans="1:25" x14ac:dyDescent="0.25">
      <c r="A298">
        <v>297</v>
      </c>
      <c r="B298" t="s">
        <v>229</v>
      </c>
      <c r="C298">
        <v>2</v>
      </c>
      <c r="D298">
        <v>9187</v>
      </c>
      <c r="E298">
        <v>9188</v>
      </c>
      <c r="F298">
        <v>321</v>
      </c>
      <c r="G298" t="s">
        <v>256</v>
      </c>
      <c r="H298" t="s">
        <v>625</v>
      </c>
      <c r="I298">
        <v>4.9352799999999997</v>
      </c>
      <c r="J298" t="s">
        <v>453</v>
      </c>
      <c r="K298">
        <v>321</v>
      </c>
      <c r="L298" t="s">
        <v>625</v>
      </c>
      <c r="M298">
        <v>5.1783400000000004</v>
      </c>
      <c r="N298">
        <v>0.93812200000000001</v>
      </c>
      <c r="O298">
        <v>1.3045469999999999</v>
      </c>
      <c r="P298">
        <v>25.556601000000001</v>
      </c>
      <c r="Q298">
        <v>4.6298899999999996</v>
      </c>
      <c r="R298">
        <v>6.4383100000000004</v>
      </c>
      <c r="S298">
        <v>783.01682100000005</v>
      </c>
      <c r="T298">
        <v>2569.2166929999999</v>
      </c>
      <c r="U298">
        <v>214982.54408299999</v>
      </c>
      <c r="V298" s="6">
        <f t="shared" si="16"/>
        <v>4.9353201120982551</v>
      </c>
      <c r="W298" s="6">
        <f t="shared" si="17"/>
        <v>25.556765549282879</v>
      </c>
      <c r="X298" s="6">
        <f t="shared" si="18"/>
        <v>4.6299323742018395</v>
      </c>
      <c r="Y298" s="6">
        <f t="shared" si="19"/>
        <v>6.4383570462774422</v>
      </c>
    </row>
    <row r="299" spans="1:25" x14ac:dyDescent="0.25">
      <c r="A299">
        <v>298</v>
      </c>
      <c r="B299" t="s">
        <v>229</v>
      </c>
      <c r="C299">
        <v>2</v>
      </c>
      <c r="D299">
        <v>9188</v>
      </c>
      <c r="E299">
        <v>9189</v>
      </c>
      <c r="F299">
        <v>321</v>
      </c>
      <c r="G299" t="s">
        <v>256</v>
      </c>
      <c r="H299" t="s">
        <v>625</v>
      </c>
      <c r="I299">
        <v>7.0441200000000004</v>
      </c>
      <c r="J299" t="s">
        <v>453</v>
      </c>
      <c r="K299">
        <v>321</v>
      </c>
      <c r="L299" t="s">
        <v>625</v>
      </c>
      <c r="M299">
        <v>5.1783400000000004</v>
      </c>
      <c r="N299">
        <v>0.93812200000000001</v>
      </c>
      <c r="O299">
        <v>1.3045469999999999</v>
      </c>
      <c r="P299">
        <v>36.476897999999998</v>
      </c>
      <c r="Q299">
        <v>6.6082400000000003</v>
      </c>
      <c r="R299">
        <v>9.1893899999999995</v>
      </c>
      <c r="S299">
        <v>930.89081599999997</v>
      </c>
      <c r="T299">
        <v>3053.9819320000001</v>
      </c>
      <c r="U299">
        <v>306844.044964</v>
      </c>
      <c r="V299" s="6">
        <f t="shared" si="16"/>
        <v>7.0441699945821856</v>
      </c>
      <c r="W299" s="6">
        <f t="shared" si="17"/>
        <v>36.477107249744719</v>
      </c>
      <c r="X299" s="6">
        <f t="shared" si="18"/>
        <v>6.6082908436574295</v>
      </c>
      <c r="Y299" s="6">
        <f t="shared" si="19"/>
        <v>9.189450833922205</v>
      </c>
    </row>
    <row r="300" spans="1:25" x14ac:dyDescent="0.25">
      <c r="A300">
        <v>299</v>
      </c>
      <c r="B300" t="s">
        <v>229</v>
      </c>
      <c r="C300">
        <v>2</v>
      </c>
      <c r="D300">
        <v>9189</v>
      </c>
      <c r="E300">
        <v>9190</v>
      </c>
      <c r="F300">
        <v>321</v>
      </c>
      <c r="G300" t="s">
        <v>256</v>
      </c>
      <c r="H300" t="s">
        <v>625</v>
      </c>
      <c r="I300">
        <v>120.51900000000001</v>
      </c>
      <c r="J300" t="s">
        <v>453</v>
      </c>
      <c r="K300">
        <v>321</v>
      </c>
      <c r="L300" t="s">
        <v>625</v>
      </c>
      <c r="M300">
        <v>5.1783400000000004</v>
      </c>
      <c r="N300">
        <v>0.93812200000000001</v>
      </c>
      <c r="O300">
        <v>1.3045469999999999</v>
      </c>
      <c r="P300">
        <v>624.08801300000005</v>
      </c>
      <c r="Q300">
        <v>113.060997</v>
      </c>
      <c r="R300">
        <v>157.22300000000001</v>
      </c>
      <c r="S300">
        <v>9036.6026650000003</v>
      </c>
      <c r="T300">
        <v>29649.248450999999</v>
      </c>
      <c r="U300">
        <v>5249831.4186450001</v>
      </c>
      <c r="V300" s="6">
        <f t="shared" si="16"/>
        <v>120.51954588257576</v>
      </c>
      <c r="W300" s="6">
        <f t="shared" si="17"/>
        <v>624.09118522557742</v>
      </c>
      <c r="X300" s="6">
        <f t="shared" si="18"/>
        <v>113.06203742245373</v>
      </c>
      <c r="Y300" s="6">
        <f t="shared" si="19"/>
        <v>157.22341202247654</v>
      </c>
    </row>
    <row r="301" spans="1:25" x14ac:dyDescent="0.25">
      <c r="A301">
        <v>300</v>
      </c>
      <c r="B301" t="s">
        <v>229</v>
      </c>
      <c r="C301">
        <v>2</v>
      </c>
      <c r="D301">
        <v>9190</v>
      </c>
      <c r="E301">
        <v>9191</v>
      </c>
      <c r="F301">
        <v>321</v>
      </c>
      <c r="G301" t="s">
        <v>256</v>
      </c>
      <c r="H301" t="s">
        <v>625</v>
      </c>
      <c r="I301">
        <v>5.1668700000000003</v>
      </c>
      <c r="J301" t="s">
        <v>453</v>
      </c>
      <c r="K301">
        <v>321</v>
      </c>
      <c r="L301" t="s">
        <v>625</v>
      </c>
      <c r="M301">
        <v>5.1783400000000004</v>
      </c>
      <c r="N301">
        <v>0.93812200000000001</v>
      </c>
      <c r="O301">
        <v>1.3045469999999999</v>
      </c>
      <c r="P301">
        <v>26.755800000000001</v>
      </c>
      <c r="Q301">
        <v>4.8471500000000001</v>
      </c>
      <c r="R301">
        <v>6.7404299999999999</v>
      </c>
      <c r="S301">
        <v>655.27402500000005</v>
      </c>
      <c r="T301">
        <v>2148.0974769999998</v>
      </c>
      <c r="U301">
        <v>225069.77013399999</v>
      </c>
      <c r="V301" s="6">
        <f t="shared" si="16"/>
        <v>5.166890958080808</v>
      </c>
      <c r="W301" s="6">
        <f t="shared" si="17"/>
        <v>26.755918123868174</v>
      </c>
      <c r="X301" s="6">
        <f t="shared" si="18"/>
        <v>4.8471740793766838</v>
      </c>
      <c r="Y301" s="6">
        <f t="shared" si="19"/>
        <v>6.7404520986914429</v>
      </c>
    </row>
    <row r="302" spans="1:25" x14ac:dyDescent="0.25">
      <c r="A302">
        <v>301</v>
      </c>
      <c r="B302" t="s">
        <v>229</v>
      </c>
      <c r="C302">
        <v>2</v>
      </c>
      <c r="D302">
        <v>9191</v>
      </c>
      <c r="E302">
        <v>9192</v>
      </c>
      <c r="F302">
        <v>321</v>
      </c>
      <c r="G302" t="s">
        <v>256</v>
      </c>
      <c r="H302" t="s">
        <v>625</v>
      </c>
      <c r="I302">
        <v>5.3304499999999999</v>
      </c>
      <c r="J302" t="s">
        <v>453</v>
      </c>
      <c r="K302">
        <v>321</v>
      </c>
      <c r="L302" t="s">
        <v>625</v>
      </c>
      <c r="M302">
        <v>5.1783400000000004</v>
      </c>
      <c r="N302">
        <v>0.93812200000000001</v>
      </c>
      <c r="O302">
        <v>1.3045469999999999</v>
      </c>
      <c r="P302">
        <v>27.602900000000002</v>
      </c>
      <c r="Q302">
        <v>5.00061</v>
      </c>
      <c r="R302">
        <v>6.9538200000000003</v>
      </c>
      <c r="S302">
        <v>853.98516700000005</v>
      </c>
      <c r="T302">
        <v>2801.9099099999999</v>
      </c>
      <c r="U302">
        <v>232194.565672</v>
      </c>
      <c r="V302" s="6">
        <f t="shared" si="16"/>
        <v>5.3304537573921031</v>
      </c>
      <c r="W302" s="6">
        <f t="shared" si="17"/>
        <v>27.602901910053827</v>
      </c>
      <c r="X302" s="6">
        <f t="shared" si="18"/>
        <v>5.000615939792195</v>
      </c>
      <c r="Y302" s="6">
        <f t="shared" si="19"/>
        <v>6.9538274578445955</v>
      </c>
    </row>
    <row r="303" spans="1:25" x14ac:dyDescent="0.25">
      <c r="A303">
        <v>302</v>
      </c>
      <c r="B303" t="s">
        <v>229</v>
      </c>
      <c r="C303">
        <v>2</v>
      </c>
      <c r="D303">
        <v>9192</v>
      </c>
      <c r="E303">
        <v>9193</v>
      </c>
      <c r="F303">
        <v>321</v>
      </c>
      <c r="G303" t="s">
        <v>256</v>
      </c>
      <c r="H303" t="s">
        <v>625</v>
      </c>
      <c r="I303">
        <v>7.4832299999999998</v>
      </c>
      <c r="J303" t="s">
        <v>453</v>
      </c>
      <c r="K303">
        <v>321</v>
      </c>
      <c r="L303" t="s">
        <v>625</v>
      </c>
      <c r="M303">
        <v>5.1783400000000004</v>
      </c>
      <c r="N303">
        <v>0.93812200000000001</v>
      </c>
      <c r="O303">
        <v>1.3045469999999999</v>
      </c>
      <c r="P303">
        <v>38.750701999999997</v>
      </c>
      <c r="Q303">
        <v>7.0201799999999999</v>
      </c>
      <c r="R303">
        <v>9.7622300000000006</v>
      </c>
      <c r="S303">
        <v>888.05203400000005</v>
      </c>
      <c r="T303">
        <v>2912.8461980000002</v>
      </c>
      <c r="U303">
        <v>325968.218521</v>
      </c>
      <c r="V303" s="6">
        <f t="shared" si="16"/>
        <v>7.4832006088383842</v>
      </c>
      <c r="W303" s="6">
        <f t="shared" si="17"/>
        <v>38.750557040772165</v>
      </c>
      <c r="X303" s="6">
        <f t="shared" si="18"/>
        <v>7.0201551215646827</v>
      </c>
      <c r="Y303" s="6">
        <f t="shared" si="19"/>
        <v>9.7621869046582876</v>
      </c>
    </row>
    <row r="304" spans="1:25" x14ac:dyDescent="0.25">
      <c r="A304">
        <v>303</v>
      </c>
      <c r="B304" t="s">
        <v>229</v>
      </c>
      <c r="C304">
        <v>2</v>
      </c>
      <c r="D304">
        <v>9193</v>
      </c>
      <c r="E304">
        <v>9194</v>
      </c>
      <c r="F304">
        <v>321</v>
      </c>
      <c r="G304" t="s">
        <v>256</v>
      </c>
      <c r="H304" t="s">
        <v>625</v>
      </c>
      <c r="I304">
        <v>32.625100000000003</v>
      </c>
      <c r="J304" t="s">
        <v>453</v>
      </c>
      <c r="K304">
        <v>321</v>
      </c>
      <c r="L304" t="s">
        <v>625</v>
      </c>
      <c r="M304">
        <v>5.1783400000000004</v>
      </c>
      <c r="N304">
        <v>0.93812200000000001</v>
      </c>
      <c r="O304">
        <v>1.3045469999999999</v>
      </c>
      <c r="P304">
        <v>168.94399999999999</v>
      </c>
      <c r="Q304">
        <v>30.606300000000001</v>
      </c>
      <c r="R304">
        <v>42.561</v>
      </c>
      <c r="S304">
        <v>3761.059589</v>
      </c>
      <c r="T304">
        <v>12329.417735000001</v>
      </c>
      <c r="U304">
        <v>1421148.894259</v>
      </c>
      <c r="V304" s="6">
        <f t="shared" si="16"/>
        <v>32.625089399885212</v>
      </c>
      <c r="W304" s="6">
        <f t="shared" si="17"/>
        <v>168.94380544300159</v>
      </c>
      <c r="X304" s="6">
        <f t="shared" si="18"/>
        <v>30.606314117999116</v>
      </c>
      <c r="Y304" s="6">
        <f t="shared" si="19"/>
        <v>42.560962501352051</v>
      </c>
    </row>
    <row r="305" spans="1:25" x14ac:dyDescent="0.25">
      <c r="A305">
        <v>304</v>
      </c>
      <c r="B305" t="s">
        <v>229</v>
      </c>
      <c r="C305">
        <v>2</v>
      </c>
      <c r="D305">
        <v>9194</v>
      </c>
      <c r="E305">
        <v>9195</v>
      </c>
      <c r="F305">
        <v>321</v>
      </c>
      <c r="G305" t="s">
        <v>256</v>
      </c>
      <c r="H305" t="s">
        <v>625</v>
      </c>
      <c r="I305">
        <v>5.4580500000000001</v>
      </c>
      <c r="J305" t="s">
        <v>453</v>
      </c>
      <c r="K305">
        <v>321</v>
      </c>
      <c r="L305" t="s">
        <v>625</v>
      </c>
      <c r="M305">
        <v>5.1783400000000004</v>
      </c>
      <c r="N305">
        <v>0.93812200000000001</v>
      </c>
      <c r="O305">
        <v>1.3045469999999999</v>
      </c>
      <c r="P305">
        <v>28.263598999999999</v>
      </c>
      <c r="Q305">
        <v>5.1203099999999999</v>
      </c>
      <c r="R305">
        <v>7.1202899999999998</v>
      </c>
      <c r="S305">
        <v>924.05754100000001</v>
      </c>
      <c r="T305">
        <v>3033.2491409999998</v>
      </c>
      <c r="U305">
        <v>237751.76854700001</v>
      </c>
      <c r="V305" s="6">
        <f t="shared" si="16"/>
        <v>5.4580295809687787</v>
      </c>
      <c r="W305" s="6">
        <f t="shared" si="17"/>
        <v>28.263532900313866</v>
      </c>
      <c r="X305" s="6">
        <f t="shared" si="18"/>
        <v>5.1202976265575924</v>
      </c>
      <c r="Y305" s="6">
        <f t="shared" si="19"/>
        <v>7.1202561157640769</v>
      </c>
    </row>
    <row r="306" spans="1:25" x14ac:dyDescent="0.25">
      <c r="A306">
        <v>305</v>
      </c>
      <c r="B306" t="s">
        <v>229</v>
      </c>
      <c r="C306">
        <v>2</v>
      </c>
      <c r="D306">
        <v>9195</v>
      </c>
      <c r="E306">
        <v>9196</v>
      </c>
      <c r="F306">
        <v>321</v>
      </c>
      <c r="G306" t="s">
        <v>256</v>
      </c>
      <c r="H306" t="s">
        <v>625</v>
      </c>
      <c r="I306">
        <v>5.8478700000000003</v>
      </c>
      <c r="J306" t="s">
        <v>453</v>
      </c>
      <c r="K306">
        <v>321</v>
      </c>
      <c r="L306" t="s">
        <v>625</v>
      </c>
      <c r="M306">
        <v>5.1783400000000004</v>
      </c>
      <c r="N306">
        <v>0.93812200000000001</v>
      </c>
      <c r="O306">
        <v>1.3045469999999999</v>
      </c>
      <c r="P306">
        <v>30.282301</v>
      </c>
      <c r="Q306">
        <v>5.4860100000000003</v>
      </c>
      <c r="R306">
        <v>7.6288200000000002</v>
      </c>
      <c r="S306">
        <v>996.833032</v>
      </c>
      <c r="T306">
        <v>3268.6008270000002</v>
      </c>
      <c r="U306">
        <v>254732.70828799999</v>
      </c>
      <c r="V306" s="6">
        <f t="shared" si="16"/>
        <v>5.847858316988062</v>
      </c>
      <c r="W306" s="6">
        <f t="shared" si="17"/>
        <v>30.282198637191964</v>
      </c>
      <c r="X306" s="6">
        <f t="shared" si="18"/>
        <v>5.4860045400494748</v>
      </c>
      <c r="Y306" s="6">
        <f t="shared" si="19"/>
        <v>7.6288060238518245</v>
      </c>
    </row>
    <row r="307" spans="1:25" x14ac:dyDescent="0.25">
      <c r="A307">
        <v>306</v>
      </c>
      <c r="B307" t="s">
        <v>229</v>
      </c>
      <c r="C307">
        <v>2</v>
      </c>
      <c r="D307">
        <v>9196</v>
      </c>
      <c r="E307">
        <v>9197</v>
      </c>
      <c r="F307">
        <v>321</v>
      </c>
      <c r="G307" t="s">
        <v>256</v>
      </c>
      <c r="H307" t="s">
        <v>625</v>
      </c>
      <c r="I307">
        <v>4.08169</v>
      </c>
      <c r="J307" t="s">
        <v>453</v>
      </c>
      <c r="K307">
        <v>321</v>
      </c>
      <c r="L307" t="s">
        <v>625</v>
      </c>
      <c r="M307">
        <v>5.1783400000000004</v>
      </c>
      <c r="N307">
        <v>0.93812200000000001</v>
      </c>
      <c r="O307">
        <v>1.3045469999999999</v>
      </c>
      <c r="P307">
        <v>21.136399999999998</v>
      </c>
      <c r="Q307">
        <v>3.8291200000000001</v>
      </c>
      <c r="R307">
        <v>5.3247600000000004</v>
      </c>
      <c r="S307">
        <v>684.471451</v>
      </c>
      <c r="T307">
        <v>2245.9047890000002</v>
      </c>
      <c r="U307">
        <v>177798.459783</v>
      </c>
      <c r="V307" s="6">
        <f t="shared" si="16"/>
        <v>4.081690995936639</v>
      </c>
      <c r="W307" s="6">
        <f t="shared" si="17"/>
        <v>21.136383751898535</v>
      </c>
      <c r="X307" s="6">
        <f t="shared" si="18"/>
        <v>3.8291241204900719</v>
      </c>
      <c r="Y307" s="6">
        <f t="shared" si="19"/>
        <v>5.3247577436761544</v>
      </c>
    </row>
    <row r="308" spans="1:25" x14ac:dyDescent="0.25">
      <c r="A308">
        <v>307</v>
      </c>
      <c r="B308" t="s">
        <v>229</v>
      </c>
      <c r="C308">
        <v>2</v>
      </c>
      <c r="D308">
        <v>9197</v>
      </c>
      <c r="E308">
        <v>9198</v>
      </c>
      <c r="F308">
        <v>321</v>
      </c>
      <c r="G308" t="s">
        <v>256</v>
      </c>
      <c r="H308" t="s">
        <v>625</v>
      </c>
      <c r="I308">
        <v>1.96445</v>
      </c>
      <c r="J308" t="s">
        <v>453</v>
      </c>
      <c r="K308">
        <v>321</v>
      </c>
      <c r="L308" t="s">
        <v>625</v>
      </c>
      <c r="M308">
        <v>5.1783400000000004</v>
      </c>
      <c r="N308">
        <v>0.93812200000000001</v>
      </c>
      <c r="O308">
        <v>1.3045469999999999</v>
      </c>
      <c r="P308">
        <v>10.172599999999999</v>
      </c>
      <c r="Q308">
        <v>1.8428899999999999</v>
      </c>
      <c r="R308">
        <v>2.5627200000000001</v>
      </c>
      <c r="S308">
        <v>360.931849</v>
      </c>
      <c r="T308">
        <v>1183.77475</v>
      </c>
      <c r="U308">
        <v>85571.199655999997</v>
      </c>
      <c r="V308" s="6">
        <f t="shared" si="16"/>
        <v>1.9644444365472911</v>
      </c>
      <c r="W308" s="6">
        <f t="shared" si="17"/>
        <v>10.1725612035503</v>
      </c>
      <c r="X308" s="6">
        <f t="shared" si="18"/>
        <v>1.8428885437026179</v>
      </c>
      <c r="Y308" s="6">
        <f t="shared" si="19"/>
        <v>2.5627100963644587</v>
      </c>
    </row>
    <row r="309" spans="1:25" x14ac:dyDescent="0.25">
      <c r="A309">
        <v>308</v>
      </c>
      <c r="B309" t="s">
        <v>229</v>
      </c>
      <c r="C309">
        <v>2</v>
      </c>
      <c r="D309">
        <v>9198</v>
      </c>
      <c r="E309">
        <v>9199</v>
      </c>
      <c r="F309">
        <v>321</v>
      </c>
      <c r="G309" t="s">
        <v>256</v>
      </c>
      <c r="H309" t="s">
        <v>625</v>
      </c>
      <c r="I309">
        <v>80.875699999999995</v>
      </c>
      <c r="J309" t="s">
        <v>453</v>
      </c>
      <c r="K309">
        <v>321</v>
      </c>
      <c r="L309" t="s">
        <v>625</v>
      </c>
      <c r="M309">
        <v>5.1783400000000004</v>
      </c>
      <c r="N309">
        <v>0.93812200000000001</v>
      </c>
      <c r="O309">
        <v>1.3045469999999999</v>
      </c>
      <c r="P309">
        <v>418.80200200000002</v>
      </c>
      <c r="Q309">
        <v>75.871200999999999</v>
      </c>
      <c r="R309">
        <v>105.506</v>
      </c>
      <c r="S309">
        <v>7114.9257930000003</v>
      </c>
      <c r="T309">
        <v>23335.364835</v>
      </c>
      <c r="U309">
        <v>3522952.8316569999</v>
      </c>
      <c r="V309" s="6">
        <f t="shared" si="16"/>
        <v>80.875868495339759</v>
      </c>
      <c r="W309" s="6">
        <f t="shared" si="17"/>
        <v>418.80274486415772</v>
      </c>
      <c r="X309" s="6">
        <f t="shared" si="18"/>
        <v>75.871431504585132</v>
      </c>
      <c r="Y309" s="6">
        <f t="shared" si="19"/>
        <v>105.50637161798998</v>
      </c>
    </row>
    <row r="310" spans="1:25" x14ac:dyDescent="0.25">
      <c r="A310">
        <v>309</v>
      </c>
      <c r="B310" t="s">
        <v>229</v>
      </c>
      <c r="C310">
        <v>2</v>
      </c>
      <c r="D310">
        <v>9199</v>
      </c>
      <c r="E310">
        <v>9200</v>
      </c>
      <c r="F310">
        <v>321</v>
      </c>
      <c r="G310" t="s">
        <v>256</v>
      </c>
      <c r="H310" t="s">
        <v>625</v>
      </c>
      <c r="I310">
        <v>15.5992</v>
      </c>
      <c r="J310" t="s">
        <v>453</v>
      </c>
      <c r="K310">
        <v>321</v>
      </c>
      <c r="L310" t="s">
        <v>625</v>
      </c>
      <c r="M310">
        <v>5.1783400000000004</v>
      </c>
      <c r="N310">
        <v>0.93812200000000001</v>
      </c>
      <c r="O310">
        <v>1.3045469999999999</v>
      </c>
      <c r="P310">
        <v>80.778000000000006</v>
      </c>
      <c r="Q310">
        <v>14.633900000000001</v>
      </c>
      <c r="R310">
        <v>20.349900000000002</v>
      </c>
      <c r="S310">
        <v>1882.4614759999999</v>
      </c>
      <c r="T310">
        <v>6172.9920510000002</v>
      </c>
      <c r="U310">
        <v>679502.20700299996</v>
      </c>
      <c r="V310" s="6">
        <f t="shared" si="16"/>
        <v>15.599224219536271</v>
      </c>
      <c r="W310" s="6">
        <f t="shared" si="17"/>
        <v>80.778086744993459</v>
      </c>
      <c r="X310" s="6">
        <f t="shared" si="18"/>
        <v>14.633975423279805</v>
      </c>
      <c r="Y310" s="6">
        <f t="shared" si="19"/>
        <v>20.349921157923383</v>
      </c>
    </row>
    <row r="311" spans="1:25" x14ac:dyDescent="0.25">
      <c r="A311">
        <v>310</v>
      </c>
      <c r="B311" t="s">
        <v>229</v>
      </c>
      <c r="C311">
        <v>2</v>
      </c>
      <c r="D311">
        <v>9200</v>
      </c>
      <c r="E311">
        <v>9201</v>
      </c>
      <c r="F311">
        <v>321</v>
      </c>
      <c r="G311" t="s">
        <v>256</v>
      </c>
      <c r="H311" t="s">
        <v>625</v>
      </c>
      <c r="I311">
        <v>10.6617</v>
      </c>
      <c r="J311" t="s">
        <v>453</v>
      </c>
      <c r="K311">
        <v>321</v>
      </c>
      <c r="L311" t="s">
        <v>625</v>
      </c>
      <c r="M311">
        <v>5.1783400000000004</v>
      </c>
      <c r="N311">
        <v>0.93812200000000001</v>
      </c>
      <c r="O311">
        <v>1.3045469999999999</v>
      </c>
      <c r="P311">
        <v>55.209899999999998</v>
      </c>
      <c r="Q311">
        <v>10.002000000000001</v>
      </c>
      <c r="R311">
        <v>13.9087</v>
      </c>
      <c r="S311">
        <v>1358.0479310000001</v>
      </c>
      <c r="T311">
        <v>4451.6582360000002</v>
      </c>
      <c r="U311">
        <v>464421.11573199998</v>
      </c>
      <c r="V311" s="6">
        <f t="shared" si="16"/>
        <v>10.661641775298438</v>
      </c>
      <c r="W311" s="6">
        <f t="shared" si="17"/>
        <v>55.209606070698918</v>
      </c>
      <c r="X311" s="6">
        <f t="shared" si="18"/>
        <v>10.001920705526521</v>
      </c>
      <c r="Y311" s="6">
        <f t="shared" si="19"/>
        <v>13.90861279304025</v>
      </c>
    </row>
    <row r="312" spans="1:25" x14ac:dyDescent="0.25">
      <c r="A312">
        <v>311</v>
      </c>
      <c r="B312" t="s">
        <v>229</v>
      </c>
      <c r="C312">
        <v>2</v>
      </c>
      <c r="D312">
        <v>9201</v>
      </c>
      <c r="E312">
        <v>9202</v>
      </c>
      <c r="F312">
        <v>321</v>
      </c>
      <c r="G312" t="s">
        <v>256</v>
      </c>
      <c r="H312" t="s">
        <v>625</v>
      </c>
      <c r="I312">
        <v>11.3169</v>
      </c>
      <c r="J312" t="s">
        <v>453</v>
      </c>
      <c r="K312">
        <v>321</v>
      </c>
      <c r="L312" t="s">
        <v>625</v>
      </c>
      <c r="M312">
        <v>5.1783400000000004</v>
      </c>
      <c r="N312">
        <v>0.93812200000000001</v>
      </c>
      <c r="O312">
        <v>1.3045469999999999</v>
      </c>
      <c r="P312">
        <v>58.602798</v>
      </c>
      <c r="Q312">
        <v>10.6166</v>
      </c>
      <c r="R312">
        <v>14.763400000000001</v>
      </c>
      <c r="S312">
        <v>1297.008094</v>
      </c>
      <c r="T312">
        <v>4256.4526800000003</v>
      </c>
      <c r="U312">
        <v>492965.16558700002</v>
      </c>
      <c r="V312" s="6">
        <f t="shared" si="16"/>
        <v>11.316922993273646</v>
      </c>
      <c r="W312" s="6">
        <f t="shared" si="17"/>
        <v>58.602875012988662</v>
      </c>
      <c r="X312" s="6">
        <f t="shared" si="18"/>
        <v>10.61665443229586</v>
      </c>
      <c r="Y312" s="6">
        <f t="shared" si="19"/>
        <v>14.763457940106154</v>
      </c>
    </row>
    <row r="313" spans="1:25" x14ac:dyDescent="0.25">
      <c r="A313">
        <v>312</v>
      </c>
      <c r="B313" t="s">
        <v>229</v>
      </c>
      <c r="C313">
        <v>2</v>
      </c>
      <c r="D313">
        <v>9202</v>
      </c>
      <c r="E313">
        <v>9203</v>
      </c>
      <c r="F313">
        <v>321</v>
      </c>
      <c r="G313" t="s">
        <v>256</v>
      </c>
      <c r="H313" t="s">
        <v>625</v>
      </c>
      <c r="I313">
        <v>51.544199999999996</v>
      </c>
      <c r="J313" t="s">
        <v>453</v>
      </c>
      <c r="K313">
        <v>321</v>
      </c>
      <c r="L313" t="s">
        <v>625</v>
      </c>
      <c r="M313">
        <v>5.1783400000000004</v>
      </c>
      <c r="N313">
        <v>0.93812200000000001</v>
      </c>
      <c r="O313">
        <v>1.3045469999999999</v>
      </c>
      <c r="P313">
        <v>266.91299400000003</v>
      </c>
      <c r="Q313">
        <v>48.354697999999999</v>
      </c>
      <c r="R313">
        <v>67.241900000000001</v>
      </c>
      <c r="S313">
        <v>5199.249487</v>
      </c>
      <c r="T313">
        <v>17052.950708</v>
      </c>
      <c r="U313">
        <v>2245266.3683179999</v>
      </c>
      <c r="V313" s="6">
        <f t="shared" si="16"/>
        <v>51.544223331450873</v>
      </c>
      <c r="W313" s="6">
        <f t="shared" si="17"/>
        <v>266.91351344618533</v>
      </c>
      <c r="X313" s="6">
        <f t="shared" si="18"/>
        <v>48.354769880147359</v>
      </c>
      <c r="Y313" s="6">
        <f t="shared" si="19"/>
        <v>67.24186191437424</v>
      </c>
    </row>
    <row r="314" spans="1:25" x14ac:dyDescent="0.25">
      <c r="A314">
        <v>313</v>
      </c>
      <c r="B314" t="s">
        <v>229</v>
      </c>
      <c r="C314">
        <v>2</v>
      </c>
      <c r="D314">
        <v>9203</v>
      </c>
      <c r="E314">
        <v>9204</v>
      </c>
      <c r="F314">
        <v>321</v>
      </c>
      <c r="G314" t="s">
        <v>256</v>
      </c>
      <c r="H314" t="s">
        <v>625</v>
      </c>
      <c r="I314">
        <v>3.50745</v>
      </c>
      <c r="J314" t="s">
        <v>453</v>
      </c>
      <c r="K314">
        <v>321</v>
      </c>
      <c r="L314" t="s">
        <v>625</v>
      </c>
      <c r="M314">
        <v>5.1783400000000004</v>
      </c>
      <c r="N314">
        <v>0.93812200000000001</v>
      </c>
      <c r="O314">
        <v>1.3045469999999999</v>
      </c>
      <c r="P314">
        <v>18.162800000000001</v>
      </c>
      <c r="Q314">
        <v>3.2904100000000001</v>
      </c>
      <c r="R314">
        <v>4.5756300000000003</v>
      </c>
      <c r="S314">
        <v>662.38817500000005</v>
      </c>
      <c r="T314">
        <v>2173.3942969999998</v>
      </c>
      <c r="U314">
        <v>152784.05630600001</v>
      </c>
      <c r="V314" s="6">
        <f t="shared" si="16"/>
        <v>3.507439309136823</v>
      </c>
      <c r="W314" s="6">
        <f t="shared" si="17"/>
        <v>18.162713272075578</v>
      </c>
      <c r="X314" s="6">
        <f t="shared" si="18"/>
        <v>3.2904059795660547</v>
      </c>
      <c r="Y314" s="6">
        <f t="shared" si="19"/>
        <v>4.5756194284165144</v>
      </c>
    </row>
    <row r="315" spans="1:25" x14ac:dyDescent="0.25">
      <c r="A315">
        <v>314</v>
      </c>
      <c r="B315" t="s">
        <v>229</v>
      </c>
      <c r="C315">
        <v>2</v>
      </c>
      <c r="D315">
        <v>9204</v>
      </c>
      <c r="E315">
        <v>9205</v>
      </c>
      <c r="F315">
        <v>321</v>
      </c>
      <c r="G315" t="s">
        <v>256</v>
      </c>
      <c r="H315" t="s">
        <v>625</v>
      </c>
      <c r="I315">
        <v>110.339</v>
      </c>
      <c r="J315" t="s">
        <v>453</v>
      </c>
      <c r="K315">
        <v>321</v>
      </c>
      <c r="L315" t="s">
        <v>625</v>
      </c>
      <c r="M315">
        <v>5.1783400000000004</v>
      </c>
      <c r="N315">
        <v>0.93812200000000001</v>
      </c>
      <c r="O315">
        <v>1.3045469999999999</v>
      </c>
      <c r="P315">
        <v>571.37298599999997</v>
      </c>
      <c r="Q315">
        <v>103.511002</v>
      </c>
      <c r="R315">
        <v>143.94200000000001</v>
      </c>
      <c r="S315">
        <v>5423.6341940000002</v>
      </c>
      <c r="T315">
        <v>17793.206178</v>
      </c>
      <c r="U315">
        <v>4806353.284581</v>
      </c>
      <c r="V315" s="6">
        <f t="shared" si="16"/>
        <v>110.33868881039945</v>
      </c>
      <c r="W315" s="6">
        <f t="shared" si="17"/>
        <v>571.37124581444391</v>
      </c>
      <c r="X315" s="6">
        <f t="shared" si="18"/>
        <v>103.51115142418955</v>
      </c>
      <c r="Y315" s="6">
        <f t="shared" si="19"/>
        <v>143.94200547154014</v>
      </c>
    </row>
    <row r="316" spans="1:25" x14ac:dyDescent="0.25">
      <c r="A316">
        <v>315</v>
      </c>
      <c r="B316" t="s">
        <v>229</v>
      </c>
      <c r="C316">
        <v>2</v>
      </c>
      <c r="D316">
        <v>9205</v>
      </c>
      <c r="E316">
        <v>9206</v>
      </c>
      <c r="F316">
        <v>322</v>
      </c>
      <c r="G316" t="s">
        <v>351</v>
      </c>
      <c r="H316" t="s">
        <v>626</v>
      </c>
      <c r="I316">
        <v>96.192499999999995</v>
      </c>
      <c r="J316" t="s">
        <v>453</v>
      </c>
      <c r="K316">
        <v>322</v>
      </c>
      <c r="L316" t="s">
        <v>626</v>
      </c>
      <c r="M316">
        <v>5.528848</v>
      </c>
      <c r="N316">
        <v>0.984595</v>
      </c>
      <c r="O316">
        <v>1.3679030000000001</v>
      </c>
      <c r="P316">
        <v>531.83398399999999</v>
      </c>
      <c r="Q316">
        <v>94.710601999999994</v>
      </c>
      <c r="R316">
        <v>131.58199999999999</v>
      </c>
      <c r="S316">
        <v>4162.4556140000004</v>
      </c>
      <c r="T316">
        <v>10824.540413000001</v>
      </c>
      <c r="U316">
        <v>1956058.9372010001</v>
      </c>
      <c r="V316" s="6">
        <f t="shared" si="16"/>
        <v>44.904934279178143</v>
      </c>
      <c r="W316" s="6">
        <f t="shared" si="17"/>
        <v>248.2725560795655</v>
      </c>
      <c r="X316" s="6">
        <f t="shared" si="18"/>
        <v>44.213173766607405</v>
      </c>
      <c r="Y316" s="6">
        <f t="shared" si="19"/>
        <v>61.425594315290624</v>
      </c>
    </row>
    <row r="317" spans="1:25" x14ac:dyDescent="0.25">
      <c r="A317">
        <v>316</v>
      </c>
      <c r="B317" t="s">
        <v>229</v>
      </c>
      <c r="C317">
        <v>2</v>
      </c>
      <c r="D317">
        <v>9206</v>
      </c>
      <c r="E317">
        <v>9207</v>
      </c>
      <c r="F317">
        <v>322</v>
      </c>
      <c r="G317" t="s">
        <v>351</v>
      </c>
      <c r="H317" t="s">
        <v>626</v>
      </c>
      <c r="I317">
        <v>79.294899999999998</v>
      </c>
      <c r="J317" t="s">
        <v>453</v>
      </c>
      <c r="K317">
        <v>322</v>
      </c>
      <c r="L317" t="s">
        <v>626</v>
      </c>
      <c r="M317">
        <v>5.528848</v>
      </c>
      <c r="N317">
        <v>0.984595</v>
      </c>
      <c r="O317">
        <v>1.3679030000000001</v>
      </c>
      <c r="P317">
        <v>438.408997</v>
      </c>
      <c r="Q317">
        <v>78.073302999999996</v>
      </c>
      <c r="R317">
        <v>108.468</v>
      </c>
      <c r="S317">
        <v>8622.9333549999992</v>
      </c>
      <c r="T317">
        <v>24956.443377</v>
      </c>
      <c r="U317">
        <v>3071926.351694</v>
      </c>
      <c r="V317" s="6">
        <f t="shared" si="16"/>
        <v>70.521725245500463</v>
      </c>
      <c r="W317" s="6">
        <f t="shared" si="17"/>
        <v>389.90389958013475</v>
      </c>
      <c r="X317" s="6">
        <f t="shared" si="18"/>
        <v>69.435338068093529</v>
      </c>
      <c r="Y317" s="6">
        <f t="shared" si="19"/>
        <v>96.466879528495824</v>
      </c>
    </row>
    <row r="318" spans="1:25" x14ac:dyDescent="0.25">
      <c r="A318">
        <v>317</v>
      </c>
      <c r="B318" t="s">
        <v>229</v>
      </c>
      <c r="C318">
        <v>2</v>
      </c>
      <c r="D318">
        <v>9207</v>
      </c>
      <c r="E318">
        <v>9208</v>
      </c>
      <c r="F318">
        <v>322</v>
      </c>
      <c r="G318" t="s">
        <v>351</v>
      </c>
      <c r="H318" t="s">
        <v>626</v>
      </c>
      <c r="I318">
        <v>19.836200000000002</v>
      </c>
      <c r="J318" t="s">
        <v>453</v>
      </c>
      <c r="K318">
        <v>322</v>
      </c>
      <c r="L318" t="s">
        <v>626</v>
      </c>
      <c r="M318">
        <v>5.528848</v>
      </c>
      <c r="N318">
        <v>0.984595</v>
      </c>
      <c r="O318">
        <v>1.3679030000000001</v>
      </c>
      <c r="P318">
        <v>109.670998</v>
      </c>
      <c r="Q318">
        <v>19.5306</v>
      </c>
      <c r="R318">
        <v>27.134</v>
      </c>
      <c r="S318">
        <v>1530.3320329999999</v>
      </c>
      <c r="T318">
        <v>4958.7702250000002</v>
      </c>
      <c r="U318">
        <v>833785.35162600002</v>
      </c>
      <c r="V318" s="6">
        <f t="shared" si="16"/>
        <v>19.141077861019284</v>
      </c>
      <c r="W318" s="6">
        <f t="shared" si="17"/>
        <v>105.82811004974074</v>
      </c>
      <c r="X318" s="6">
        <f t="shared" si="18"/>
        <v>18.846209556570283</v>
      </c>
      <c r="Y318" s="6">
        <f t="shared" si="19"/>
        <v>26.183137829321861</v>
      </c>
    </row>
    <row r="319" spans="1:25" x14ac:dyDescent="0.25">
      <c r="A319">
        <v>318</v>
      </c>
      <c r="B319" t="s">
        <v>229</v>
      </c>
      <c r="C319">
        <v>2</v>
      </c>
      <c r="D319">
        <v>9208</v>
      </c>
      <c r="E319">
        <v>9209</v>
      </c>
      <c r="F319">
        <v>322</v>
      </c>
      <c r="G319" t="s">
        <v>351</v>
      </c>
      <c r="H319" t="s">
        <v>626</v>
      </c>
      <c r="I319">
        <v>25.4573</v>
      </c>
      <c r="J319" t="s">
        <v>453</v>
      </c>
      <c r="K319">
        <v>322</v>
      </c>
      <c r="L319" t="s">
        <v>626</v>
      </c>
      <c r="M319">
        <v>5.528848</v>
      </c>
      <c r="N319">
        <v>0.984595</v>
      </c>
      <c r="O319">
        <v>1.3679030000000001</v>
      </c>
      <c r="P319">
        <v>140.75</v>
      </c>
      <c r="Q319">
        <v>25.065100000000001</v>
      </c>
      <c r="R319">
        <v>34.823099999999997</v>
      </c>
      <c r="S319">
        <v>1782.72036</v>
      </c>
      <c r="T319">
        <v>5750.304255</v>
      </c>
      <c r="U319">
        <v>1079286.4673039999</v>
      </c>
      <c r="V319" s="6">
        <f t="shared" si="16"/>
        <v>24.777007973002753</v>
      </c>
      <c r="W319" s="6">
        <f t="shared" si="17"/>
        <v>136.98831097752031</v>
      </c>
      <c r="X319" s="6">
        <f t="shared" si="18"/>
        <v>24.395318165178647</v>
      </c>
      <c r="Y319" s="6">
        <f t="shared" si="19"/>
        <v>33.892543537294387</v>
      </c>
    </row>
    <row r="320" spans="1:25" x14ac:dyDescent="0.25">
      <c r="A320">
        <v>319</v>
      </c>
      <c r="B320" t="s">
        <v>229</v>
      </c>
      <c r="C320">
        <v>2</v>
      </c>
      <c r="D320">
        <v>9209</v>
      </c>
      <c r="E320">
        <v>9210</v>
      </c>
      <c r="F320">
        <v>322</v>
      </c>
      <c r="G320" t="s">
        <v>351</v>
      </c>
      <c r="H320" t="s">
        <v>626</v>
      </c>
      <c r="I320">
        <v>41.521299999999997</v>
      </c>
      <c r="J320" t="s">
        <v>453</v>
      </c>
      <c r="K320">
        <v>322</v>
      </c>
      <c r="L320" t="s">
        <v>626</v>
      </c>
      <c r="M320">
        <v>5.528848</v>
      </c>
      <c r="N320">
        <v>0.984595</v>
      </c>
      <c r="O320">
        <v>1.3679030000000001</v>
      </c>
      <c r="P320">
        <v>229.56500199999999</v>
      </c>
      <c r="Q320">
        <v>40.881698999999998</v>
      </c>
      <c r="R320">
        <v>56.7971</v>
      </c>
      <c r="S320">
        <v>2518.0282240000001</v>
      </c>
      <c r="T320">
        <v>8200.3645890000007</v>
      </c>
      <c r="U320">
        <v>1675841.2293110001</v>
      </c>
      <c r="V320" s="6">
        <f t="shared" si="16"/>
        <v>38.472020874908175</v>
      </c>
      <c r="W320" s="6">
        <f t="shared" si="17"/>
        <v>212.7059556701943</v>
      </c>
      <c r="X320" s="6">
        <f t="shared" si="18"/>
        <v>37.879359393330212</v>
      </c>
      <c r="Y320" s="6">
        <f t="shared" si="19"/>
        <v>52.625992770849521</v>
      </c>
    </row>
    <row r="321" spans="1:25" x14ac:dyDescent="0.25">
      <c r="A321">
        <v>320</v>
      </c>
      <c r="B321" t="s">
        <v>229</v>
      </c>
      <c r="C321">
        <v>2</v>
      </c>
      <c r="D321">
        <v>9210</v>
      </c>
      <c r="E321">
        <v>9211</v>
      </c>
      <c r="F321">
        <v>322</v>
      </c>
      <c r="G321" t="s">
        <v>351</v>
      </c>
      <c r="H321" t="s">
        <v>626</v>
      </c>
      <c r="I321">
        <v>6.4585999999999997</v>
      </c>
      <c r="J321" t="s">
        <v>453</v>
      </c>
      <c r="K321">
        <v>322</v>
      </c>
      <c r="L321" t="s">
        <v>626</v>
      </c>
      <c r="M321">
        <v>5.528848</v>
      </c>
      <c r="N321">
        <v>0.984595</v>
      </c>
      <c r="O321">
        <v>1.3679030000000001</v>
      </c>
      <c r="P321">
        <v>35.708599</v>
      </c>
      <c r="Q321">
        <v>6.3590999999999998</v>
      </c>
      <c r="R321">
        <v>8.83474</v>
      </c>
      <c r="S321">
        <v>1327.161906</v>
      </c>
      <c r="T321">
        <v>4251.3916689999996</v>
      </c>
      <c r="U321">
        <v>272316.41635900002</v>
      </c>
      <c r="V321" s="6">
        <f t="shared" si="16"/>
        <v>6.2515247098025721</v>
      </c>
      <c r="W321" s="6">
        <f t="shared" si="17"/>
        <v>34.563729888742529</v>
      </c>
      <c r="X321" s="6">
        <f t="shared" si="18"/>
        <v>6.1552199716480631</v>
      </c>
      <c r="Y321" s="6">
        <f t="shared" si="19"/>
        <v>8.5514794051130689</v>
      </c>
    </row>
    <row r="322" spans="1:25" x14ac:dyDescent="0.25">
      <c r="A322">
        <v>321</v>
      </c>
      <c r="B322" t="s">
        <v>229</v>
      </c>
      <c r="C322">
        <v>2</v>
      </c>
      <c r="D322">
        <v>9211</v>
      </c>
      <c r="E322">
        <v>9212</v>
      </c>
      <c r="F322">
        <v>322</v>
      </c>
      <c r="G322" t="s">
        <v>351</v>
      </c>
      <c r="H322" t="s">
        <v>626</v>
      </c>
      <c r="I322">
        <v>210.09200000000001</v>
      </c>
      <c r="J322" t="s">
        <v>453</v>
      </c>
      <c r="K322">
        <v>322</v>
      </c>
      <c r="L322" t="s">
        <v>626</v>
      </c>
      <c r="M322">
        <v>5.528848</v>
      </c>
      <c r="N322">
        <v>0.984595</v>
      </c>
      <c r="O322">
        <v>1.3679030000000001</v>
      </c>
      <c r="P322">
        <v>1161.5699460000001</v>
      </c>
      <c r="Q322">
        <v>206.854996</v>
      </c>
      <c r="R322">
        <v>287.38499999999999</v>
      </c>
      <c r="S322">
        <v>14533.967463000001</v>
      </c>
      <c r="T322">
        <v>47597.315240999997</v>
      </c>
      <c r="U322">
        <v>8869377.8823780008</v>
      </c>
      <c r="V322" s="6">
        <f t="shared" si="16"/>
        <v>203.61289904449038</v>
      </c>
      <c r="W322" s="6">
        <f t="shared" si="17"/>
        <v>1125.7447696563324</v>
      </c>
      <c r="X322" s="6">
        <f t="shared" si="18"/>
        <v>200.47624233471001</v>
      </c>
      <c r="Y322" s="6">
        <f t="shared" si="19"/>
        <v>278.52269544165551</v>
      </c>
    </row>
    <row r="323" spans="1:25" x14ac:dyDescent="0.25">
      <c r="A323">
        <v>322</v>
      </c>
      <c r="B323" t="s">
        <v>229</v>
      </c>
      <c r="C323">
        <v>2</v>
      </c>
      <c r="D323">
        <v>9212</v>
      </c>
      <c r="E323">
        <v>9213</v>
      </c>
      <c r="F323">
        <v>330</v>
      </c>
      <c r="G323" t="s">
        <v>306</v>
      </c>
      <c r="H323" t="s">
        <v>627</v>
      </c>
      <c r="I323">
        <v>4.1422100000000004</v>
      </c>
      <c r="J323" t="s">
        <v>453</v>
      </c>
      <c r="K323">
        <v>330</v>
      </c>
      <c r="L323" t="s">
        <v>627</v>
      </c>
      <c r="M323">
        <v>7.1904899999999996</v>
      </c>
      <c r="N323">
        <v>1.3489420000000001</v>
      </c>
      <c r="O323">
        <v>1.4049320000000001</v>
      </c>
      <c r="P323">
        <v>29.784500000000001</v>
      </c>
      <c r="Q323">
        <v>5.5876000000000001</v>
      </c>
      <c r="R323">
        <v>5.8195300000000003</v>
      </c>
      <c r="S323">
        <v>805.70623000000001</v>
      </c>
      <c r="T323">
        <v>2645.336992</v>
      </c>
      <c r="U323">
        <v>180437.94691999999</v>
      </c>
      <c r="V323" s="6">
        <f t="shared" ref="V323:V386" si="20">U323/43560</f>
        <v>4.1422852828282828</v>
      </c>
      <c r="W323" s="6">
        <f t="shared" ref="W323:W386" si="21">V323*M323</f>
        <v>29.785060903323938</v>
      </c>
      <c r="X323" s="6">
        <f t="shared" ref="X323:X386" si="22">V323*N323</f>
        <v>5.5877025939889498</v>
      </c>
      <c r="Y323" s="6">
        <f t="shared" ref="Y323:Y386" si="23">V323*O323</f>
        <v>5.8196291469745054</v>
      </c>
    </row>
    <row r="324" spans="1:25" x14ac:dyDescent="0.25">
      <c r="A324">
        <v>323</v>
      </c>
      <c r="B324" t="s">
        <v>229</v>
      </c>
      <c r="C324">
        <v>2</v>
      </c>
      <c r="D324">
        <v>9213</v>
      </c>
      <c r="E324">
        <v>9214</v>
      </c>
      <c r="F324">
        <v>330</v>
      </c>
      <c r="G324" t="s">
        <v>306</v>
      </c>
      <c r="H324" t="s">
        <v>627</v>
      </c>
      <c r="I324">
        <v>16.3154</v>
      </c>
      <c r="J324" t="s">
        <v>453</v>
      </c>
      <c r="K324">
        <v>330</v>
      </c>
      <c r="L324" t="s">
        <v>627</v>
      </c>
      <c r="M324">
        <v>7.1904899999999996</v>
      </c>
      <c r="N324">
        <v>1.3489420000000001</v>
      </c>
      <c r="O324">
        <v>1.4049320000000001</v>
      </c>
      <c r="P324">
        <v>117.316002</v>
      </c>
      <c r="Q324">
        <v>22.008499</v>
      </c>
      <c r="R324">
        <v>22.922000000000001</v>
      </c>
      <c r="S324">
        <v>1805.053551</v>
      </c>
      <c r="T324">
        <v>5925.7866670000003</v>
      </c>
      <c r="U324">
        <v>710705.50762699998</v>
      </c>
      <c r="V324" s="6">
        <f t="shared" si="20"/>
        <v>16.31555343496327</v>
      </c>
      <c r="W324" s="6">
        <f t="shared" si="21"/>
        <v>117.31682381856903</v>
      </c>
      <c r="X324" s="6">
        <f t="shared" si="22"/>
        <v>22.008735281666226</v>
      </c>
      <c r="Y324" s="6">
        <f t="shared" si="23"/>
        <v>22.922243118489817</v>
      </c>
    </row>
    <row r="325" spans="1:25" x14ac:dyDescent="0.25">
      <c r="A325">
        <v>324</v>
      </c>
      <c r="B325" t="s">
        <v>229</v>
      </c>
      <c r="C325">
        <v>2</v>
      </c>
      <c r="D325">
        <v>9216</v>
      </c>
      <c r="E325">
        <v>9217</v>
      </c>
      <c r="F325">
        <v>330</v>
      </c>
      <c r="G325" t="s">
        <v>306</v>
      </c>
      <c r="H325" t="s">
        <v>627</v>
      </c>
      <c r="I325">
        <v>5.0085699999999997</v>
      </c>
      <c r="J325" t="s">
        <v>453</v>
      </c>
      <c r="K325">
        <v>330</v>
      </c>
      <c r="L325" t="s">
        <v>627</v>
      </c>
      <c r="M325">
        <v>7.1904899999999996</v>
      </c>
      <c r="N325">
        <v>1.3489420000000001</v>
      </c>
      <c r="O325">
        <v>1.4049320000000001</v>
      </c>
      <c r="P325">
        <v>36.014099000000002</v>
      </c>
      <c r="Q325">
        <v>6.7562699999999998</v>
      </c>
      <c r="R325">
        <v>7.0366999999999997</v>
      </c>
      <c r="S325">
        <v>598.84820000000002</v>
      </c>
      <c r="T325">
        <v>1965.6928109999999</v>
      </c>
      <c r="U325">
        <v>218170.67257299999</v>
      </c>
      <c r="V325" s="6">
        <f t="shared" si="20"/>
        <v>5.0085094713728191</v>
      </c>
      <c r="W325" s="6">
        <f t="shared" si="21"/>
        <v>36.013637268811543</v>
      </c>
      <c r="X325" s="6">
        <f t="shared" si="22"/>
        <v>6.7561887833325942</v>
      </c>
      <c r="Y325" s="6">
        <f t="shared" si="23"/>
        <v>7.0366152286347576</v>
      </c>
    </row>
    <row r="326" spans="1:25" x14ac:dyDescent="0.25">
      <c r="A326">
        <v>325</v>
      </c>
      <c r="B326" t="s">
        <v>229</v>
      </c>
      <c r="C326">
        <v>2</v>
      </c>
      <c r="D326">
        <v>9229</v>
      </c>
      <c r="E326">
        <v>9230</v>
      </c>
      <c r="F326">
        <v>330</v>
      </c>
      <c r="G326" t="s">
        <v>306</v>
      </c>
      <c r="H326" t="s">
        <v>627</v>
      </c>
      <c r="I326">
        <v>23.978400000000001</v>
      </c>
      <c r="J326" t="s">
        <v>453</v>
      </c>
      <c r="K326">
        <v>330</v>
      </c>
      <c r="L326" t="s">
        <v>627</v>
      </c>
      <c r="M326">
        <v>7.1904899999999996</v>
      </c>
      <c r="N326">
        <v>1.3489420000000001</v>
      </c>
      <c r="O326">
        <v>1.4049320000000001</v>
      </c>
      <c r="P326">
        <v>172.416</v>
      </c>
      <c r="Q326">
        <v>32.345500999999999</v>
      </c>
      <c r="R326">
        <v>33.688000000000002</v>
      </c>
      <c r="S326">
        <v>2155.062414</v>
      </c>
      <c r="T326">
        <v>6215.648314</v>
      </c>
      <c r="U326">
        <v>904220.45664800005</v>
      </c>
      <c r="V326" s="6">
        <f t="shared" si="20"/>
        <v>20.758045377594126</v>
      </c>
      <c r="W326" s="6">
        <f t="shared" si="21"/>
        <v>149.26051770713678</v>
      </c>
      <c r="X326" s="6">
        <f t="shared" si="22"/>
        <v>28.001399247742576</v>
      </c>
      <c r="Y326" s="6">
        <f t="shared" si="23"/>
        <v>29.163642208434073</v>
      </c>
    </row>
    <row r="327" spans="1:25" x14ac:dyDescent="0.25">
      <c r="A327">
        <v>326</v>
      </c>
      <c r="B327" t="s">
        <v>229</v>
      </c>
      <c r="C327">
        <v>2</v>
      </c>
      <c r="D327">
        <v>9230</v>
      </c>
      <c r="E327">
        <v>9231</v>
      </c>
      <c r="F327">
        <v>330</v>
      </c>
      <c r="G327" t="s">
        <v>306</v>
      </c>
      <c r="H327" t="s">
        <v>627</v>
      </c>
      <c r="I327">
        <v>10.8233</v>
      </c>
      <c r="J327" t="s">
        <v>453</v>
      </c>
      <c r="K327">
        <v>330</v>
      </c>
      <c r="L327" t="s">
        <v>627</v>
      </c>
      <c r="M327">
        <v>7.1904899999999996</v>
      </c>
      <c r="N327">
        <v>1.3489420000000001</v>
      </c>
      <c r="O327">
        <v>1.4049320000000001</v>
      </c>
      <c r="P327">
        <v>77.824798999999999</v>
      </c>
      <c r="Q327">
        <v>14.6</v>
      </c>
      <c r="R327">
        <v>15.206</v>
      </c>
      <c r="S327">
        <v>838.31595300000004</v>
      </c>
      <c r="T327">
        <v>2750.3142290000001</v>
      </c>
      <c r="U327">
        <v>471454.47884499998</v>
      </c>
      <c r="V327" s="6">
        <f t="shared" si="20"/>
        <v>10.823105574954086</v>
      </c>
      <c r="W327" s="6">
        <f t="shared" si="21"/>
        <v>77.823432405651602</v>
      </c>
      <c r="X327" s="6">
        <f t="shared" si="22"/>
        <v>14.599741680489716</v>
      </c>
      <c r="Y327" s="6">
        <f t="shared" si="23"/>
        <v>15.205727361631395</v>
      </c>
    </row>
    <row r="328" spans="1:25" x14ac:dyDescent="0.25">
      <c r="A328">
        <v>327</v>
      </c>
      <c r="B328" t="s">
        <v>229</v>
      </c>
      <c r="C328">
        <v>2</v>
      </c>
      <c r="D328">
        <v>9231</v>
      </c>
      <c r="E328">
        <v>9232</v>
      </c>
      <c r="F328">
        <v>330</v>
      </c>
      <c r="G328" t="s">
        <v>306</v>
      </c>
      <c r="H328" t="s">
        <v>627</v>
      </c>
      <c r="I328">
        <v>39.601799999999997</v>
      </c>
      <c r="J328" t="s">
        <v>453</v>
      </c>
      <c r="K328">
        <v>330</v>
      </c>
      <c r="L328" t="s">
        <v>627</v>
      </c>
      <c r="M328">
        <v>7.1904899999999996</v>
      </c>
      <c r="N328">
        <v>1.3489420000000001</v>
      </c>
      <c r="O328">
        <v>1.4049320000000001</v>
      </c>
      <c r="P328">
        <v>284.756012</v>
      </c>
      <c r="Q328">
        <v>53.420501999999999</v>
      </c>
      <c r="R328">
        <v>55.637900000000002</v>
      </c>
      <c r="S328">
        <v>2381.4375260000002</v>
      </c>
      <c r="T328">
        <v>546.57094800000004</v>
      </c>
      <c r="U328">
        <v>2333.5733030000001</v>
      </c>
      <c r="V328" s="6">
        <f t="shared" si="20"/>
        <v>5.3571471602387517E-2</v>
      </c>
      <c r="W328" s="6">
        <f t="shared" si="21"/>
        <v>0.38520513084225139</v>
      </c>
      <c r="X328" s="6">
        <f t="shared" si="22"/>
        <v>7.2264808046267823E-2</v>
      </c>
      <c r="Y328" s="6">
        <f t="shared" si="23"/>
        <v>7.5264274741285497E-2</v>
      </c>
    </row>
    <row r="329" spans="1:25" x14ac:dyDescent="0.25">
      <c r="A329">
        <v>328</v>
      </c>
      <c r="B329" t="s">
        <v>229</v>
      </c>
      <c r="C329">
        <v>2</v>
      </c>
      <c r="D329">
        <v>9233</v>
      </c>
      <c r="E329">
        <v>9234</v>
      </c>
      <c r="F329">
        <v>330</v>
      </c>
      <c r="G329" t="s">
        <v>306</v>
      </c>
      <c r="H329" t="s">
        <v>627</v>
      </c>
      <c r="I329">
        <v>22.699300000000001</v>
      </c>
      <c r="J329" t="s">
        <v>453</v>
      </c>
      <c r="K329">
        <v>330</v>
      </c>
      <c r="L329" t="s">
        <v>627</v>
      </c>
      <c r="M329">
        <v>7.1904899999999996</v>
      </c>
      <c r="N329">
        <v>1.3489420000000001</v>
      </c>
      <c r="O329">
        <v>1.4049320000000001</v>
      </c>
      <c r="P329">
        <v>163.21899400000001</v>
      </c>
      <c r="Q329">
        <v>30.620000999999998</v>
      </c>
      <c r="R329">
        <v>31.890999999999998</v>
      </c>
      <c r="S329">
        <v>2310.975488</v>
      </c>
      <c r="T329">
        <v>6102.8710090000004</v>
      </c>
      <c r="U329">
        <v>558725.42507100001</v>
      </c>
      <c r="V329" s="6">
        <f t="shared" si="20"/>
        <v>12.826570823484849</v>
      </c>
      <c r="W329" s="6">
        <f t="shared" si="21"/>
        <v>92.229329240559565</v>
      </c>
      <c r="X329" s="6">
        <f t="shared" si="22"/>
        <v>17.302300099773301</v>
      </c>
      <c r="Y329" s="6">
        <f t="shared" si="23"/>
        <v>18.020459800180216</v>
      </c>
    </row>
    <row r="330" spans="1:25" x14ac:dyDescent="0.25">
      <c r="A330">
        <v>329</v>
      </c>
      <c r="B330" t="s">
        <v>229</v>
      </c>
      <c r="C330">
        <v>2</v>
      </c>
      <c r="D330">
        <v>9235</v>
      </c>
      <c r="E330">
        <v>9236</v>
      </c>
      <c r="F330">
        <v>330</v>
      </c>
      <c r="G330" t="s">
        <v>306</v>
      </c>
      <c r="H330" t="s">
        <v>627</v>
      </c>
      <c r="I330">
        <v>22.348099999999999</v>
      </c>
      <c r="J330" t="s">
        <v>453</v>
      </c>
      <c r="K330">
        <v>330</v>
      </c>
      <c r="L330" t="s">
        <v>627</v>
      </c>
      <c r="M330">
        <v>7.1904899999999996</v>
      </c>
      <c r="N330">
        <v>1.3489420000000001</v>
      </c>
      <c r="O330">
        <v>1.4049320000000001</v>
      </c>
      <c r="P330">
        <v>160.69399999999999</v>
      </c>
      <c r="Q330">
        <v>30.146298999999999</v>
      </c>
      <c r="R330">
        <v>31.397600000000001</v>
      </c>
      <c r="S330">
        <v>2134.2624510000001</v>
      </c>
      <c r="T330">
        <v>1289.995379</v>
      </c>
      <c r="U330">
        <v>4290.3759920000002</v>
      </c>
      <c r="V330" s="6">
        <f t="shared" si="20"/>
        <v>9.8493480073461898E-2</v>
      </c>
      <c r="W330" s="6">
        <f t="shared" si="21"/>
        <v>0.70821638353342697</v>
      </c>
      <c r="X330" s="6">
        <f t="shared" si="22"/>
        <v>0.13286199199725585</v>
      </c>
      <c r="Y330" s="6">
        <f t="shared" si="23"/>
        <v>0.13837664194656898</v>
      </c>
    </row>
    <row r="331" spans="1:25" x14ac:dyDescent="0.25">
      <c r="A331">
        <v>330</v>
      </c>
      <c r="B331" t="s">
        <v>229</v>
      </c>
      <c r="C331">
        <v>2</v>
      </c>
      <c r="D331">
        <v>9272</v>
      </c>
      <c r="E331">
        <v>9273</v>
      </c>
      <c r="F331">
        <v>411</v>
      </c>
      <c r="G331" t="s">
        <v>236</v>
      </c>
      <c r="H331" t="s">
        <v>608</v>
      </c>
      <c r="I331">
        <v>8.4622700000000002</v>
      </c>
      <c r="J331" t="s">
        <v>453</v>
      </c>
      <c r="K331">
        <v>411</v>
      </c>
      <c r="L331" t="s">
        <v>608</v>
      </c>
      <c r="M331">
        <v>6.8228039999999996</v>
      </c>
      <c r="N331">
        <v>1.0638179999999999</v>
      </c>
      <c r="O331">
        <v>1.5540670000000001</v>
      </c>
      <c r="P331">
        <v>57.736401000000001</v>
      </c>
      <c r="Q331">
        <v>9.0023099999999996</v>
      </c>
      <c r="R331">
        <v>13.1509</v>
      </c>
      <c r="S331">
        <v>867.16134299999999</v>
      </c>
      <c r="T331">
        <v>2819.1932390000002</v>
      </c>
      <c r="U331">
        <v>366137.707237</v>
      </c>
      <c r="V331" s="6">
        <f t="shared" si="20"/>
        <v>8.4053651799127636</v>
      </c>
      <c r="W331" s="6">
        <f t="shared" si="21"/>
        <v>57.348159170969517</v>
      </c>
      <c r="X331" s="6">
        <f t="shared" si="22"/>
        <v>8.9417787749644351</v>
      </c>
      <c r="Y331" s="6">
        <f t="shared" si="23"/>
        <v>13.06250064905149</v>
      </c>
    </row>
    <row r="332" spans="1:25" x14ac:dyDescent="0.25">
      <c r="A332">
        <v>331</v>
      </c>
      <c r="B332" t="s">
        <v>229</v>
      </c>
      <c r="C332">
        <v>2</v>
      </c>
      <c r="D332">
        <v>9274</v>
      </c>
      <c r="E332">
        <v>9275</v>
      </c>
      <c r="F332">
        <v>411</v>
      </c>
      <c r="G332" t="s">
        <v>236</v>
      </c>
      <c r="H332" t="s">
        <v>608</v>
      </c>
      <c r="I332">
        <v>8.7681799999999992</v>
      </c>
      <c r="J332" t="s">
        <v>453</v>
      </c>
      <c r="K332">
        <v>411</v>
      </c>
      <c r="L332" t="s">
        <v>608</v>
      </c>
      <c r="M332">
        <v>6.8228039999999996</v>
      </c>
      <c r="N332">
        <v>1.0638179999999999</v>
      </c>
      <c r="O332">
        <v>1.5540670000000001</v>
      </c>
      <c r="P332">
        <v>59.823600999999996</v>
      </c>
      <c r="Q332">
        <v>9.32775</v>
      </c>
      <c r="R332">
        <v>13.626300000000001</v>
      </c>
      <c r="S332">
        <v>1207.757435</v>
      </c>
      <c r="T332">
        <v>3961.6648690000002</v>
      </c>
      <c r="U332">
        <v>381945.08498799999</v>
      </c>
      <c r="V332" s="6">
        <f t="shared" si="20"/>
        <v>8.7682526397612488</v>
      </c>
      <c r="W332" s="6">
        <f t="shared" si="21"/>
        <v>59.824069183573606</v>
      </c>
      <c r="X332" s="6">
        <f t="shared" si="22"/>
        <v>9.3278249867255312</v>
      </c>
      <c r="Y332" s="6">
        <f t="shared" si="23"/>
        <v>13.626452075115845</v>
      </c>
    </row>
    <row r="333" spans="1:25" x14ac:dyDescent="0.25">
      <c r="A333">
        <v>332</v>
      </c>
      <c r="B333" t="s">
        <v>229</v>
      </c>
      <c r="C333">
        <v>2</v>
      </c>
      <c r="D333">
        <v>9275</v>
      </c>
      <c r="E333">
        <v>9276</v>
      </c>
      <c r="F333">
        <v>411</v>
      </c>
      <c r="G333" t="s">
        <v>236</v>
      </c>
      <c r="H333" t="s">
        <v>608</v>
      </c>
      <c r="I333">
        <v>29.787600000000001</v>
      </c>
      <c r="J333" t="s">
        <v>453</v>
      </c>
      <c r="K333">
        <v>411</v>
      </c>
      <c r="L333" t="s">
        <v>608</v>
      </c>
      <c r="M333">
        <v>6.8228039999999996</v>
      </c>
      <c r="N333">
        <v>1.0638179999999999</v>
      </c>
      <c r="O333">
        <v>1.5540670000000001</v>
      </c>
      <c r="P333">
        <v>203.23500100000001</v>
      </c>
      <c r="Q333">
        <v>31.688600999999998</v>
      </c>
      <c r="R333">
        <v>46.291899999999998</v>
      </c>
      <c r="S333">
        <v>4512.3371299999999</v>
      </c>
      <c r="T333">
        <v>14803.894894999999</v>
      </c>
      <c r="U333">
        <v>1297564.5808349999</v>
      </c>
      <c r="V333" s="6">
        <f t="shared" si="20"/>
        <v>29.787983949380163</v>
      </c>
      <c r="W333" s="6">
        <f t="shared" si="21"/>
        <v>203.23757604176677</v>
      </c>
      <c r="X333" s="6">
        <f t="shared" si="22"/>
        <v>31.688993509061703</v>
      </c>
      <c r="Y333" s="6">
        <f t="shared" si="23"/>
        <v>46.292522852261385</v>
      </c>
    </row>
    <row r="334" spans="1:25" x14ac:dyDescent="0.25">
      <c r="A334">
        <v>333</v>
      </c>
      <c r="B334" t="s">
        <v>229</v>
      </c>
      <c r="C334">
        <v>2</v>
      </c>
      <c r="D334">
        <v>9278</v>
      </c>
      <c r="E334">
        <v>9279</v>
      </c>
      <c r="F334">
        <v>411</v>
      </c>
      <c r="G334" t="s">
        <v>236</v>
      </c>
      <c r="H334" t="s">
        <v>608</v>
      </c>
      <c r="I334">
        <v>9.2679600000000004</v>
      </c>
      <c r="J334" t="s">
        <v>453</v>
      </c>
      <c r="K334">
        <v>411</v>
      </c>
      <c r="L334" t="s">
        <v>608</v>
      </c>
      <c r="M334">
        <v>6.8228039999999996</v>
      </c>
      <c r="N334">
        <v>1.0638179999999999</v>
      </c>
      <c r="O334">
        <v>1.5540670000000001</v>
      </c>
      <c r="P334">
        <v>63.233500999999997</v>
      </c>
      <c r="Q334">
        <v>9.8594200000000001</v>
      </c>
      <c r="R334">
        <v>14.403</v>
      </c>
      <c r="S334">
        <v>1306.0514410000001</v>
      </c>
      <c r="T334">
        <v>4285.9361470000003</v>
      </c>
      <c r="U334">
        <v>403714.74889799999</v>
      </c>
      <c r="V334" s="6">
        <f t="shared" si="20"/>
        <v>9.2680153557851241</v>
      </c>
      <c r="W334" s="6">
        <f t="shared" si="21"/>
        <v>63.233852241512167</v>
      </c>
      <c r="X334" s="6">
        <f t="shared" si="22"/>
        <v>9.8594815597606189</v>
      </c>
      <c r="Y334" s="6">
        <f t="shared" si="23"/>
        <v>14.403116819918921</v>
      </c>
    </row>
    <row r="335" spans="1:25" x14ac:dyDescent="0.25">
      <c r="A335">
        <v>334</v>
      </c>
      <c r="B335" t="s">
        <v>229</v>
      </c>
      <c r="C335">
        <v>2</v>
      </c>
      <c r="D335">
        <v>9279</v>
      </c>
      <c r="E335">
        <v>9280</v>
      </c>
      <c r="F335">
        <v>411</v>
      </c>
      <c r="G335" t="s">
        <v>236</v>
      </c>
      <c r="H335" t="s">
        <v>608</v>
      </c>
      <c r="I335">
        <v>3.7319</v>
      </c>
      <c r="J335" t="s">
        <v>453</v>
      </c>
      <c r="K335">
        <v>411</v>
      </c>
      <c r="L335" t="s">
        <v>608</v>
      </c>
      <c r="M335">
        <v>6.8228039999999996</v>
      </c>
      <c r="N335">
        <v>1.0638179999999999</v>
      </c>
      <c r="O335">
        <v>1.5540670000000001</v>
      </c>
      <c r="P335">
        <v>25.462</v>
      </c>
      <c r="Q335">
        <v>3.9700600000000001</v>
      </c>
      <c r="R335">
        <v>5.79962</v>
      </c>
      <c r="S335">
        <v>1073.527088</v>
      </c>
      <c r="T335">
        <v>3519.996991</v>
      </c>
      <c r="U335">
        <v>162563.54279800001</v>
      </c>
      <c r="V335" s="6">
        <f t="shared" si="20"/>
        <v>3.7319454269513317</v>
      </c>
      <c r="W335" s="6">
        <f t="shared" si="21"/>
        <v>25.462332186785254</v>
      </c>
      <c r="X335" s="6">
        <f t="shared" si="22"/>
        <v>3.9701107202085115</v>
      </c>
      <c r="Y335" s="6">
        <f t="shared" si="23"/>
        <v>5.7996932338259759</v>
      </c>
    </row>
    <row r="336" spans="1:25" x14ac:dyDescent="0.25">
      <c r="A336">
        <v>335</v>
      </c>
      <c r="B336" t="s">
        <v>229</v>
      </c>
      <c r="C336">
        <v>2</v>
      </c>
      <c r="D336">
        <v>9282</v>
      </c>
      <c r="E336">
        <v>9283</v>
      </c>
      <c r="F336">
        <v>411</v>
      </c>
      <c r="G336" t="s">
        <v>236</v>
      </c>
      <c r="H336" t="s">
        <v>608</v>
      </c>
      <c r="I336">
        <v>6.5045000000000002</v>
      </c>
      <c r="J336" t="s">
        <v>453</v>
      </c>
      <c r="K336">
        <v>411</v>
      </c>
      <c r="L336" t="s">
        <v>608</v>
      </c>
      <c r="M336">
        <v>6.8228039999999996</v>
      </c>
      <c r="N336">
        <v>1.0638179999999999</v>
      </c>
      <c r="O336">
        <v>1.5540670000000001</v>
      </c>
      <c r="P336">
        <v>44.378898999999997</v>
      </c>
      <c r="Q336">
        <v>6.9196</v>
      </c>
      <c r="R336">
        <v>10.1084</v>
      </c>
      <c r="S336">
        <v>844.21669699999995</v>
      </c>
      <c r="T336">
        <v>2769.9840020000001</v>
      </c>
      <c r="U336">
        <v>283337.771427</v>
      </c>
      <c r="V336" s="6">
        <f t="shared" si="20"/>
        <v>6.5045402072314049</v>
      </c>
      <c r="W336" s="6">
        <f t="shared" si="21"/>
        <v>44.379202944059259</v>
      </c>
      <c r="X336" s="6">
        <f t="shared" si="22"/>
        <v>6.919646954176498</v>
      </c>
      <c r="Y336" s="6">
        <f t="shared" si="23"/>
        <v>10.108491286231489</v>
      </c>
    </row>
    <row r="337" spans="1:25" x14ac:dyDescent="0.25">
      <c r="A337">
        <v>336</v>
      </c>
      <c r="B337" t="s">
        <v>229</v>
      </c>
      <c r="C337">
        <v>2</v>
      </c>
      <c r="D337">
        <v>9283</v>
      </c>
      <c r="E337">
        <v>9284</v>
      </c>
      <c r="F337">
        <v>411</v>
      </c>
      <c r="G337" t="s">
        <v>236</v>
      </c>
      <c r="H337" t="s">
        <v>608</v>
      </c>
      <c r="I337">
        <v>49.702599999999997</v>
      </c>
      <c r="J337" t="s">
        <v>453</v>
      </c>
      <c r="K337">
        <v>411</v>
      </c>
      <c r="L337" t="s">
        <v>608</v>
      </c>
      <c r="M337">
        <v>6.8228039999999996</v>
      </c>
      <c r="N337">
        <v>1.0638179999999999</v>
      </c>
      <c r="O337">
        <v>1.5540670000000001</v>
      </c>
      <c r="P337">
        <v>339.11099200000001</v>
      </c>
      <c r="Q337">
        <v>52.874499999999998</v>
      </c>
      <c r="R337">
        <v>77.241200000000006</v>
      </c>
      <c r="S337">
        <v>4490.5354150000003</v>
      </c>
      <c r="T337">
        <v>7547.3788109999996</v>
      </c>
      <c r="U337">
        <v>294945.69339600002</v>
      </c>
      <c r="V337" s="6">
        <f t="shared" si="20"/>
        <v>6.7710214278236922</v>
      </c>
      <c r="W337" s="6">
        <f t="shared" si="21"/>
        <v>46.197352081841196</v>
      </c>
      <c r="X337" s="6">
        <f t="shared" si="22"/>
        <v>7.2031344733045444</v>
      </c>
      <c r="Y337" s="6">
        <f t="shared" si="23"/>
        <v>10.522620957273682</v>
      </c>
    </row>
    <row r="338" spans="1:25" x14ac:dyDescent="0.25">
      <c r="A338">
        <v>337</v>
      </c>
      <c r="B338" t="s">
        <v>229</v>
      </c>
      <c r="C338">
        <v>2</v>
      </c>
      <c r="D338">
        <v>9284</v>
      </c>
      <c r="E338">
        <v>9285</v>
      </c>
      <c r="F338">
        <v>411</v>
      </c>
      <c r="G338" t="s">
        <v>236</v>
      </c>
      <c r="H338" t="s">
        <v>608</v>
      </c>
      <c r="I338">
        <v>106.348</v>
      </c>
      <c r="J338" t="s">
        <v>453</v>
      </c>
      <c r="K338">
        <v>411</v>
      </c>
      <c r="L338" t="s">
        <v>608</v>
      </c>
      <c r="M338">
        <v>6.8228039999999996</v>
      </c>
      <c r="N338">
        <v>1.0638179999999999</v>
      </c>
      <c r="O338">
        <v>1.5540670000000001</v>
      </c>
      <c r="P338">
        <v>725.59198000000004</v>
      </c>
      <c r="Q338">
        <v>113.135002</v>
      </c>
      <c r="R338">
        <v>165.27199999999999</v>
      </c>
      <c r="S338">
        <v>4865.1486649999997</v>
      </c>
      <c r="T338">
        <v>16567.457054999999</v>
      </c>
      <c r="U338">
        <v>4605111.9901210004</v>
      </c>
      <c r="V338" s="6">
        <f t="shared" si="20"/>
        <v>105.71882438294308</v>
      </c>
      <c r="W338" s="6">
        <f t="shared" si="21"/>
        <v>721.29881787524153</v>
      </c>
      <c r="X338" s="6">
        <f t="shared" si="22"/>
        <v>112.46558831741373</v>
      </c>
      <c r="Y338" s="6">
        <f t="shared" si="23"/>
        <v>164.29413625232721</v>
      </c>
    </row>
    <row r="339" spans="1:25" x14ac:dyDescent="0.25">
      <c r="A339">
        <v>338</v>
      </c>
      <c r="B339" t="s">
        <v>229</v>
      </c>
      <c r="C339">
        <v>2</v>
      </c>
      <c r="D339">
        <v>9286</v>
      </c>
      <c r="E339">
        <v>9287</v>
      </c>
      <c r="F339">
        <v>411</v>
      </c>
      <c r="G339" t="s">
        <v>236</v>
      </c>
      <c r="H339" t="s">
        <v>608</v>
      </c>
      <c r="I339">
        <v>3.6673399999999998</v>
      </c>
      <c r="J339" t="s">
        <v>453</v>
      </c>
      <c r="K339">
        <v>411</v>
      </c>
      <c r="L339" t="s">
        <v>608</v>
      </c>
      <c r="M339">
        <v>6.8228039999999996</v>
      </c>
      <c r="N339">
        <v>1.0638179999999999</v>
      </c>
      <c r="O339">
        <v>1.5540670000000001</v>
      </c>
      <c r="P339">
        <v>25.0215</v>
      </c>
      <c r="Q339">
        <v>3.9013800000000001</v>
      </c>
      <c r="R339">
        <v>5.6992900000000004</v>
      </c>
      <c r="S339">
        <v>688.33056299999998</v>
      </c>
      <c r="T339">
        <v>2256.7833580000001</v>
      </c>
      <c r="U339">
        <v>159750.70858899999</v>
      </c>
      <c r="V339" s="6">
        <f t="shared" si="20"/>
        <v>3.6673716388659319</v>
      </c>
      <c r="W339" s="6">
        <f t="shared" si="21"/>
        <v>25.021757887141035</v>
      </c>
      <c r="X339" s="6">
        <f t="shared" si="22"/>
        <v>3.9014159621150775</v>
      </c>
      <c r="Y339" s="6">
        <f t="shared" si="23"/>
        <v>5.6993412406974624</v>
      </c>
    </row>
    <row r="340" spans="1:25" x14ac:dyDescent="0.25">
      <c r="A340">
        <v>339</v>
      </c>
      <c r="B340" t="s">
        <v>229</v>
      </c>
      <c r="C340">
        <v>2</v>
      </c>
      <c r="D340">
        <v>9288</v>
      </c>
      <c r="E340">
        <v>9289</v>
      </c>
      <c r="F340">
        <v>411</v>
      </c>
      <c r="G340" t="s">
        <v>236</v>
      </c>
      <c r="H340" t="s">
        <v>608</v>
      </c>
      <c r="I340">
        <v>5.2896799999999997</v>
      </c>
      <c r="J340" t="s">
        <v>453</v>
      </c>
      <c r="K340">
        <v>411</v>
      </c>
      <c r="L340" t="s">
        <v>608</v>
      </c>
      <c r="M340">
        <v>6.8228039999999996</v>
      </c>
      <c r="N340">
        <v>1.0638179999999999</v>
      </c>
      <c r="O340">
        <v>1.5540670000000001</v>
      </c>
      <c r="P340">
        <v>36.090499999999999</v>
      </c>
      <c r="Q340">
        <v>5.6272599999999997</v>
      </c>
      <c r="R340">
        <v>8.2205200000000005</v>
      </c>
      <c r="S340">
        <v>770.20315300000004</v>
      </c>
      <c r="T340">
        <v>2524.681814</v>
      </c>
      <c r="U340">
        <v>230418.42199900001</v>
      </c>
      <c r="V340" s="6">
        <f t="shared" si="20"/>
        <v>5.2896791092516073</v>
      </c>
      <c r="W340" s="6">
        <f t="shared" si="21"/>
        <v>36.0904437853183</v>
      </c>
      <c r="X340" s="6">
        <f t="shared" si="22"/>
        <v>5.6272558506458257</v>
      </c>
      <c r="Y340" s="6">
        <f t="shared" si="23"/>
        <v>8.2205157442773178</v>
      </c>
    </row>
    <row r="341" spans="1:25" x14ac:dyDescent="0.25">
      <c r="A341">
        <v>340</v>
      </c>
      <c r="B341" t="s">
        <v>229</v>
      </c>
      <c r="C341">
        <v>2</v>
      </c>
      <c r="D341">
        <v>9289</v>
      </c>
      <c r="E341">
        <v>9290</v>
      </c>
      <c r="F341">
        <v>411</v>
      </c>
      <c r="G341" t="s">
        <v>236</v>
      </c>
      <c r="H341" t="s">
        <v>608</v>
      </c>
      <c r="I341">
        <v>2.84389</v>
      </c>
      <c r="J341" t="s">
        <v>453</v>
      </c>
      <c r="K341">
        <v>411</v>
      </c>
      <c r="L341" t="s">
        <v>608</v>
      </c>
      <c r="M341">
        <v>6.8228039999999996</v>
      </c>
      <c r="N341">
        <v>1.0638179999999999</v>
      </c>
      <c r="O341">
        <v>1.5540670000000001</v>
      </c>
      <c r="P341">
        <v>19.403299000000001</v>
      </c>
      <c r="Q341">
        <v>3.0253800000000002</v>
      </c>
      <c r="R341">
        <v>4.4196</v>
      </c>
      <c r="S341">
        <v>1611.185041</v>
      </c>
      <c r="T341">
        <v>5286.2961020000002</v>
      </c>
      <c r="U341">
        <v>123881.161094</v>
      </c>
      <c r="V341" s="6">
        <f t="shared" si="20"/>
        <v>2.8439201353076218</v>
      </c>
      <c r="W341" s="6">
        <f t="shared" si="21"/>
        <v>19.403509674857382</v>
      </c>
      <c r="X341" s="6">
        <f t="shared" si="22"/>
        <v>3.0254134305026832</v>
      </c>
      <c r="Y341" s="6">
        <f t="shared" si="23"/>
        <v>4.4196424329171098</v>
      </c>
    </row>
    <row r="342" spans="1:25" x14ac:dyDescent="0.25">
      <c r="A342">
        <v>341</v>
      </c>
      <c r="B342" t="s">
        <v>229</v>
      </c>
      <c r="C342">
        <v>2</v>
      </c>
      <c r="D342">
        <v>9290</v>
      </c>
      <c r="E342">
        <v>9291</v>
      </c>
      <c r="F342">
        <v>411</v>
      </c>
      <c r="G342" t="s">
        <v>236</v>
      </c>
      <c r="H342" t="s">
        <v>608</v>
      </c>
      <c r="I342">
        <v>3.32491</v>
      </c>
      <c r="J342" t="s">
        <v>453</v>
      </c>
      <c r="K342">
        <v>411</v>
      </c>
      <c r="L342" t="s">
        <v>608</v>
      </c>
      <c r="M342">
        <v>6.8228039999999996</v>
      </c>
      <c r="N342">
        <v>1.0638179999999999</v>
      </c>
      <c r="O342">
        <v>1.5540670000000001</v>
      </c>
      <c r="P342">
        <v>22.685199999999998</v>
      </c>
      <c r="Q342">
        <v>3.5371000000000001</v>
      </c>
      <c r="R342">
        <v>5.1671300000000002</v>
      </c>
      <c r="S342">
        <v>679.03339800000003</v>
      </c>
      <c r="T342">
        <v>2226.3175729999998</v>
      </c>
      <c r="U342">
        <v>144834.63426200001</v>
      </c>
      <c r="V342" s="6">
        <f t="shared" si="20"/>
        <v>3.3249456901285583</v>
      </c>
      <c r="W342" s="6">
        <f t="shared" si="21"/>
        <v>22.685452754391886</v>
      </c>
      <c r="X342" s="6">
        <f t="shared" si="22"/>
        <v>3.5371370741811825</v>
      </c>
      <c r="Y342" s="6">
        <f t="shared" si="23"/>
        <v>5.1671883738210189</v>
      </c>
    </row>
    <row r="343" spans="1:25" x14ac:dyDescent="0.25">
      <c r="A343">
        <v>342</v>
      </c>
      <c r="B343" t="s">
        <v>229</v>
      </c>
      <c r="C343">
        <v>2</v>
      </c>
      <c r="D343">
        <v>9293</v>
      </c>
      <c r="E343">
        <v>9294</v>
      </c>
      <c r="F343">
        <v>411</v>
      </c>
      <c r="G343" t="s">
        <v>236</v>
      </c>
      <c r="H343" t="s">
        <v>608</v>
      </c>
      <c r="I343">
        <v>3.2690199999999998</v>
      </c>
      <c r="J343" t="s">
        <v>453</v>
      </c>
      <c r="K343">
        <v>411</v>
      </c>
      <c r="L343" t="s">
        <v>608</v>
      </c>
      <c r="M343">
        <v>6.8228039999999996</v>
      </c>
      <c r="N343">
        <v>1.0638179999999999</v>
      </c>
      <c r="O343">
        <v>1.5540670000000001</v>
      </c>
      <c r="P343">
        <v>22.303899999999999</v>
      </c>
      <c r="Q343">
        <v>3.4776400000000001</v>
      </c>
      <c r="R343">
        <v>5.0802800000000001</v>
      </c>
      <c r="S343">
        <v>796.99251900000002</v>
      </c>
      <c r="T343">
        <v>2613.6638389999998</v>
      </c>
      <c r="U343">
        <v>142399.98036700001</v>
      </c>
      <c r="V343" s="6">
        <f t="shared" si="20"/>
        <v>3.2690537274334255</v>
      </c>
      <c r="W343" s="6">
        <f t="shared" si="21"/>
        <v>22.304112847747685</v>
      </c>
      <c r="X343" s="6">
        <f t="shared" si="22"/>
        <v>3.4776781982107714</v>
      </c>
      <c r="Y343" s="6">
        <f t="shared" si="23"/>
        <v>5.0803285190312817</v>
      </c>
    </row>
    <row r="344" spans="1:25" x14ac:dyDescent="0.25">
      <c r="A344">
        <v>343</v>
      </c>
      <c r="B344" t="s">
        <v>229</v>
      </c>
      <c r="C344">
        <v>2</v>
      </c>
      <c r="D344">
        <v>9294</v>
      </c>
      <c r="E344">
        <v>9295</v>
      </c>
      <c r="F344">
        <v>411</v>
      </c>
      <c r="G344" t="s">
        <v>236</v>
      </c>
      <c r="H344" t="s">
        <v>608</v>
      </c>
      <c r="I344">
        <v>5.5172499999999998</v>
      </c>
      <c r="J344" t="s">
        <v>453</v>
      </c>
      <c r="K344">
        <v>411</v>
      </c>
      <c r="L344" t="s">
        <v>608</v>
      </c>
      <c r="M344">
        <v>6.8228039999999996</v>
      </c>
      <c r="N344">
        <v>1.0638179999999999</v>
      </c>
      <c r="O344">
        <v>1.5540670000000001</v>
      </c>
      <c r="P344">
        <v>37.643101000000001</v>
      </c>
      <c r="Q344">
        <v>5.8693499999999998</v>
      </c>
      <c r="R344">
        <v>8.5741800000000001</v>
      </c>
      <c r="S344">
        <v>3103.7850560000002</v>
      </c>
      <c r="T344">
        <v>10164.651741</v>
      </c>
      <c r="U344">
        <v>240334.22054400001</v>
      </c>
      <c r="V344" s="6">
        <f t="shared" si="20"/>
        <v>5.5173145212121213</v>
      </c>
      <c r="W344" s="6">
        <f t="shared" si="21"/>
        <v>37.643555584584142</v>
      </c>
      <c r="X344" s="6">
        <f t="shared" si="22"/>
        <v>5.8694184993268363</v>
      </c>
      <c r="Y344" s="6">
        <f t="shared" si="23"/>
        <v>8.5742764260365583</v>
      </c>
    </row>
    <row r="345" spans="1:25" x14ac:dyDescent="0.25">
      <c r="A345">
        <v>344</v>
      </c>
      <c r="B345" t="s">
        <v>229</v>
      </c>
      <c r="C345">
        <v>2</v>
      </c>
      <c r="D345">
        <v>9296</v>
      </c>
      <c r="E345">
        <v>9297</v>
      </c>
      <c r="F345">
        <v>411</v>
      </c>
      <c r="G345" t="s">
        <v>236</v>
      </c>
      <c r="H345" t="s">
        <v>608</v>
      </c>
      <c r="I345">
        <v>1.7726900000000001</v>
      </c>
      <c r="J345" t="s">
        <v>453</v>
      </c>
      <c r="K345">
        <v>411</v>
      </c>
      <c r="L345" t="s">
        <v>608</v>
      </c>
      <c r="M345">
        <v>6.8228039999999996</v>
      </c>
      <c r="N345">
        <v>1.0638179999999999</v>
      </c>
      <c r="O345">
        <v>1.5540670000000001</v>
      </c>
      <c r="P345">
        <v>12.0947</v>
      </c>
      <c r="Q345">
        <v>1.8858200000000001</v>
      </c>
      <c r="R345">
        <v>2.75488</v>
      </c>
      <c r="S345">
        <v>932.542056</v>
      </c>
      <c r="T345">
        <v>3058.5121730000001</v>
      </c>
      <c r="U345">
        <v>77219.002540999994</v>
      </c>
      <c r="V345" s="6">
        <f t="shared" si="20"/>
        <v>1.7727043742194672</v>
      </c>
      <c r="W345" s="6">
        <f t="shared" si="21"/>
        <v>12.094814495242078</v>
      </c>
      <c r="X345" s="6">
        <f t="shared" si="22"/>
        <v>1.8858348219734051</v>
      </c>
      <c r="Y345" s="6">
        <f t="shared" si="23"/>
        <v>2.7549013687301249</v>
      </c>
    </row>
    <row r="346" spans="1:25" x14ac:dyDescent="0.25">
      <c r="A346">
        <v>345</v>
      </c>
      <c r="B346" t="s">
        <v>229</v>
      </c>
      <c r="C346">
        <v>2</v>
      </c>
      <c r="D346">
        <v>9298</v>
      </c>
      <c r="E346">
        <v>9299</v>
      </c>
      <c r="F346">
        <v>411</v>
      </c>
      <c r="G346" t="s">
        <v>236</v>
      </c>
      <c r="H346" t="s">
        <v>608</v>
      </c>
      <c r="I346">
        <v>4.1513099999999996</v>
      </c>
      <c r="J346" t="s">
        <v>453</v>
      </c>
      <c r="K346">
        <v>411</v>
      </c>
      <c r="L346" t="s">
        <v>608</v>
      </c>
      <c r="M346">
        <v>6.8228039999999996</v>
      </c>
      <c r="N346">
        <v>1.0638179999999999</v>
      </c>
      <c r="O346">
        <v>1.5540670000000001</v>
      </c>
      <c r="P346">
        <v>28.323601</v>
      </c>
      <c r="Q346">
        <v>4.4162400000000002</v>
      </c>
      <c r="R346">
        <v>6.4514199999999997</v>
      </c>
      <c r="S346">
        <v>2195.2948820000001</v>
      </c>
      <c r="T346">
        <v>7202.0861830000003</v>
      </c>
      <c r="U346">
        <v>180832.81398100001</v>
      </c>
      <c r="V346" s="6">
        <f t="shared" si="20"/>
        <v>4.1513501832185495</v>
      </c>
      <c r="W346" s="6">
        <f t="shared" si="21"/>
        <v>28.323848635464252</v>
      </c>
      <c r="X346" s="6">
        <f t="shared" si="22"/>
        <v>4.4162810492111904</v>
      </c>
      <c r="Y346" s="6">
        <f t="shared" si="23"/>
        <v>6.4514763251839016</v>
      </c>
    </row>
    <row r="347" spans="1:25" x14ac:dyDescent="0.25">
      <c r="A347">
        <v>346</v>
      </c>
      <c r="B347" t="s">
        <v>229</v>
      </c>
      <c r="C347">
        <v>2</v>
      </c>
      <c r="D347">
        <v>9299</v>
      </c>
      <c r="E347">
        <v>9300</v>
      </c>
      <c r="F347">
        <v>411</v>
      </c>
      <c r="G347" t="s">
        <v>236</v>
      </c>
      <c r="H347" t="s">
        <v>608</v>
      </c>
      <c r="I347">
        <v>3.3371900000000001</v>
      </c>
      <c r="J347" t="s">
        <v>453</v>
      </c>
      <c r="K347">
        <v>411</v>
      </c>
      <c r="L347" t="s">
        <v>608</v>
      </c>
      <c r="M347">
        <v>6.8228039999999996</v>
      </c>
      <c r="N347">
        <v>1.0638179999999999</v>
      </c>
      <c r="O347">
        <v>1.5540670000000001</v>
      </c>
      <c r="P347">
        <v>22.768999000000001</v>
      </c>
      <c r="Q347">
        <v>3.55016</v>
      </c>
      <c r="R347">
        <v>5.1862199999999996</v>
      </c>
      <c r="S347">
        <v>1248.4238069999999</v>
      </c>
      <c r="T347">
        <v>4095.9740339999998</v>
      </c>
      <c r="U347">
        <v>145369.595096</v>
      </c>
      <c r="V347" s="6">
        <f t="shared" si="20"/>
        <v>3.3372267010101013</v>
      </c>
      <c r="W347" s="6">
        <f t="shared" si="21"/>
        <v>22.769243684558521</v>
      </c>
      <c r="X347" s="6">
        <f t="shared" si="22"/>
        <v>3.5502018346151636</v>
      </c>
      <c r="Y347" s="6">
        <f t="shared" si="23"/>
        <v>5.1862738875586656</v>
      </c>
    </row>
    <row r="348" spans="1:25" x14ac:dyDescent="0.25">
      <c r="A348">
        <v>347</v>
      </c>
      <c r="B348" t="s">
        <v>229</v>
      </c>
      <c r="C348">
        <v>2</v>
      </c>
      <c r="D348">
        <v>9301</v>
      </c>
      <c r="E348">
        <v>9302</v>
      </c>
      <c r="F348">
        <v>411</v>
      </c>
      <c r="G348" t="s">
        <v>236</v>
      </c>
      <c r="H348" t="s">
        <v>608</v>
      </c>
      <c r="I348">
        <v>9.0396099999999997</v>
      </c>
      <c r="J348" t="s">
        <v>453</v>
      </c>
      <c r="K348">
        <v>411</v>
      </c>
      <c r="L348" t="s">
        <v>608</v>
      </c>
      <c r="M348">
        <v>6.8228039999999996</v>
      </c>
      <c r="N348">
        <v>1.0638179999999999</v>
      </c>
      <c r="O348">
        <v>1.5540670000000001</v>
      </c>
      <c r="P348">
        <v>61.675499000000002</v>
      </c>
      <c r="Q348">
        <v>9.6165000000000003</v>
      </c>
      <c r="R348">
        <v>14.0482</v>
      </c>
      <c r="S348">
        <v>1358.5766659999999</v>
      </c>
      <c r="T348">
        <v>4461.1175149999999</v>
      </c>
      <c r="U348">
        <v>393769.20417699998</v>
      </c>
      <c r="V348" s="6">
        <f t="shared" si="20"/>
        <v>9.0396970655876938</v>
      </c>
      <c r="W348" s="6">
        <f t="shared" si="21"/>
        <v>61.676081297879975</v>
      </c>
      <c r="X348" s="6">
        <f t="shared" si="22"/>
        <v>9.6165924529193685</v>
      </c>
      <c r="Y348" s="6">
        <f t="shared" si="23"/>
        <v>14.048294899626672</v>
      </c>
    </row>
    <row r="349" spans="1:25" x14ac:dyDescent="0.25">
      <c r="A349">
        <v>348</v>
      </c>
      <c r="B349" t="s">
        <v>229</v>
      </c>
      <c r="C349">
        <v>2</v>
      </c>
      <c r="D349">
        <v>9303</v>
      </c>
      <c r="E349">
        <v>9304</v>
      </c>
      <c r="F349">
        <v>411</v>
      </c>
      <c r="G349" t="s">
        <v>236</v>
      </c>
      <c r="H349" t="s">
        <v>608</v>
      </c>
      <c r="I349">
        <v>23.227499999999999</v>
      </c>
      <c r="J349" t="s">
        <v>453</v>
      </c>
      <c r="K349">
        <v>411</v>
      </c>
      <c r="L349" t="s">
        <v>608</v>
      </c>
      <c r="M349">
        <v>6.8228039999999996</v>
      </c>
      <c r="N349">
        <v>1.0638179999999999</v>
      </c>
      <c r="O349">
        <v>1.5540670000000001</v>
      </c>
      <c r="P349">
        <v>158.47700499999999</v>
      </c>
      <c r="Q349">
        <v>24.709800999999999</v>
      </c>
      <c r="R349">
        <v>36.097099999999998</v>
      </c>
      <c r="S349">
        <v>2743.6258659999999</v>
      </c>
      <c r="T349">
        <v>8999.9154240000007</v>
      </c>
      <c r="U349">
        <v>1011795.228173</v>
      </c>
      <c r="V349" s="6">
        <f t="shared" si="20"/>
        <v>23.227622318021123</v>
      </c>
      <c r="W349" s="6">
        <f t="shared" si="21"/>
        <v>158.47751446188377</v>
      </c>
      <c r="X349" s="6">
        <f t="shared" si="22"/>
        <v>24.709962719112593</v>
      </c>
      <c r="Y349" s="6">
        <f t="shared" si="23"/>
        <v>36.097281332900131</v>
      </c>
    </row>
    <row r="350" spans="1:25" x14ac:dyDescent="0.25">
      <c r="A350">
        <v>349</v>
      </c>
      <c r="B350" t="s">
        <v>229</v>
      </c>
      <c r="C350">
        <v>2</v>
      </c>
      <c r="D350">
        <v>9304</v>
      </c>
      <c r="E350">
        <v>9305</v>
      </c>
      <c r="F350">
        <v>411</v>
      </c>
      <c r="G350" t="s">
        <v>236</v>
      </c>
      <c r="H350" t="s">
        <v>608</v>
      </c>
      <c r="I350">
        <v>4.2354799999999999</v>
      </c>
      <c r="J350" t="s">
        <v>453</v>
      </c>
      <c r="K350">
        <v>411</v>
      </c>
      <c r="L350" t="s">
        <v>608</v>
      </c>
      <c r="M350">
        <v>6.8228039999999996</v>
      </c>
      <c r="N350">
        <v>1.0638179999999999</v>
      </c>
      <c r="O350">
        <v>1.5540670000000001</v>
      </c>
      <c r="P350">
        <v>28.8979</v>
      </c>
      <c r="Q350">
        <v>4.5057799999999997</v>
      </c>
      <c r="R350">
        <v>6.5822200000000004</v>
      </c>
      <c r="S350">
        <v>1742.173321</v>
      </c>
      <c r="T350">
        <v>5713.7299650000004</v>
      </c>
      <c r="U350">
        <v>184498.88285699999</v>
      </c>
      <c r="V350" s="6">
        <f t="shared" si="20"/>
        <v>4.235511544008264</v>
      </c>
      <c r="W350" s="6">
        <f t="shared" si="21"/>
        <v>28.898065104505758</v>
      </c>
      <c r="X350" s="6">
        <f t="shared" si="22"/>
        <v>4.5058134197237827</v>
      </c>
      <c r="Y350" s="6">
        <f t="shared" si="23"/>
        <v>6.5822687186622915</v>
      </c>
    </row>
    <row r="351" spans="1:25" x14ac:dyDescent="0.25">
      <c r="A351">
        <v>350</v>
      </c>
      <c r="B351" t="s">
        <v>229</v>
      </c>
      <c r="C351">
        <v>2</v>
      </c>
      <c r="D351">
        <v>9305</v>
      </c>
      <c r="E351">
        <v>9306</v>
      </c>
      <c r="F351">
        <v>411</v>
      </c>
      <c r="G351" t="s">
        <v>236</v>
      </c>
      <c r="H351" t="s">
        <v>608</v>
      </c>
      <c r="I351">
        <v>10.0334</v>
      </c>
      <c r="J351" t="s">
        <v>453</v>
      </c>
      <c r="K351">
        <v>411</v>
      </c>
      <c r="L351" t="s">
        <v>608</v>
      </c>
      <c r="M351">
        <v>6.8228039999999996</v>
      </c>
      <c r="N351">
        <v>1.0638179999999999</v>
      </c>
      <c r="O351">
        <v>1.5540670000000001</v>
      </c>
      <c r="P351">
        <v>68.455901999999995</v>
      </c>
      <c r="Q351">
        <v>10.6737</v>
      </c>
      <c r="R351">
        <v>15.592599999999999</v>
      </c>
      <c r="S351">
        <v>991.46265700000004</v>
      </c>
      <c r="T351">
        <v>3250.2370350000001</v>
      </c>
      <c r="U351">
        <v>437057.387713</v>
      </c>
      <c r="V351" s="6">
        <f t="shared" si="20"/>
        <v>10.033457018204775</v>
      </c>
      <c r="W351" s="6">
        <f t="shared" si="21"/>
        <v>68.456310677635614</v>
      </c>
      <c r="X351" s="6">
        <f t="shared" si="22"/>
        <v>10.673772178192566</v>
      </c>
      <c r="Y351" s="6">
        <f t="shared" si="23"/>
        <v>15.59266444791044</v>
      </c>
    </row>
    <row r="352" spans="1:25" x14ac:dyDescent="0.25">
      <c r="A352">
        <v>351</v>
      </c>
      <c r="B352" t="s">
        <v>229</v>
      </c>
      <c r="C352">
        <v>2</v>
      </c>
      <c r="D352">
        <v>9310</v>
      </c>
      <c r="E352">
        <v>9311</v>
      </c>
      <c r="F352">
        <v>411</v>
      </c>
      <c r="G352" t="s">
        <v>236</v>
      </c>
      <c r="H352" t="s">
        <v>608</v>
      </c>
      <c r="I352">
        <v>3.6797599999999999</v>
      </c>
      <c r="J352" t="s">
        <v>453</v>
      </c>
      <c r="K352">
        <v>411</v>
      </c>
      <c r="L352" t="s">
        <v>608</v>
      </c>
      <c r="M352">
        <v>6.8228039999999996</v>
      </c>
      <c r="N352">
        <v>1.0638179999999999</v>
      </c>
      <c r="O352">
        <v>1.5540670000000001</v>
      </c>
      <c r="P352">
        <v>25.106300000000001</v>
      </c>
      <c r="Q352">
        <v>3.91459</v>
      </c>
      <c r="R352">
        <v>5.7186000000000003</v>
      </c>
      <c r="S352">
        <v>584.447047</v>
      </c>
      <c r="T352">
        <v>1917.7748590000001</v>
      </c>
      <c r="U352">
        <v>160290.620348</v>
      </c>
      <c r="V352" s="6">
        <f t="shared" si="20"/>
        <v>3.6797663073461893</v>
      </c>
      <c r="W352" s="6">
        <f t="shared" si="21"/>
        <v>25.106324280826808</v>
      </c>
      <c r="X352" s="6">
        <f t="shared" si="22"/>
        <v>3.9146016335484082</v>
      </c>
      <c r="Y352" s="6">
        <f t="shared" si="23"/>
        <v>5.7186033859585708</v>
      </c>
    </row>
    <row r="353" spans="1:25" x14ac:dyDescent="0.25">
      <c r="A353">
        <v>352</v>
      </c>
      <c r="B353" t="s">
        <v>229</v>
      </c>
      <c r="C353">
        <v>2</v>
      </c>
      <c r="D353">
        <v>9311</v>
      </c>
      <c r="E353">
        <v>9312</v>
      </c>
      <c r="F353">
        <v>411</v>
      </c>
      <c r="G353" t="s">
        <v>236</v>
      </c>
      <c r="H353" t="s">
        <v>608</v>
      </c>
      <c r="I353">
        <v>50.822600000000001</v>
      </c>
      <c r="J353" t="s">
        <v>453</v>
      </c>
      <c r="K353">
        <v>411</v>
      </c>
      <c r="L353" t="s">
        <v>608</v>
      </c>
      <c r="M353">
        <v>6.8228039999999996</v>
      </c>
      <c r="N353">
        <v>1.0638179999999999</v>
      </c>
      <c r="O353">
        <v>1.5540670000000001</v>
      </c>
      <c r="P353">
        <v>346.75299100000001</v>
      </c>
      <c r="Q353">
        <v>54.066001999999997</v>
      </c>
      <c r="R353">
        <v>78.981800000000007</v>
      </c>
      <c r="S353">
        <v>7300.9721049999998</v>
      </c>
      <c r="T353">
        <v>19167.229915</v>
      </c>
      <c r="U353">
        <v>1043928.544514</v>
      </c>
      <c r="V353" s="6">
        <f t="shared" si="20"/>
        <v>23.965301756519743</v>
      </c>
      <c r="W353" s="6">
        <f t="shared" si="21"/>
        <v>163.51055668558993</v>
      </c>
      <c r="X353" s="6">
        <f t="shared" si="22"/>
        <v>25.494719384017319</v>
      </c>
      <c r="Y353" s="6">
        <f t="shared" si="23"/>
        <v>37.243684604849371</v>
      </c>
    </row>
    <row r="354" spans="1:25" x14ac:dyDescent="0.25">
      <c r="A354">
        <v>353</v>
      </c>
      <c r="B354" t="s">
        <v>229</v>
      </c>
      <c r="C354">
        <v>2</v>
      </c>
      <c r="D354">
        <v>9313</v>
      </c>
      <c r="E354">
        <v>9314</v>
      </c>
      <c r="F354">
        <v>411</v>
      </c>
      <c r="G354" t="s">
        <v>236</v>
      </c>
      <c r="H354" t="s">
        <v>608</v>
      </c>
      <c r="I354">
        <v>5.3190299999999997</v>
      </c>
      <c r="J354" t="s">
        <v>453</v>
      </c>
      <c r="K354">
        <v>411</v>
      </c>
      <c r="L354" t="s">
        <v>608</v>
      </c>
      <c r="M354">
        <v>6.8228039999999996</v>
      </c>
      <c r="N354">
        <v>1.0638179999999999</v>
      </c>
      <c r="O354">
        <v>1.5540670000000001</v>
      </c>
      <c r="P354">
        <v>36.290698999999996</v>
      </c>
      <c r="Q354">
        <v>5.65848</v>
      </c>
      <c r="R354">
        <v>8.2661300000000004</v>
      </c>
      <c r="S354">
        <v>604.69789500000002</v>
      </c>
      <c r="T354">
        <v>1982.845826</v>
      </c>
      <c r="U354">
        <v>231698.54117899999</v>
      </c>
      <c r="V354" s="6">
        <f t="shared" si="20"/>
        <v>5.3190666019054174</v>
      </c>
      <c r="W354" s="6">
        <f t="shared" si="21"/>
        <v>36.290948887746687</v>
      </c>
      <c r="X354" s="6">
        <f t="shared" si="22"/>
        <v>5.6585187943058166</v>
      </c>
      <c r="Y354" s="6">
        <f t="shared" si="23"/>
        <v>8.2661858768233465</v>
      </c>
    </row>
    <row r="355" spans="1:25" x14ac:dyDescent="0.25">
      <c r="A355">
        <v>354</v>
      </c>
      <c r="B355" t="s">
        <v>229</v>
      </c>
      <c r="C355">
        <v>2</v>
      </c>
      <c r="D355">
        <v>9314</v>
      </c>
      <c r="E355">
        <v>9315</v>
      </c>
      <c r="F355">
        <v>411</v>
      </c>
      <c r="G355" t="s">
        <v>236</v>
      </c>
      <c r="H355" t="s">
        <v>608</v>
      </c>
      <c r="I355">
        <v>5.5552299999999999</v>
      </c>
      <c r="J355" t="s">
        <v>453</v>
      </c>
      <c r="K355">
        <v>411</v>
      </c>
      <c r="L355" t="s">
        <v>608</v>
      </c>
      <c r="M355">
        <v>6.8228039999999996</v>
      </c>
      <c r="N355">
        <v>1.0638179999999999</v>
      </c>
      <c r="O355">
        <v>1.5540670000000001</v>
      </c>
      <c r="P355">
        <v>37.902199000000003</v>
      </c>
      <c r="Q355">
        <v>5.9097499999999998</v>
      </c>
      <c r="R355">
        <v>8.6332000000000004</v>
      </c>
      <c r="S355">
        <v>844.88948800000003</v>
      </c>
      <c r="T355">
        <v>2771.857692</v>
      </c>
      <c r="U355">
        <v>241986.778032</v>
      </c>
      <c r="V355" s="6">
        <f t="shared" si="20"/>
        <v>5.5552520209366394</v>
      </c>
      <c r="W355" s="6">
        <f t="shared" si="21"/>
        <v>37.902395709454588</v>
      </c>
      <c r="X355" s="6">
        <f t="shared" si="22"/>
        <v>5.9097770944087733</v>
      </c>
      <c r="Y355" s="6">
        <f t="shared" si="23"/>
        <v>8.6332338424209407</v>
      </c>
    </row>
    <row r="356" spans="1:25" x14ac:dyDescent="0.25">
      <c r="A356">
        <v>355</v>
      </c>
      <c r="B356" t="s">
        <v>229</v>
      </c>
      <c r="C356">
        <v>2</v>
      </c>
      <c r="D356">
        <v>9315</v>
      </c>
      <c r="E356">
        <v>9316</v>
      </c>
      <c r="F356">
        <v>411</v>
      </c>
      <c r="G356" t="s">
        <v>236</v>
      </c>
      <c r="H356" t="s">
        <v>608</v>
      </c>
      <c r="I356">
        <v>17.509599999999999</v>
      </c>
      <c r="J356" t="s">
        <v>453</v>
      </c>
      <c r="K356">
        <v>411</v>
      </c>
      <c r="L356" t="s">
        <v>608</v>
      </c>
      <c r="M356">
        <v>6.8228039999999996</v>
      </c>
      <c r="N356">
        <v>1.0638179999999999</v>
      </c>
      <c r="O356">
        <v>1.5540670000000001</v>
      </c>
      <c r="P356">
        <v>119.464996</v>
      </c>
      <c r="Q356">
        <v>18.627001</v>
      </c>
      <c r="R356">
        <v>27.211099999999998</v>
      </c>
      <c r="S356">
        <v>1519.576808</v>
      </c>
      <c r="T356">
        <v>4985.6536120000001</v>
      </c>
      <c r="U356">
        <v>762721.43577700004</v>
      </c>
      <c r="V356" s="6">
        <f t="shared" si="20"/>
        <v>17.509674834182736</v>
      </c>
      <c r="W356" s="6">
        <f t="shared" si="21"/>
        <v>119.4650794973613</v>
      </c>
      <c r="X356" s="6">
        <f t="shared" si="22"/>
        <v>18.627107262750609</v>
      </c>
      <c r="Y356" s="6">
        <f t="shared" si="23"/>
        <v>27.211207840533863</v>
      </c>
    </row>
    <row r="357" spans="1:25" x14ac:dyDescent="0.25">
      <c r="A357">
        <v>356</v>
      </c>
      <c r="B357" t="s">
        <v>229</v>
      </c>
      <c r="C357">
        <v>2</v>
      </c>
      <c r="D357">
        <v>9316</v>
      </c>
      <c r="E357">
        <v>9317</v>
      </c>
      <c r="F357">
        <v>411</v>
      </c>
      <c r="G357" t="s">
        <v>236</v>
      </c>
      <c r="H357" t="s">
        <v>608</v>
      </c>
      <c r="I357">
        <v>4.0479099999999999</v>
      </c>
      <c r="J357" t="s">
        <v>453</v>
      </c>
      <c r="K357">
        <v>411</v>
      </c>
      <c r="L357" t="s">
        <v>608</v>
      </c>
      <c r="M357">
        <v>6.8228039999999996</v>
      </c>
      <c r="N357">
        <v>1.0638179999999999</v>
      </c>
      <c r="O357">
        <v>1.5540670000000001</v>
      </c>
      <c r="P357">
        <v>27.618099000000001</v>
      </c>
      <c r="Q357">
        <v>4.3062399999999998</v>
      </c>
      <c r="R357">
        <v>6.2907299999999999</v>
      </c>
      <c r="S357">
        <v>511.91978999999998</v>
      </c>
      <c r="T357">
        <v>1679.3455409999999</v>
      </c>
      <c r="U357">
        <v>176329.00665699999</v>
      </c>
      <c r="V357" s="6">
        <f t="shared" si="20"/>
        <v>4.0479569939623508</v>
      </c>
      <c r="W357" s="6">
        <f t="shared" si="21"/>
        <v>27.618417170234302</v>
      </c>
      <c r="X357" s="6">
        <f t="shared" si="22"/>
        <v>4.3062895134030397</v>
      </c>
      <c r="Y357" s="6">
        <f t="shared" si="23"/>
        <v>6.2907963817360892</v>
      </c>
    </row>
    <row r="358" spans="1:25" x14ac:dyDescent="0.25">
      <c r="A358">
        <v>357</v>
      </c>
      <c r="B358" t="s">
        <v>229</v>
      </c>
      <c r="C358">
        <v>2</v>
      </c>
      <c r="D358">
        <v>9317</v>
      </c>
      <c r="E358">
        <v>9318</v>
      </c>
      <c r="F358">
        <v>411</v>
      </c>
      <c r="G358" t="s">
        <v>236</v>
      </c>
      <c r="H358" t="s">
        <v>608</v>
      </c>
      <c r="I358">
        <v>2.4171299999999998</v>
      </c>
      <c r="J358" t="s">
        <v>453</v>
      </c>
      <c r="K358">
        <v>411</v>
      </c>
      <c r="L358" t="s">
        <v>608</v>
      </c>
      <c r="M358">
        <v>6.8228039999999996</v>
      </c>
      <c r="N358">
        <v>1.0638179999999999</v>
      </c>
      <c r="O358">
        <v>1.5540670000000001</v>
      </c>
      <c r="P358">
        <v>16.491599999999998</v>
      </c>
      <c r="Q358">
        <v>2.5713900000000001</v>
      </c>
      <c r="R358">
        <v>3.7563800000000001</v>
      </c>
      <c r="S358">
        <v>455.25910499999998</v>
      </c>
      <c r="T358">
        <v>1495.154622</v>
      </c>
      <c r="U358">
        <v>105290.434822</v>
      </c>
      <c r="V358" s="6">
        <f t="shared" si="20"/>
        <v>2.4171357856290174</v>
      </c>
      <c r="W358" s="6">
        <f t="shared" si="21"/>
        <v>16.491643706732802</v>
      </c>
      <c r="X358" s="6">
        <f t="shared" si="22"/>
        <v>2.5713925571962899</v>
      </c>
      <c r="Y358" s="6">
        <f t="shared" si="23"/>
        <v>3.7563909589651305</v>
      </c>
    </row>
    <row r="359" spans="1:25" x14ac:dyDescent="0.25">
      <c r="A359">
        <v>358</v>
      </c>
      <c r="B359" t="s">
        <v>229</v>
      </c>
      <c r="C359">
        <v>2</v>
      </c>
      <c r="D359">
        <v>9320</v>
      </c>
      <c r="E359">
        <v>9321</v>
      </c>
      <c r="F359">
        <v>411</v>
      </c>
      <c r="G359" t="s">
        <v>236</v>
      </c>
      <c r="H359" t="s">
        <v>608</v>
      </c>
      <c r="I359">
        <v>207.685</v>
      </c>
      <c r="J359" t="s">
        <v>453</v>
      </c>
      <c r="K359">
        <v>411</v>
      </c>
      <c r="L359" t="s">
        <v>608</v>
      </c>
      <c r="M359">
        <v>6.8228039999999996</v>
      </c>
      <c r="N359">
        <v>1.0638179999999999</v>
      </c>
      <c r="O359">
        <v>1.5540670000000001</v>
      </c>
      <c r="P359">
        <v>1416.98999</v>
      </c>
      <c r="Q359">
        <v>220.93899500000001</v>
      </c>
      <c r="R359">
        <v>322.75599999999997</v>
      </c>
      <c r="S359">
        <v>14401.606946</v>
      </c>
      <c r="T359">
        <v>47215.471281999999</v>
      </c>
      <c r="U359">
        <v>9046867.9651299994</v>
      </c>
      <c r="V359" s="6">
        <f t="shared" si="20"/>
        <v>207.6875106779155</v>
      </c>
      <c r="W359" s="6">
        <f t="shared" si="21"/>
        <v>1417.0111786033244</v>
      </c>
      <c r="X359" s="6">
        <f t="shared" si="22"/>
        <v>220.9417122343587</v>
      </c>
      <c r="Y359" s="6">
        <f t="shared" si="23"/>
        <v>322.76030665669612</v>
      </c>
    </row>
    <row r="360" spans="1:25" x14ac:dyDescent="0.25">
      <c r="A360">
        <v>359</v>
      </c>
      <c r="B360" t="s">
        <v>229</v>
      </c>
      <c r="C360">
        <v>2</v>
      </c>
      <c r="D360">
        <v>9321</v>
      </c>
      <c r="E360">
        <v>9322</v>
      </c>
      <c r="F360">
        <v>411</v>
      </c>
      <c r="G360" t="s">
        <v>236</v>
      </c>
      <c r="H360" t="s">
        <v>608</v>
      </c>
      <c r="I360">
        <v>4.4022899999999998</v>
      </c>
      <c r="J360" t="s">
        <v>453</v>
      </c>
      <c r="K360">
        <v>411</v>
      </c>
      <c r="L360" t="s">
        <v>608</v>
      </c>
      <c r="M360">
        <v>6.8228039999999996</v>
      </c>
      <c r="N360">
        <v>1.0638179999999999</v>
      </c>
      <c r="O360">
        <v>1.5540670000000001</v>
      </c>
      <c r="P360">
        <v>30.035999</v>
      </c>
      <c r="Q360">
        <v>4.68323</v>
      </c>
      <c r="R360">
        <v>6.84145</v>
      </c>
      <c r="S360">
        <v>834.85529399999996</v>
      </c>
      <c r="T360">
        <v>2737.2169290000002</v>
      </c>
      <c r="U360">
        <v>191763.22302999999</v>
      </c>
      <c r="V360" s="6">
        <f t="shared" si="20"/>
        <v>4.4022778473370066</v>
      </c>
      <c r="W360" s="6">
        <f t="shared" si="21"/>
        <v>30.035878905922317</v>
      </c>
      <c r="X360" s="6">
        <f t="shared" si="22"/>
        <v>4.683222414998359</v>
      </c>
      <c r="Y360" s="6">
        <f t="shared" si="23"/>
        <v>6.8414347273774805</v>
      </c>
    </row>
    <row r="361" spans="1:25" x14ac:dyDescent="0.25">
      <c r="A361">
        <v>360</v>
      </c>
      <c r="B361" t="s">
        <v>229</v>
      </c>
      <c r="C361">
        <v>2</v>
      </c>
      <c r="D361">
        <v>9322</v>
      </c>
      <c r="E361">
        <v>9323</v>
      </c>
      <c r="F361">
        <v>411</v>
      </c>
      <c r="G361" t="s">
        <v>236</v>
      </c>
      <c r="H361" t="s">
        <v>608</v>
      </c>
      <c r="I361">
        <v>5.9931099999999997</v>
      </c>
      <c r="J361" t="s">
        <v>453</v>
      </c>
      <c r="K361">
        <v>411</v>
      </c>
      <c r="L361" t="s">
        <v>608</v>
      </c>
      <c r="M361">
        <v>6.8228039999999996</v>
      </c>
      <c r="N361">
        <v>1.0638179999999999</v>
      </c>
      <c r="O361">
        <v>1.5540670000000001</v>
      </c>
      <c r="P361">
        <v>40.889800999999999</v>
      </c>
      <c r="Q361">
        <v>6.3755800000000002</v>
      </c>
      <c r="R361">
        <v>9.3137000000000008</v>
      </c>
      <c r="S361">
        <v>933.05656699999997</v>
      </c>
      <c r="T361">
        <v>3060.0074380000001</v>
      </c>
      <c r="U361">
        <v>261060.20407599999</v>
      </c>
      <c r="V361" s="6">
        <f t="shared" si="20"/>
        <v>5.9931176325987146</v>
      </c>
      <c r="W361" s="6">
        <f t="shared" si="21"/>
        <v>40.889866956165037</v>
      </c>
      <c r="X361" s="6">
        <f t="shared" si="22"/>
        <v>6.3755864136758991</v>
      </c>
      <c r="Y361" s="6">
        <f t="shared" si="23"/>
        <v>9.3137063399397864</v>
      </c>
    </row>
    <row r="362" spans="1:25" x14ac:dyDescent="0.25">
      <c r="A362">
        <v>361</v>
      </c>
      <c r="B362" t="s">
        <v>229</v>
      </c>
      <c r="C362">
        <v>2</v>
      </c>
      <c r="D362">
        <v>9323</v>
      </c>
      <c r="E362">
        <v>9324</v>
      </c>
      <c r="F362">
        <v>411</v>
      </c>
      <c r="G362" t="s">
        <v>236</v>
      </c>
      <c r="H362" t="s">
        <v>608</v>
      </c>
      <c r="I362">
        <v>43.1828</v>
      </c>
      <c r="J362" t="s">
        <v>453</v>
      </c>
      <c r="K362">
        <v>411</v>
      </c>
      <c r="L362" t="s">
        <v>608</v>
      </c>
      <c r="M362">
        <v>6.8228039999999996</v>
      </c>
      <c r="N362">
        <v>1.0638179999999999</v>
      </c>
      <c r="O362">
        <v>1.5540670000000001</v>
      </c>
      <c r="P362">
        <v>294.62799100000001</v>
      </c>
      <c r="Q362">
        <v>45.938599000000004</v>
      </c>
      <c r="R362">
        <v>67.108999999999995</v>
      </c>
      <c r="S362">
        <v>4542.0210550000002</v>
      </c>
      <c r="T362">
        <v>14898.393478</v>
      </c>
      <c r="U362">
        <v>1881063.00685</v>
      </c>
      <c r="V362" s="6">
        <f t="shared" si="20"/>
        <v>43.183264620064278</v>
      </c>
      <c r="W362" s="6">
        <f t="shared" si="21"/>
        <v>294.63095058283301</v>
      </c>
      <c r="X362" s="6">
        <f t="shared" si="22"/>
        <v>45.939134201587535</v>
      </c>
      <c r="Y362" s="6">
        <f t="shared" si="23"/>
        <v>67.109686498309443</v>
      </c>
    </row>
    <row r="363" spans="1:25" x14ac:dyDescent="0.25">
      <c r="A363">
        <v>362</v>
      </c>
      <c r="B363" t="s">
        <v>229</v>
      </c>
      <c r="C363">
        <v>2</v>
      </c>
      <c r="D363">
        <v>9327</v>
      </c>
      <c r="E363">
        <v>9328</v>
      </c>
      <c r="F363">
        <v>411</v>
      </c>
      <c r="G363" t="s">
        <v>236</v>
      </c>
      <c r="H363" t="s">
        <v>608</v>
      </c>
      <c r="I363">
        <v>1.02047</v>
      </c>
      <c r="J363" t="s">
        <v>453</v>
      </c>
      <c r="K363">
        <v>411</v>
      </c>
      <c r="L363" t="s">
        <v>608</v>
      </c>
      <c r="M363">
        <v>6.8228039999999996</v>
      </c>
      <c r="N363">
        <v>1.0638179999999999</v>
      </c>
      <c r="O363">
        <v>1.5540670000000001</v>
      </c>
      <c r="P363">
        <v>6.9624699999999997</v>
      </c>
      <c r="Q363">
        <v>1.0855900000000001</v>
      </c>
      <c r="R363">
        <v>1.58588</v>
      </c>
      <c r="S363">
        <v>445.35972700000002</v>
      </c>
      <c r="T363">
        <v>1458.6155630000001</v>
      </c>
      <c r="U363">
        <v>44451.782055000003</v>
      </c>
      <c r="V363" s="6">
        <f t="shared" si="20"/>
        <v>1.0204724989669423</v>
      </c>
      <c r="W363" s="6">
        <f t="shared" si="21"/>
        <v>6.9624838478416491</v>
      </c>
      <c r="X363" s="6">
        <f t="shared" si="22"/>
        <v>1.0855970129060144</v>
      </c>
      <c r="Y363" s="6">
        <f t="shared" si="23"/>
        <v>1.5858826350520592</v>
      </c>
    </row>
    <row r="364" spans="1:25" x14ac:dyDescent="0.25">
      <c r="A364">
        <v>363</v>
      </c>
      <c r="B364" t="s">
        <v>229</v>
      </c>
      <c r="C364">
        <v>2</v>
      </c>
      <c r="D364">
        <v>9328</v>
      </c>
      <c r="E364">
        <v>9329</v>
      </c>
      <c r="F364">
        <v>411</v>
      </c>
      <c r="G364" t="s">
        <v>236</v>
      </c>
      <c r="H364" t="s">
        <v>608</v>
      </c>
      <c r="I364">
        <v>7.6110600000000002</v>
      </c>
      <c r="J364" t="s">
        <v>453</v>
      </c>
      <c r="K364">
        <v>411</v>
      </c>
      <c r="L364" t="s">
        <v>608</v>
      </c>
      <c r="M364">
        <v>6.8228039999999996</v>
      </c>
      <c r="N364">
        <v>1.0638179999999999</v>
      </c>
      <c r="O364">
        <v>1.5540670000000001</v>
      </c>
      <c r="P364">
        <v>51.928798999999998</v>
      </c>
      <c r="Q364">
        <v>8.0967800000000008</v>
      </c>
      <c r="R364">
        <v>11.828099999999999</v>
      </c>
      <c r="S364">
        <v>1411.3312920000001</v>
      </c>
      <c r="T364">
        <v>4627.0385919999999</v>
      </c>
      <c r="U364">
        <v>331540.65252300003</v>
      </c>
      <c r="V364" s="6">
        <f t="shared" si="20"/>
        <v>7.6111260909779617</v>
      </c>
      <c r="W364" s="6">
        <f t="shared" si="21"/>
        <v>51.929221538028798</v>
      </c>
      <c r="X364" s="6">
        <f t="shared" si="22"/>
        <v>8.0968529358519934</v>
      </c>
      <c r="Y364" s="6">
        <f t="shared" si="23"/>
        <v>11.828199890827849</v>
      </c>
    </row>
    <row r="365" spans="1:25" x14ac:dyDescent="0.25">
      <c r="A365">
        <v>364</v>
      </c>
      <c r="B365" t="s">
        <v>229</v>
      </c>
      <c r="C365">
        <v>2</v>
      </c>
      <c r="D365">
        <v>9334</v>
      </c>
      <c r="E365">
        <v>9335</v>
      </c>
      <c r="F365">
        <v>411</v>
      </c>
      <c r="G365" t="s">
        <v>236</v>
      </c>
      <c r="H365" t="s">
        <v>608</v>
      </c>
      <c r="I365">
        <v>110.845</v>
      </c>
      <c r="J365" t="s">
        <v>453</v>
      </c>
      <c r="K365">
        <v>411</v>
      </c>
      <c r="L365" t="s">
        <v>608</v>
      </c>
      <c r="M365">
        <v>6.8228039999999996</v>
      </c>
      <c r="N365">
        <v>1.0638179999999999</v>
      </c>
      <c r="O365">
        <v>1.5540670000000001</v>
      </c>
      <c r="P365">
        <v>756.27398700000003</v>
      </c>
      <c r="Q365">
        <v>117.918999</v>
      </c>
      <c r="R365">
        <v>172.261</v>
      </c>
      <c r="S365">
        <v>8153.7212419999996</v>
      </c>
      <c r="T365">
        <v>26751.656814999998</v>
      </c>
      <c r="U365">
        <v>4828421.2972090002</v>
      </c>
      <c r="V365" s="6">
        <f t="shared" si="20"/>
        <v>110.84530067054638</v>
      </c>
      <c r="W365" s="6">
        <f t="shared" si="21"/>
        <v>756.27576079620644</v>
      </c>
      <c r="X365" s="6">
        <f t="shared" si="22"/>
        <v>117.91922606873931</v>
      </c>
      <c r="Y365" s="6">
        <f t="shared" si="23"/>
        <v>172.26102387717401</v>
      </c>
    </row>
    <row r="366" spans="1:25" x14ac:dyDescent="0.25">
      <c r="A366">
        <v>365</v>
      </c>
      <c r="B366" t="s">
        <v>229</v>
      </c>
      <c r="C366">
        <v>2</v>
      </c>
      <c r="D366">
        <v>9338</v>
      </c>
      <c r="E366">
        <v>9339</v>
      </c>
      <c r="F366">
        <v>411</v>
      </c>
      <c r="G366" t="s">
        <v>236</v>
      </c>
      <c r="H366" t="s">
        <v>608</v>
      </c>
      <c r="I366">
        <v>5.6246700000000001</v>
      </c>
      <c r="J366" t="s">
        <v>453</v>
      </c>
      <c r="K366">
        <v>411</v>
      </c>
      <c r="L366" t="s">
        <v>608</v>
      </c>
      <c r="M366">
        <v>6.8228039999999996</v>
      </c>
      <c r="N366">
        <v>1.0638179999999999</v>
      </c>
      <c r="O366">
        <v>1.5540670000000001</v>
      </c>
      <c r="P366">
        <v>38.375999</v>
      </c>
      <c r="Q366">
        <v>5.9836200000000002</v>
      </c>
      <c r="R366">
        <v>8.7411200000000004</v>
      </c>
      <c r="S366">
        <v>864.23034399999995</v>
      </c>
      <c r="T366">
        <v>2833.7890830000001</v>
      </c>
      <c r="U366">
        <v>245009.151896</v>
      </c>
      <c r="V366" s="6">
        <f t="shared" si="20"/>
        <v>5.6246361775941232</v>
      </c>
      <c r="W366" s="6">
        <f t="shared" si="21"/>
        <v>38.375790211033895</v>
      </c>
      <c r="X366" s="6">
        <f t="shared" si="22"/>
        <v>5.9835892091758245</v>
      </c>
      <c r="Y366" s="6">
        <f t="shared" si="23"/>
        <v>8.7410614706051675</v>
      </c>
    </row>
    <row r="367" spans="1:25" x14ac:dyDescent="0.25">
      <c r="A367">
        <v>366</v>
      </c>
      <c r="B367" t="s">
        <v>229</v>
      </c>
      <c r="C367">
        <v>2</v>
      </c>
      <c r="D367">
        <v>9342</v>
      </c>
      <c r="E367">
        <v>9343</v>
      </c>
      <c r="F367">
        <v>411</v>
      </c>
      <c r="G367" t="s">
        <v>236</v>
      </c>
      <c r="H367" t="s">
        <v>608</v>
      </c>
      <c r="I367">
        <v>32.849800000000002</v>
      </c>
      <c r="J367" t="s">
        <v>453</v>
      </c>
      <c r="K367">
        <v>411</v>
      </c>
      <c r="L367" t="s">
        <v>608</v>
      </c>
      <c r="M367">
        <v>6.8228039999999996</v>
      </c>
      <c r="N367">
        <v>1.0638179999999999</v>
      </c>
      <c r="O367">
        <v>1.5540670000000001</v>
      </c>
      <c r="P367">
        <v>224.128006</v>
      </c>
      <c r="Q367">
        <v>34.946201000000002</v>
      </c>
      <c r="R367">
        <v>51.050800000000002</v>
      </c>
      <c r="S367">
        <v>3371.2044540000002</v>
      </c>
      <c r="T367">
        <v>11062.389929000001</v>
      </c>
      <c r="U367">
        <v>1430928.38326</v>
      </c>
      <c r="V367" s="6">
        <f t="shared" si="20"/>
        <v>32.849595575298437</v>
      </c>
      <c r="W367" s="6">
        <f t="shared" si="21"/>
        <v>224.12635208952847</v>
      </c>
      <c r="X367" s="6">
        <f t="shared" si="22"/>
        <v>34.945991065722829</v>
      </c>
      <c r="Y367" s="6">
        <f t="shared" si="23"/>
        <v>51.050472446917318</v>
      </c>
    </row>
    <row r="368" spans="1:25" x14ac:dyDescent="0.25">
      <c r="A368">
        <v>367</v>
      </c>
      <c r="B368" t="s">
        <v>229</v>
      </c>
      <c r="C368">
        <v>2</v>
      </c>
      <c r="D368">
        <v>9348</v>
      </c>
      <c r="E368">
        <v>9349</v>
      </c>
      <c r="F368">
        <v>411</v>
      </c>
      <c r="G368" t="s">
        <v>236</v>
      </c>
      <c r="H368" t="s">
        <v>608</v>
      </c>
      <c r="I368">
        <v>8.6815800000000003</v>
      </c>
      <c r="J368" t="s">
        <v>453</v>
      </c>
      <c r="K368">
        <v>411</v>
      </c>
      <c r="L368" t="s">
        <v>608</v>
      </c>
      <c r="M368">
        <v>6.8228039999999996</v>
      </c>
      <c r="N368">
        <v>1.0638179999999999</v>
      </c>
      <c r="O368">
        <v>1.5540670000000001</v>
      </c>
      <c r="P368">
        <v>59.232700000000001</v>
      </c>
      <c r="Q368">
        <v>9.2356200000000008</v>
      </c>
      <c r="R368">
        <v>13.4918</v>
      </c>
      <c r="S368">
        <v>1031.587262</v>
      </c>
      <c r="T368">
        <v>3380.5675040000001</v>
      </c>
      <c r="U368">
        <v>378168.35934199998</v>
      </c>
      <c r="V368" s="6">
        <f t="shared" si="20"/>
        <v>8.6815509490817266</v>
      </c>
      <c r="W368" s="6">
        <f t="shared" si="21"/>
        <v>59.232520541598596</v>
      </c>
      <c r="X368" s="6">
        <f t="shared" si="22"/>
        <v>9.2355901675502245</v>
      </c>
      <c r="Y368" s="6">
        <f t="shared" si="23"/>
        <v>13.491711838786593</v>
      </c>
    </row>
    <row r="369" spans="1:25" x14ac:dyDescent="0.25">
      <c r="A369">
        <v>368</v>
      </c>
      <c r="B369" t="s">
        <v>229</v>
      </c>
      <c r="C369">
        <v>2</v>
      </c>
      <c r="D369">
        <v>9353</v>
      </c>
      <c r="E369">
        <v>9354</v>
      </c>
      <c r="F369">
        <v>411</v>
      </c>
      <c r="G369" t="s">
        <v>236</v>
      </c>
      <c r="H369" t="s">
        <v>608</v>
      </c>
      <c r="I369">
        <v>17.114699999999999</v>
      </c>
      <c r="J369" t="s">
        <v>453</v>
      </c>
      <c r="K369">
        <v>411</v>
      </c>
      <c r="L369" t="s">
        <v>608</v>
      </c>
      <c r="M369">
        <v>6.8228039999999996</v>
      </c>
      <c r="N369">
        <v>1.0638179999999999</v>
      </c>
      <c r="O369">
        <v>1.5540670000000001</v>
      </c>
      <c r="P369">
        <v>116.769997</v>
      </c>
      <c r="Q369">
        <v>18.206900000000001</v>
      </c>
      <c r="R369">
        <v>26.5974</v>
      </c>
      <c r="S369">
        <v>1144.9357150000001</v>
      </c>
      <c r="T369">
        <v>3754.9288750000001</v>
      </c>
      <c r="U369">
        <v>745510.45493300003</v>
      </c>
      <c r="V369" s="6">
        <f t="shared" si="20"/>
        <v>17.11456508110652</v>
      </c>
      <c r="W369" s="6">
        <f t="shared" si="21"/>
        <v>116.76932309363389</v>
      </c>
      <c r="X369" s="6">
        <f t="shared" si="22"/>
        <v>18.206782395452574</v>
      </c>
      <c r="Y369" s="6">
        <f t="shared" si="23"/>
        <v>26.597180811899968</v>
      </c>
    </row>
    <row r="370" spans="1:25" x14ac:dyDescent="0.25">
      <c r="A370">
        <v>369</v>
      </c>
      <c r="B370" t="s">
        <v>229</v>
      </c>
      <c r="C370">
        <v>2</v>
      </c>
      <c r="D370">
        <v>9354</v>
      </c>
      <c r="E370">
        <v>9355</v>
      </c>
      <c r="F370">
        <v>411</v>
      </c>
      <c r="G370" t="s">
        <v>236</v>
      </c>
      <c r="H370" t="s">
        <v>608</v>
      </c>
      <c r="I370">
        <v>26.3142</v>
      </c>
      <c r="J370" t="s">
        <v>453</v>
      </c>
      <c r="K370">
        <v>411</v>
      </c>
      <c r="L370" t="s">
        <v>608</v>
      </c>
      <c r="M370">
        <v>6.8228039999999996</v>
      </c>
      <c r="N370">
        <v>1.0638179999999999</v>
      </c>
      <c r="O370">
        <v>1.5540670000000001</v>
      </c>
      <c r="P370">
        <v>179.537003</v>
      </c>
      <c r="Q370">
        <v>27.993500000000001</v>
      </c>
      <c r="R370">
        <v>40.893999999999998</v>
      </c>
      <c r="S370">
        <v>2053.2559900000001</v>
      </c>
      <c r="T370">
        <v>6734.3377849999997</v>
      </c>
      <c r="U370">
        <v>1146246.3162839999</v>
      </c>
      <c r="V370" s="6">
        <f t="shared" si="20"/>
        <v>26.314194588705234</v>
      </c>
      <c r="W370" s="6">
        <f t="shared" si="21"/>
        <v>179.53659209659642</v>
      </c>
      <c r="X370" s="6">
        <f t="shared" si="22"/>
        <v>27.993513858967223</v>
      </c>
      <c r="Y370" s="6">
        <f t="shared" si="23"/>
        <v>40.894021441885378</v>
      </c>
    </row>
    <row r="371" spans="1:25" x14ac:dyDescent="0.25">
      <c r="A371">
        <v>370</v>
      </c>
      <c r="B371" t="s">
        <v>229</v>
      </c>
      <c r="C371">
        <v>2</v>
      </c>
      <c r="D371">
        <v>9356</v>
      </c>
      <c r="E371">
        <v>9357</v>
      </c>
      <c r="F371">
        <v>411</v>
      </c>
      <c r="G371" t="s">
        <v>236</v>
      </c>
      <c r="H371" t="s">
        <v>608</v>
      </c>
      <c r="I371">
        <v>288.404</v>
      </c>
      <c r="J371" t="s">
        <v>453</v>
      </c>
      <c r="K371">
        <v>411</v>
      </c>
      <c r="L371" t="s">
        <v>608</v>
      </c>
      <c r="M371">
        <v>6.8228039999999996</v>
      </c>
      <c r="N371">
        <v>1.0638179999999999</v>
      </c>
      <c r="O371">
        <v>1.5540670000000001</v>
      </c>
      <c r="P371">
        <v>1967.719971</v>
      </c>
      <c r="Q371">
        <v>306.80898999999999</v>
      </c>
      <c r="R371">
        <v>448.19900000000001</v>
      </c>
      <c r="S371">
        <v>19818.867332000002</v>
      </c>
      <c r="T371">
        <v>64984.563219999996</v>
      </c>
      <c r="U371">
        <v>12562931.243125999</v>
      </c>
      <c r="V371" s="6">
        <f t="shared" si="20"/>
        <v>288.40521678434339</v>
      </c>
      <c r="W371" s="6">
        <f t="shared" si="21"/>
        <v>1967.7322666970852</v>
      </c>
      <c r="X371" s="6">
        <f t="shared" si="22"/>
        <v>306.81066090908661</v>
      </c>
      <c r="Y371" s="6">
        <f t="shared" si="23"/>
        <v>448.20103003239421</v>
      </c>
    </row>
    <row r="372" spans="1:25" x14ac:dyDescent="0.25">
      <c r="A372">
        <v>371</v>
      </c>
      <c r="B372" t="s">
        <v>229</v>
      </c>
      <c r="C372">
        <v>2</v>
      </c>
      <c r="D372">
        <v>9357</v>
      </c>
      <c r="E372">
        <v>9358</v>
      </c>
      <c r="F372">
        <v>411</v>
      </c>
      <c r="G372" t="s">
        <v>236</v>
      </c>
      <c r="H372" t="s">
        <v>608</v>
      </c>
      <c r="I372">
        <v>5.7953999999999999</v>
      </c>
      <c r="J372" t="s">
        <v>453</v>
      </c>
      <c r="K372">
        <v>411</v>
      </c>
      <c r="L372" t="s">
        <v>608</v>
      </c>
      <c r="M372">
        <v>6.8228039999999996</v>
      </c>
      <c r="N372">
        <v>1.0638179999999999</v>
      </c>
      <c r="O372">
        <v>1.5540670000000001</v>
      </c>
      <c r="P372">
        <v>39.540900999999998</v>
      </c>
      <c r="Q372">
        <v>6.1652500000000003</v>
      </c>
      <c r="R372">
        <v>9.0064399999999996</v>
      </c>
      <c r="S372">
        <v>964.76179999999999</v>
      </c>
      <c r="T372">
        <v>3163.6036009999998</v>
      </c>
      <c r="U372">
        <v>252447.047154</v>
      </c>
      <c r="V372" s="6">
        <f t="shared" si="20"/>
        <v>5.7953867574380169</v>
      </c>
      <c r="W372" s="6">
        <f t="shared" si="21"/>
        <v>39.540787950195131</v>
      </c>
      <c r="X372" s="6">
        <f t="shared" si="22"/>
        <v>6.1652367495241958</v>
      </c>
      <c r="Y372" s="6">
        <f t="shared" si="23"/>
        <v>9.0064193119714275</v>
      </c>
    </row>
    <row r="373" spans="1:25" x14ac:dyDescent="0.25">
      <c r="A373">
        <v>372</v>
      </c>
      <c r="B373" t="s">
        <v>229</v>
      </c>
      <c r="C373">
        <v>2</v>
      </c>
      <c r="D373">
        <v>9358</v>
      </c>
      <c r="E373">
        <v>9359</v>
      </c>
      <c r="F373">
        <v>411</v>
      </c>
      <c r="G373" t="s">
        <v>236</v>
      </c>
      <c r="H373" t="s">
        <v>608</v>
      </c>
      <c r="I373">
        <v>143.56200000000001</v>
      </c>
      <c r="J373" t="s">
        <v>453</v>
      </c>
      <c r="K373">
        <v>411</v>
      </c>
      <c r="L373" t="s">
        <v>608</v>
      </c>
      <c r="M373">
        <v>6.8228039999999996</v>
      </c>
      <c r="N373">
        <v>1.0638179999999999</v>
      </c>
      <c r="O373">
        <v>1.5540670000000001</v>
      </c>
      <c r="P373">
        <v>979.49499500000002</v>
      </c>
      <c r="Q373">
        <v>152.72399899999999</v>
      </c>
      <c r="R373">
        <v>223.10499999999999</v>
      </c>
      <c r="S373">
        <v>10876.82094</v>
      </c>
      <c r="T373">
        <v>35681.538976999997</v>
      </c>
      <c r="U373">
        <v>6253523.110107</v>
      </c>
      <c r="V373" s="6">
        <f t="shared" si="20"/>
        <v>143.56113659566117</v>
      </c>
      <c r="W373" s="6">
        <f t="shared" si="21"/>
        <v>979.4894970094233</v>
      </c>
      <c r="X373" s="6">
        <f t="shared" si="22"/>
        <v>152.72292121092306</v>
      </c>
      <c r="Y373" s="6">
        <f t="shared" si="23"/>
        <v>223.10362486580937</v>
      </c>
    </row>
    <row r="374" spans="1:25" x14ac:dyDescent="0.25">
      <c r="A374">
        <v>373</v>
      </c>
      <c r="B374" t="s">
        <v>229</v>
      </c>
      <c r="C374">
        <v>2</v>
      </c>
      <c r="D374">
        <v>9361</v>
      </c>
      <c r="E374">
        <v>9362</v>
      </c>
      <c r="F374">
        <v>411</v>
      </c>
      <c r="G374" t="s">
        <v>236</v>
      </c>
      <c r="H374" t="s">
        <v>608</v>
      </c>
      <c r="I374">
        <v>11.197699999999999</v>
      </c>
      <c r="J374" t="s">
        <v>453</v>
      </c>
      <c r="K374">
        <v>411</v>
      </c>
      <c r="L374" t="s">
        <v>608</v>
      </c>
      <c r="M374">
        <v>6.8228039999999996</v>
      </c>
      <c r="N374">
        <v>1.0638179999999999</v>
      </c>
      <c r="O374">
        <v>1.5540670000000001</v>
      </c>
      <c r="P374">
        <v>76.399696000000006</v>
      </c>
      <c r="Q374">
        <v>11.9123</v>
      </c>
      <c r="R374">
        <v>17.402000000000001</v>
      </c>
      <c r="S374">
        <v>1095.970984</v>
      </c>
      <c r="T374">
        <v>3596.3364780000002</v>
      </c>
      <c r="U374">
        <v>487769.96618500003</v>
      </c>
      <c r="V374" s="6">
        <f t="shared" si="20"/>
        <v>11.197657625918275</v>
      </c>
      <c r="W374" s="6">
        <f t="shared" si="21"/>
        <v>76.399423240745705</v>
      </c>
      <c r="X374" s="6">
        <f t="shared" si="22"/>
        <v>11.912269740289126</v>
      </c>
      <c r="Y374" s="6">
        <f t="shared" si="23"/>
        <v>17.401910193737937</v>
      </c>
    </row>
    <row r="375" spans="1:25" x14ac:dyDescent="0.25">
      <c r="A375">
        <v>374</v>
      </c>
      <c r="B375" t="s">
        <v>229</v>
      </c>
      <c r="C375">
        <v>2</v>
      </c>
      <c r="D375">
        <v>9367</v>
      </c>
      <c r="E375">
        <v>9368</v>
      </c>
      <c r="F375">
        <v>411</v>
      </c>
      <c r="G375" t="s">
        <v>236</v>
      </c>
      <c r="H375" t="s">
        <v>608</v>
      </c>
      <c r="I375">
        <v>198.32400000000001</v>
      </c>
      <c r="J375" t="s">
        <v>453</v>
      </c>
      <c r="K375">
        <v>411</v>
      </c>
      <c r="L375" t="s">
        <v>608</v>
      </c>
      <c r="M375">
        <v>6.8228039999999996</v>
      </c>
      <c r="N375">
        <v>1.0638179999999999</v>
      </c>
      <c r="O375">
        <v>1.5540670000000001</v>
      </c>
      <c r="P375">
        <v>1353.130005</v>
      </c>
      <c r="Q375">
        <v>210.98100299999999</v>
      </c>
      <c r="R375">
        <v>308.209</v>
      </c>
      <c r="S375">
        <v>20318.973293999999</v>
      </c>
      <c r="T375">
        <v>66630.808990000005</v>
      </c>
      <c r="U375">
        <v>8638980.3969439995</v>
      </c>
      <c r="V375" s="6">
        <f t="shared" si="20"/>
        <v>198.32370057263543</v>
      </c>
      <c r="W375" s="6">
        <f t="shared" si="21"/>
        <v>1353.1237375617793</v>
      </c>
      <c r="X375" s="6">
        <f t="shared" si="22"/>
        <v>210.98032249577986</v>
      </c>
      <c r="Y375" s="6">
        <f t="shared" si="23"/>
        <v>308.20831837781384</v>
      </c>
    </row>
    <row r="376" spans="1:25" x14ac:dyDescent="0.25">
      <c r="A376">
        <v>375</v>
      </c>
      <c r="B376" t="s">
        <v>229</v>
      </c>
      <c r="C376">
        <v>2</v>
      </c>
      <c r="D376">
        <v>9368</v>
      </c>
      <c r="E376">
        <v>9369</v>
      </c>
      <c r="F376">
        <v>411</v>
      </c>
      <c r="G376" t="s">
        <v>236</v>
      </c>
      <c r="H376" t="s">
        <v>608</v>
      </c>
      <c r="I376">
        <v>58.582500000000003</v>
      </c>
      <c r="J376" t="s">
        <v>453</v>
      </c>
      <c r="K376">
        <v>411</v>
      </c>
      <c r="L376" t="s">
        <v>608</v>
      </c>
      <c r="M376">
        <v>6.8228039999999996</v>
      </c>
      <c r="N376">
        <v>1.0638179999999999</v>
      </c>
      <c r="O376">
        <v>1.5540670000000001</v>
      </c>
      <c r="P376">
        <v>399.69699100000003</v>
      </c>
      <c r="Q376">
        <v>62.321097999999999</v>
      </c>
      <c r="R376">
        <v>91.041200000000003</v>
      </c>
      <c r="S376">
        <v>4408.7681490000004</v>
      </c>
      <c r="T376">
        <v>14457.679468</v>
      </c>
      <c r="U376">
        <v>2551855.0353859998</v>
      </c>
      <c r="V376" s="6">
        <f t="shared" si="20"/>
        <v>58.582530656244259</v>
      </c>
      <c r="W376" s="6">
        <f t="shared" si="21"/>
        <v>399.69712449154594</v>
      </c>
      <c r="X376" s="6">
        <f t="shared" si="22"/>
        <v>62.321150597664449</v>
      </c>
      <c r="Y376" s="6">
        <f t="shared" si="23"/>
        <v>91.041177669357552</v>
      </c>
    </row>
    <row r="377" spans="1:25" x14ac:dyDescent="0.25">
      <c r="A377">
        <v>376</v>
      </c>
      <c r="B377" t="s">
        <v>229</v>
      </c>
      <c r="C377">
        <v>2</v>
      </c>
      <c r="D377">
        <v>9369</v>
      </c>
      <c r="E377">
        <v>9370</v>
      </c>
      <c r="F377">
        <v>411</v>
      </c>
      <c r="G377" t="s">
        <v>236</v>
      </c>
      <c r="H377" t="s">
        <v>608</v>
      </c>
      <c r="I377">
        <v>7.4478400000000002</v>
      </c>
      <c r="J377" t="s">
        <v>453</v>
      </c>
      <c r="K377">
        <v>411</v>
      </c>
      <c r="L377" t="s">
        <v>608</v>
      </c>
      <c r="M377">
        <v>6.8228039999999996</v>
      </c>
      <c r="N377">
        <v>1.0638179999999999</v>
      </c>
      <c r="O377">
        <v>1.5540670000000001</v>
      </c>
      <c r="P377">
        <v>50.815201000000002</v>
      </c>
      <c r="Q377">
        <v>7.9231499999999997</v>
      </c>
      <c r="R377">
        <v>11.574400000000001</v>
      </c>
      <c r="S377">
        <v>695.16099599999995</v>
      </c>
      <c r="T377">
        <v>2280.8247759999999</v>
      </c>
      <c r="U377">
        <v>324424.29164200003</v>
      </c>
      <c r="V377" s="6">
        <f t="shared" si="20"/>
        <v>7.4477569247474751</v>
      </c>
      <c r="W377" s="6">
        <f t="shared" si="21"/>
        <v>50.814585737194768</v>
      </c>
      <c r="X377" s="6">
        <f t="shared" si="22"/>
        <v>7.9230578761710087</v>
      </c>
      <c r="Y377" s="6">
        <f t="shared" si="23"/>
        <v>11.574313260771534</v>
      </c>
    </row>
    <row r="378" spans="1:25" x14ac:dyDescent="0.25">
      <c r="A378">
        <v>377</v>
      </c>
      <c r="B378" t="s">
        <v>229</v>
      </c>
      <c r="C378">
        <v>2</v>
      </c>
      <c r="D378">
        <v>9370</v>
      </c>
      <c r="E378">
        <v>9371</v>
      </c>
      <c r="F378">
        <v>411</v>
      </c>
      <c r="G378" t="s">
        <v>236</v>
      </c>
      <c r="H378" t="s">
        <v>608</v>
      </c>
      <c r="I378">
        <v>144.77699999999999</v>
      </c>
      <c r="J378" t="s">
        <v>453</v>
      </c>
      <c r="K378">
        <v>411</v>
      </c>
      <c r="L378" t="s">
        <v>608</v>
      </c>
      <c r="M378">
        <v>6.8228039999999996</v>
      </c>
      <c r="N378">
        <v>1.0638179999999999</v>
      </c>
      <c r="O378">
        <v>1.5540670000000001</v>
      </c>
      <c r="P378">
        <v>987.78497300000004</v>
      </c>
      <c r="Q378">
        <v>154.016006</v>
      </c>
      <c r="R378">
        <v>224.99299999999999</v>
      </c>
      <c r="S378">
        <v>11407.365535000001</v>
      </c>
      <c r="T378">
        <v>37413.455563000003</v>
      </c>
      <c r="U378">
        <v>6306477.2413240001</v>
      </c>
      <c r="V378" s="6">
        <f t="shared" si="20"/>
        <v>144.77679617364555</v>
      </c>
      <c r="W378" s="6">
        <f t="shared" si="21"/>
        <v>987.78370404073348</v>
      </c>
      <c r="X378" s="6">
        <f t="shared" si="22"/>
        <v>154.01616175185526</v>
      </c>
      <c r="Y378" s="6">
        <f t="shared" si="23"/>
        <v>224.99284129918883</v>
      </c>
    </row>
    <row r="379" spans="1:25" x14ac:dyDescent="0.25">
      <c r="A379">
        <v>378</v>
      </c>
      <c r="B379" t="s">
        <v>229</v>
      </c>
      <c r="C379">
        <v>2</v>
      </c>
      <c r="D379">
        <v>9371</v>
      </c>
      <c r="E379">
        <v>9372</v>
      </c>
      <c r="F379">
        <v>411</v>
      </c>
      <c r="G379" t="s">
        <v>236</v>
      </c>
      <c r="H379" t="s">
        <v>608</v>
      </c>
      <c r="I379">
        <v>26.4618</v>
      </c>
      <c r="J379" t="s">
        <v>453</v>
      </c>
      <c r="K379">
        <v>411</v>
      </c>
      <c r="L379" t="s">
        <v>608</v>
      </c>
      <c r="M379">
        <v>6.8228039999999996</v>
      </c>
      <c r="N379">
        <v>1.0638179999999999</v>
      </c>
      <c r="O379">
        <v>1.5540670000000001</v>
      </c>
      <c r="P379">
        <v>180.544006</v>
      </c>
      <c r="Q379">
        <v>28.150499</v>
      </c>
      <c r="R379">
        <v>41.123399999999997</v>
      </c>
      <c r="S379">
        <v>2003.522948</v>
      </c>
      <c r="T379">
        <v>3718.4600380000002</v>
      </c>
      <c r="U379">
        <v>542724.07056799997</v>
      </c>
      <c r="V379" s="6">
        <f t="shared" si="20"/>
        <v>12.459230270156105</v>
      </c>
      <c r="W379" s="6">
        <f t="shared" si="21"/>
        <v>85.006886124142156</v>
      </c>
      <c r="X379" s="6">
        <f t="shared" si="22"/>
        <v>13.254353427536927</v>
      </c>
      <c r="Y379" s="6">
        <f t="shared" si="23"/>
        <v>19.36247860825069</v>
      </c>
    </row>
    <row r="380" spans="1:25" x14ac:dyDescent="0.25">
      <c r="A380">
        <v>379</v>
      </c>
      <c r="B380" t="s">
        <v>229</v>
      </c>
      <c r="C380">
        <v>2</v>
      </c>
      <c r="D380">
        <v>9372</v>
      </c>
      <c r="E380">
        <v>9373</v>
      </c>
      <c r="F380">
        <v>411</v>
      </c>
      <c r="G380" t="s">
        <v>236</v>
      </c>
      <c r="H380" t="s">
        <v>608</v>
      </c>
      <c r="I380">
        <v>6.4776699999999998</v>
      </c>
      <c r="J380" t="s">
        <v>453</v>
      </c>
      <c r="K380">
        <v>411</v>
      </c>
      <c r="L380" t="s">
        <v>608</v>
      </c>
      <c r="M380">
        <v>6.8228039999999996</v>
      </c>
      <c r="N380">
        <v>1.0638179999999999</v>
      </c>
      <c r="O380">
        <v>1.5540670000000001</v>
      </c>
      <c r="P380">
        <v>44.195900000000002</v>
      </c>
      <c r="Q380">
        <v>6.8910600000000004</v>
      </c>
      <c r="R380">
        <v>10.066700000000001</v>
      </c>
      <c r="S380">
        <v>1104.981272</v>
      </c>
      <c r="T380">
        <v>3626.2464380000001</v>
      </c>
      <c r="U380">
        <v>282167.00573500001</v>
      </c>
      <c r="V380" s="6">
        <f t="shared" si="20"/>
        <v>6.4776631252295687</v>
      </c>
      <c r="W380" s="6">
        <f t="shared" si="21"/>
        <v>44.195825881468799</v>
      </c>
      <c r="X380" s="6">
        <f t="shared" si="22"/>
        <v>6.8910546305554687</v>
      </c>
      <c r="Y380" s="6">
        <f t="shared" si="23"/>
        <v>10.066722500036141</v>
      </c>
    </row>
    <row r="381" spans="1:25" x14ac:dyDescent="0.25">
      <c r="A381">
        <v>380</v>
      </c>
      <c r="B381" t="s">
        <v>229</v>
      </c>
      <c r="C381">
        <v>2</v>
      </c>
      <c r="D381">
        <v>9374</v>
      </c>
      <c r="E381">
        <v>9375</v>
      </c>
      <c r="F381">
        <v>411</v>
      </c>
      <c r="G381" t="s">
        <v>236</v>
      </c>
      <c r="H381" t="s">
        <v>608</v>
      </c>
      <c r="I381">
        <v>4.9830399999999999</v>
      </c>
      <c r="J381" t="s">
        <v>453</v>
      </c>
      <c r="K381">
        <v>411</v>
      </c>
      <c r="L381" t="s">
        <v>608</v>
      </c>
      <c r="M381">
        <v>6.8228039999999996</v>
      </c>
      <c r="N381">
        <v>1.0638179999999999</v>
      </c>
      <c r="O381">
        <v>1.5540670000000001</v>
      </c>
      <c r="P381">
        <v>33.998299000000003</v>
      </c>
      <c r="Q381">
        <v>5.30105</v>
      </c>
      <c r="R381">
        <v>7.7439799999999996</v>
      </c>
      <c r="S381">
        <v>550.22249599999998</v>
      </c>
      <c r="T381">
        <v>1804.8376929999999</v>
      </c>
      <c r="U381">
        <v>217060.373972</v>
      </c>
      <c r="V381" s="6">
        <f t="shared" si="20"/>
        <v>4.9830205227731863</v>
      </c>
      <c r="W381" s="6">
        <f t="shared" si="21"/>
        <v>33.998172354858987</v>
      </c>
      <c r="X381" s="6">
        <f t="shared" si="22"/>
        <v>5.301026926495525</v>
      </c>
      <c r="Y381" s="6">
        <f t="shared" si="23"/>
        <v>7.7439477547645579</v>
      </c>
    </row>
    <row r="382" spans="1:25" x14ac:dyDescent="0.25">
      <c r="A382">
        <v>381</v>
      </c>
      <c r="B382" t="s">
        <v>229</v>
      </c>
      <c r="C382">
        <v>2</v>
      </c>
      <c r="D382">
        <v>9381</v>
      </c>
      <c r="E382">
        <v>9382</v>
      </c>
      <c r="F382">
        <v>411</v>
      </c>
      <c r="G382" t="s">
        <v>236</v>
      </c>
      <c r="H382" t="s">
        <v>608</v>
      </c>
      <c r="I382">
        <v>15.482799999999999</v>
      </c>
      <c r="J382" t="s">
        <v>453</v>
      </c>
      <c r="K382">
        <v>411</v>
      </c>
      <c r="L382" t="s">
        <v>608</v>
      </c>
      <c r="M382">
        <v>6.8228039999999996</v>
      </c>
      <c r="N382">
        <v>1.0638179999999999</v>
      </c>
      <c r="O382">
        <v>1.5540670000000001</v>
      </c>
      <c r="P382">
        <v>105.636002</v>
      </c>
      <c r="Q382">
        <v>16.4709</v>
      </c>
      <c r="R382">
        <v>24.061299999999999</v>
      </c>
      <c r="S382">
        <v>1334.2816330000001</v>
      </c>
      <c r="T382">
        <v>4380.9072230000002</v>
      </c>
      <c r="U382">
        <v>674429.80320900003</v>
      </c>
      <c r="V382" s="6">
        <f t="shared" si="20"/>
        <v>15.482777851446281</v>
      </c>
      <c r="W382" s="6">
        <f t="shared" si="21"/>
        <v>105.63595865595909</v>
      </c>
      <c r="X382" s="6">
        <f t="shared" si="22"/>
        <v>16.470857768369878</v>
      </c>
      <c r="Y382" s="6">
        <f t="shared" si="23"/>
        <v>24.06127412726357</v>
      </c>
    </row>
    <row r="383" spans="1:25" x14ac:dyDescent="0.25">
      <c r="A383">
        <v>382</v>
      </c>
      <c r="B383" t="s">
        <v>229</v>
      </c>
      <c r="C383">
        <v>2</v>
      </c>
      <c r="D383">
        <v>9382</v>
      </c>
      <c r="E383">
        <v>9383</v>
      </c>
      <c r="F383">
        <v>411</v>
      </c>
      <c r="G383" t="s">
        <v>236</v>
      </c>
      <c r="H383" t="s">
        <v>608</v>
      </c>
      <c r="I383">
        <v>7.2179500000000001</v>
      </c>
      <c r="J383" t="s">
        <v>453</v>
      </c>
      <c r="K383">
        <v>411</v>
      </c>
      <c r="L383" t="s">
        <v>608</v>
      </c>
      <c r="M383">
        <v>6.8228039999999996</v>
      </c>
      <c r="N383">
        <v>1.0638179999999999</v>
      </c>
      <c r="O383">
        <v>1.5540670000000001</v>
      </c>
      <c r="P383">
        <v>49.246699999999997</v>
      </c>
      <c r="Q383">
        <v>7.6785800000000002</v>
      </c>
      <c r="R383">
        <v>11.2172</v>
      </c>
      <c r="S383">
        <v>723.42921899999999</v>
      </c>
      <c r="T383">
        <v>2371.83338</v>
      </c>
      <c r="U383">
        <v>314411.62287000002</v>
      </c>
      <c r="V383" s="6">
        <f t="shared" si="20"/>
        <v>7.2178976783746558</v>
      </c>
      <c r="W383" s="6">
        <f t="shared" si="21"/>
        <v>49.246301151605316</v>
      </c>
      <c r="X383" s="6">
        <f t="shared" si="22"/>
        <v>7.6785294724131692</v>
      </c>
      <c r="Y383" s="6">
        <f t="shared" si="23"/>
        <v>11.217096591338667</v>
      </c>
    </row>
    <row r="384" spans="1:25" x14ac:dyDescent="0.25">
      <c r="A384">
        <v>383</v>
      </c>
      <c r="B384" t="s">
        <v>229</v>
      </c>
      <c r="C384">
        <v>2</v>
      </c>
      <c r="D384">
        <v>9383</v>
      </c>
      <c r="E384">
        <v>9384</v>
      </c>
      <c r="F384">
        <v>411</v>
      </c>
      <c r="G384" t="s">
        <v>236</v>
      </c>
      <c r="H384" t="s">
        <v>608</v>
      </c>
      <c r="I384">
        <v>492.09500000000003</v>
      </c>
      <c r="J384" t="s">
        <v>453</v>
      </c>
      <c r="K384">
        <v>411</v>
      </c>
      <c r="L384" t="s">
        <v>608</v>
      </c>
      <c r="M384">
        <v>6.8228039999999996</v>
      </c>
      <c r="N384">
        <v>1.0638179999999999</v>
      </c>
      <c r="O384">
        <v>1.5540670000000001</v>
      </c>
      <c r="P384">
        <v>3357.469971</v>
      </c>
      <c r="Q384">
        <v>523.49902299999997</v>
      </c>
      <c r="R384">
        <v>764.74900000000002</v>
      </c>
      <c r="S384">
        <v>35484.418857999997</v>
      </c>
      <c r="T384">
        <v>108499.042812</v>
      </c>
      <c r="U384">
        <v>20858476.672100998</v>
      </c>
      <c r="V384" s="6">
        <f t="shared" si="20"/>
        <v>478.84473535585397</v>
      </c>
      <c r="W384" s="6">
        <f t="shared" si="21"/>
        <v>3267.0637757648619</v>
      </c>
      <c r="X384" s="6">
        <f t="shared" si="22"/>
        <v>509.40364867679381</v>
      </c>
      <c r="Y384" s="6">
        <f t="shared" si="23"/>
        <v>744.15680134026593</v>
      </c>
    </row>
    <row r="385" spans="1:25" x14ac:dyDescent="0.25">
      <c r="A385">
        <v>384</v>
      </c>
      <c r="B385" t="s">
        <v>229</v>
      </c>
      <c r="C385">
        <v>2</v>
      </c>
      <c r="D385">
        <v>9384</v>
      </c>
      <c r="E385">
        <v>9385</v>
      </c>
      <c r="F385">
        <v>411</v>
      </c>
      <c r="G385" t="s">
        <v>236</v>
      </c>
      <c r="H385" t="s">
        <v>608</v>
      </c>
      <c r="I385">
        <v>9.0025200000000005</v>
      </c>
      <c r="J385" t="s">
        <v>453</v>
      </c>
      <c r="K385">
        <v>411</v>
      </c>
      <c r="L385" t="s">
        <v>608</v>
      </c>
      <c r="M385">
        <v>6.8228039999999996</v>
      </c>
      <c r="N385">
        <v>1.0638179999999999</v>
      </c>
      <c r="O385">
        <v>1.5540670000000001</v>
      </c>
      <c r="P385">
        <v>61.422401000000001</v>
      </c>
      <c r="Q385">
        <v>9.5770400000000002</v>
      </c>
      <c r="R385">
        <v>13.990500000000001</v>
      </c>
      <c r="S385">
        <v>1215.3045770000001</v>
      </c>
      <c r="T385">
        <v>3991.2305500000002</v>
      </c>
      <c r="U385">
        <v>392147.54404000001</v>
      </c>
      <c r="V385" s="6">
        <f t="shared" si="20"/>
        <v>9.0024688714416889</v>
      </c>
      <c r="W385" s="6">
        <f t="shared" si="21"/>
        <v>61.422080625947835</v>
      </c>
      <c r="X385" s="6">
        <f t="shared" si="22"/>
        <v>9.5769884298793535</v>
      </c>
      <c r="Y385" s="6">
        <f t="shared" si="23"/>
        <v>13.990439791634772</v>
      </c>
    </row>
    <row r="386" spans="1:25" x14ac:dyDescent="0.25">
      <c r="A386">
        <v>385</v>
      </c>
      <c r="B386" t="s">
        <v>229</v>
      </c>
      <c r="C386">
        <v>2</v>
      </c>
      <c r="D386">
        <v>9388</v>
      </c>
      <c r="E386">
        <v>9389</v>
      </c>
      <c r="F386">
        <v>411</v>
      </c>
      <c r="G386" t="s">
        <v>236</v>
      </c>
      <c r="H386" t="s">
        <v>608</v>
      </c>
      <c r="I386">
        <v>137.80600000000001</v>
      </c>
      <c r="J386" t="s">
        <v>453</v>
      </c>
      <c r="K386">
        <v>411</v>
      </c>
      <c r="L386" t="s">
        <v>608</v>
      </c>
      <c r="M386">
        <v>6.8228039999999996</v>
      </c>
      <c r="N386">
        <v>1.0638179999999999</v>
      </c>
      <c r="O386">
        <v>1.5540670000000001</v>
      </c>
      <c r="P386">
        <v>940.22302200000001</v>
      </c>
      <c r="Q386">
        <v>146.60000600000001</v>
      </c>
      <c r="R386">
        <v>214.16</v>
      </c>
      <c r="S386">
        <v>7932.5465450000002</v>
      </c>
      <c r="T386">
        <v>26049.364211</v>
      </c>
      <c r="U386">
        <v>6002819.6036299998</v>
      </c>
      <c r="V386" s="6">
        <f t="shared" si="20"/>
        <v>137.80577602456381</v>
      </c>
      <c r="W386" s="6">
        <f t="shared" si="21"/>
        <v>940.22179988349808</v>
      </c>
      <c r="X386" s="6">
        <f t="shared" si="22"/>
        <v>146.60026503889941</v>
      </c>
      <c r="Y386" s="6">
        <f t="shared" si="23"/>
        <v>214.15940892916583</v>
      </c>
    </row>
    <row r="387" spans="1:25" x14ac:dyDescent="0.25">
      <c r="A387">
        <v>386</v>
      </c>
      <c r="B387" t="s">
        <v>229</v>
      </c>
      <c r="C387">
        <v>2</v>
      </c>
      <c r="D387">
        <v>9395</v>
      </c>
      <c r="E387">
        <v>9396</v>
      </c>
      <c r="F387">
        <v>411</v>
      </c>
      <c r="G387" t="s">
        <v>236</v>
      </c>
      <c r="H387" t="s">
        <v>608</v>
      </c>
      <c r="I387">
        <v>6.0030299999999999</v>
      </c>
      <c r="J387" t="s">
        <v>453</v>
      </c>
      <c r="K387">
        <v>411</v>
      </c>
      <c r="L387" t="s">
        <v>608</v>
      </c>
      <c r="M387">
        <v>6.8228039999999996</v>
      </c>
      <c r="N387">
        <v>1.0638179999999999</v>
      </c>
      <c r="O387">
        <v>1.5540670000000001</v>
      </c>
      <c r="P387">
        <v>40.957500000000003</v>
      </c>
      <c r="Q387">
        <v>6.3861299999999996</v>
      </c>
      <c r="R387">
        <v>9.32911</v>
      </c>
      <c r="S387">
        <v>656.79276700000003</v>
      </c>
      <c r="T387">
        <v>2155.2125080000001</v>
      </c>
      <c r="U387">
        <v>261491.07384500001</v>
      </c>
      <c r="V387" s="6">
        <f t="shared" ref="V387:V450" si="24">U387/43560</f>
        <v>6.0030090414370987</v>
      </c>
      <c r="W387" s="6">
        <f t="shared" ref="W387:W450" si="25">V387*M387</f>
        <v>40.9573540999532</v>
      </c>
      <c r="X387" s="6">
        <f t="shared" ref="X387:X450" si="26">V387*N387</f>
        <v>6.3861090724435314</v>
      </c>
      <c r="Y387" s="6">
        <f t="shared" ref="Y387:Y450" si="27">V387*O387</f>
        <v>9.3290782519990287</v>
      </c>
    </row>
    <row r="388" spans="1:25" x14ac:dyDescent="0.25">
      <c r="A388">
        <v>387</v>
      </c>
      <c r="B388" t="s">
        <v>229</v>
      </c>
      <c r="C388">
        <v>2</v>
      </c>
      <c r="D388">
        <v>9401</v>
      </c>
      <c r="E388">
        <v>9402</v>
      </c>
      <c r="F388">
        <v>411</v>
      </c>
      <c r="G388" t="s">
        <v>236</v>
      </c>
      <c r="H388" t="s">
        <v>608</v>
      </c>
      <c r="I388">
        <v>20.972899999999999</v>
      </c>
      <c r="J388" t="s">
        <v>453</v>
      </c>
      <c r="K388">
        <v>411</v>
      </c>
      <c r="L388" t="s">
        <v>608</v>
      </c>
      <c r="M388">
        <v>6.8228039999999996</v>
      </c>
      <c r="N388">
        <v>1.0638179999999999</v>
      </c>
      <c r="O388">
        <v>1.5540670000000001</v>
      </c>
      <c r="P388">
        <v>143.09399400000001</v>
      </c>
      <c r="Q388">
        <v>22.311299999999999</v>
      </c>
      <c r="R388">
        <v>32.593299999999999</v>
      </c>
      <c r="S388">
        <v>1851.6170930000001</v>
      </c>
      <c r="T388">
        <v>6071.4122790000001</v>
      </c>
      <c r="U388">
        <v>913569.23366499995</v>
      </c>
      <c r="V388" s="6">
        <f t="shared" si="24"/>
        <v>20.97266376641414</v>
      </c>
      <c r="W388" s="6">
        <f t="shared" si="25"/>
        <v>143.09237423614545</v>
      </c>
      <c r="X388" s="6">
        <f t="shared" si="26"/>
        <v>22.311097222659157</v>
      </c>
      <c r="Y388" s="6">
        <f t="shared" si="27"/>
        <v>32.592924661479927</v>
      </c>
    </row>
    <row r="389" spans="1:25" x14ac:dyDescent="0.25">
      <c r="A389">
        <v>388</v>
      </c>
      <c r="B389" t="s">
        <v>229</v>
      </c>
      <c r="C389">
        <v>2</v>
      </c>
      <c r="D389">
        <v>9402</v>
      </c>
      <c r="E389">
        <v>9403</v>
      </c>
      <c r="F389">
        <v>411</v>
      </c>
      <c r="G389" t="s">
        <v>236</v>
      </c>
      <c r="H389" t="s">
        <v>608</v>
      </c>
      <c r="I389">
        <v>21.414999999999999</v>
      </c>
      <c r="J389" t="s">
        <v>453</v>
      </c>
      <c r="K389">
        <v>411</v>
      </c>
      <c r="L389" t="s">
        <v>608</v>
      </c>
      <c r="M389">
        <v>6.8228039999999996</v>
      </c>
      <c r="N389">
        <v>1.0638179999999999</v>
      </c>
      <c r="O389">
        <v>1.5540670000000001</v>
      </c>
      <c r="P389">
        <v>146.11000100000001</v>
      </c>
      <c r="Q389">
        <v>22.781700000000001</v>
      </c>
      <c r="R389">
        <v>33.2804</v>
      </c>
      <c r="S389">
        <v>2293.7322519999998</v>
      </c>
      <c r="T389">
        <v>7525.9542549999996</v>
      </c>
      <c r="U389">
        <v>932829.590325</v>
      </c>
      <c r="V389" s="6">
        <f t="shared" si="24"/>
        <v>21.414820714531679</v>
      </c>
      <c r="W389" s="6">
        <f t="shared" si="25"/>
        <v>146.10912443038958</v>
      </c>
      <c r="X389" s="6">
        <f t="shared" si="26"/>
        <v>22.781471742891661</v>
      </c>
      <c r="Y389" s="6">
        <f t="shared" si="27"/>
        <v>33.280066183370103</v>
      </c>
    </row>
    <row r="390" spans="1:25" x14ac:dyDescent="0.25">
      <c r="A390">
        <v>389</v>
      </c>
      <c r="B390" t="s">
        <v>229</v>
      </c>
      <c r="C390">
        <v>2</v>
      </c>
      <c r="D390">
        <v>9404</v>
      </c>
      <c r="E390">
        <v>9405</v>
      </c>
      <c r="F390">
        <v>411</v>
      </c>
      <c r="G390" t="s">
        <v>236</v>
      </c>
      <c r="H390" t="s">
        <v>608</v>
      </c>
      <c r="I390">
        <v>11.079499999999999</v>
      </c>
      <c r="J390" t="s">
        <v>453</v>
      </c>
      <c r="K390">
        <v>411</v>
      </c>
      <c r="L390" t="s">
        <v>608</v>
      </c>
      <c r="M390">
        <v>6.8228039999999996</v>
      </c>
      <c r="N390">
        <v>1.0638179999999999</v>
      </c>
      <c r="O390">
        <v>1.5540670000000001</v>
      </c>
      <c r="P390">
        <v>75.593299999999999</v>
      </c>
      <c r="Q390">
        <v>11.7866</v>
      </c>
      <c r="R390">
        <v>17.218299999999999</v>
      </c>
      <c r="S390">
        <v>854.68756800000006</v>
      </c>
      <c r="T390">
        <v>2805.514005</v>
      </c>
      <c r="U390">
        <v>482617.33697800001</v>
      </c>
      <c r="V390" s="6">
        <f t="shared" si="24"/>
        <v>11.079369535766759</v>
      </c>
      <c r="W390" s="6">
        <f t="shared" si="25"/>
        <v>75.592366786107576</v>
      </c>
      <c r="X390" s="6">
        <f t="shared" si="26"/>
        <v>11.78643274080032</v>
      </c>
      <c r="Y390" s="6">
        <f t="shared" si="27"/>
        <v>17.218082576340439</v>
      </c>
    </row>
    <row r="391" spans="1:25" x14ac:dyDescent="0.25">
      <c r="A391">
        <v>390</v>
      </c>
      <c r="B391" t="s">
        <v>229</v>
      </c>
      <c r="C391">
        <v>2</v>
      </c>
      <c r="D391">
        <v>9414</v>
      </c>
      <c r="E391">
        <v>9415</v>
      </c>
      <c r="F391">
        <v>411</v>
      </c>
      <c r="G391" t="s">
        <v>236</v>
      </c>
      <c r="H391" t="s">
        <v>608</v>
      </c>
      <c r="I391">
        <v>33.461300000000001</v>
      </c>
      <c r="J391" t="s">
        <v>453</v>
      </c>
      <c r="K391">
        <v>411</v>
      </c>
      <c r="L391" t="s">
        <v>608</v>
      </c>
      <c r="M391">
        <v>6.8228039999999996</v>
      </c>
      <c r="N391">
        <v>1.0638179999999999</v>
      </c>
      <c r="O391">
        <v>1.5540670000000001</v>
      </c>
      <c r="P391">
        <v>228.300003</v>
      </c>
      <c r="Q391">
        <v>35.596699000000001</v>
      </c>
      <c r="R391">
        <v>52.001100000000001</v>
      </c>
      <c r="S391">
        <v>3489.1213830000002</v>
      </c>
      <c r="T391">
        <v>11435.569729999999</v>
      </c>
      <c r="U391">
        <v>1457566.0576820001</v>
      </c>
      <c r="V391" s="6">
        <f t="shared" si="24"/>
        <v>33.461112435307626</v>
      </c>
      <c r="W391" s="6">
        <f t="shared" si="25"/>
        <v>228.29861176806659</v>
      </c>
      <c r="X391" s="6">
        <f t="shared" si="26"/>
        <v>35.596533708704087</v>
      </c>
      <c r="Y391" s="6">
        <f t="shared" si="27"/>
        <v>52.000810619001221</v>
      </c>
    </row>
    <row r="392" spans="1:25" x14ac:dyDescent="0.25">
      <c r="A392">
        <v>391</v>
      </c>
      <c r="B392" t="s">
        <v>229</v>
      </c>
      <c r="C392">
        <v>2</v>
      </c>
      <c r="D392">
        <v>9418</v>
      </c>
      <c r="E392">
        <v>9419</v>
      </c>
      <c r="F392">
        <v>411</v>
      </c>
      <c r="G392" t="s">
        <v>236</v>
      </c>
      <c r="H392" t="s">
        <v>608</v>
      </c>
      <c r="I392">
        <v>17.0686</v>
      </c>
      <c r="J392" t="s">
        <v>453</v>
      </c>
      <c r="K392">
        <v>411</v>
      </c>
      <c r="L392" t="s">
        <v>608</v>
      </c>
      <c r="M392">
        <v>6.8228039999999996</v>
      </c>
      <c r="N392">
        <v>1.0638179999999999</v>
      </c>
      <c r="O392">
        <v>1.5540670000000001</v>
      </c>
      <c r="P392">
        <v>116.456001</v>
      </c>
      <c r="Q392">
        <v>18.157900000000001</v>
      </c>
      <c r="R392">
        <v>26.5258</v>
      </c>
      <c r="S392">
        <v>1788.668633</v>
      </c>
      <c r="T392">
        <v>5232.1233609999999</v>
      </c>
      <c r="U392">
        <v>601113.63854099996</v>
      </c>
      <c r="V392" s="6">
        <f t="shared" si="24"/>
        <v>13.799670306267217</v>
      </c>
      <c r="W392" s="6">
        <f t="shared" si="25"/>
        <v>94.152445764281183</v>
      </c>
      <c r="X392" s="6">
        <f t="shared" si="26"/>
        <v>14.680337665872576</v>
      </c>
      <c r="Y392" s="6">
        <f t="shared" si="27"/>
        <v>21.445612233849776</v>
      </c>
    </row>
    <row r="393" spans="1:25" x14ac:dyDescent="0.25">
      <c r="A393">
        <v>392</v>
      </c>
      <c r="B393" t="s">
        <v>229</v>
      </c>
      <c r="C393">
        <v>2</v>
      </c>
      <c r="D393">
        <v>9425</v>
      </c>
      <c r="E393">
        <v>9426</v>
      </c>
      <c r="F393">
        <v>411</v>
      </c>
      <c r="G393" t="s">
        <v>236</v>
      </c>
      <c r="H393" t="s">
        <v>608</v>
      </c>
      <c r="I393">
        <v>33.043700000000001</v>
      </c>
      <c r="J393" t="s">
        <v>453</v>
      </c>
      <c r="K393">
        <v>411</v>
      </c>
      <c r="L393" t="s">
        <v>608</v>
      </c>
      <c r="M393">
        <v>6.8228039999999996</v>
      </c>
      <c r="N393">
        <v>1.0638179999999999</v>
      </c>
      <c r="O393">
        <v>1.5540670000000001</v>
      </c>
      <c r="P393">
        <v>225.45100400000001</v>
      </c>
      <c r="Q393">
        <v>35.152500000000003</v>
      </c>
      <c r="R393">
        <v>51.3521</v>
      </c>
      <c r="S393">
        <v>1587.4684299999999</v>
      </c>
      <c r="T393">
        <v>585.54357200000004</v>
      </c>
      <c r="U393">
        <v>15179.47898</v>
      </c>
      <c r="V393" s="6">
        <f t="shared" si="24"/>
        <v>0.34847288751147842</v>
      </c>
      <c r="W393" s="6">
        <f t="shared" si="25"/>
        <v>2.3775622108048649</v>
      </c>
      <c r="X393" s="6">
        <f t="shared" si="26"/>
        <v>0.37071173024668591</v>
      </c>
      <c r="Y393" s="6">
        <f t="shared" si="27"/>
        <v>0.54155021487630073</v>
      </c>
    </row>
    <row r="394" spans="1:25" x14ac:dyDescent="0.25">
      <c r="A394">
        <v>393</v>
      </c>
      <c r="B394" t="s">
        <v>229</v>
      </c>
      <c r="C394">
        <v>2</v>
      </c>
      <c r="D394">
        <v>9457</v>
      </c>
      <c r="E394">
        <v>9458</v>
      </c>
      <c r="F394">
        <v>413</v>
      </c>
      <c r="G394" t="s">
        <v>361</v>
      </c>
      <c r="H394" t="s">
        <v>628</v>
      </c>
      <c r="I394">
        <v>10.700100000000001</v>
      </c>
      <c r="J394" t="s">
        <v>453</v>
      </c>
      <c r="K394">
        <v>413</v>
      </c>
      <c r="L394" t="s">
        <v>628</v>
      </c>
      <c r="M394">
        <v>5.069426</v>
      </c>
      <c r="N394">
        <v>0.71506099999999995</v>
      </c>
      <c r="O394">
        <v>1.4295249999999999</v>
      </c>
      <c r="P394">
        <v>54.243400999999999</v>
      </c>
      <c r="Q394">
        <v>7.6512200000000004</v>
      </c>
      <c r="R394">
        <v>15.296099999999999</v>
      </c>
      <c r="S394">
        <v>886.23928100000001</v>
      </c>
      <c r="T394">
        <v>2842.1726779999999</v>
      </c>
      <c r="U394">
        <v>441996.090188</v>
      </c>
      <c r="V394" s="6">
        <f t="shared" si="24"/>
        <v>10.146834026354453</v>
      </c>
      <c r="W394" s="6">
        <f t="shared" si="25"/>
        <v>51.438624230885949</v>
      </c>
      <c r="X394" s="6">
        <f t="shared" si="26"/>
        <v>7.2556052857190414</v>
      </c>
      <c r="Y394" s="6">
        <f t="shared" si="27"/>
        <v>14.505152911524348</v>
      </c>
    </row>
    <row r="395" spans="1:25" x14ac:dyDescent="0.25">
      <c r="A395">
        <v>394</v>
      </c>
      <c r="B395" t="s">
        <v>229</v>
      </c>
      <c r="C395">
        <v>2</v>
      </c>
      <c r="D395">
        <v>9458</v>
      </c>
      <c r="E395">
        <v>9459</v>
      </c>
      <c r="F395">
        <v>413</v>
      </c>
      <c r="G395" t="s">
        <v>361</v>
      </c>
      <c r="H395" t="s">
        <v>628</v>
      </c>
      <c r="I395">
        <v>136.22200000000001</v>
      </c>
      <c r="J395" t="s">
        <v>453</v>
      </c>
      <c r="K395">
        <v>413</v>
      </c>
      <c r="L395" t="s">
        <v>628</v>
      </c>
      <c r="M395">
        <v>5.069426</v>
      </c>
      <c r="N395">
        <v>0.71506099999999995</v>
      </c>
      <c r="O395">
        <v>1.4295249999999999</v>
      </c>
      <c r="P395">
        <v>690.56701699999996</v>
      </c>
      <c r="Q395">
        <v>97.406998000000002</v>
      </c>
      <c r="R395">
        <v>194.733</v>
      </c>
      <c r="S395">
        <v>5313.031395</v>
      </c>
      <c r="T395">
        <v>17061.260752999999</v>
      </c>
      <c r="U395">
        <v>5682248.248129</v>
      </c>
      <c r="V395" s="6">
        <f t="shared" si="24"/>
        <v>130.44647034272268</v>
      </c>
      <c r="W395" s="6">
        <f t="shared" si="25"/>
        <v>661.28872836362723</v>
      </c>
      <c r="X395" s="6">
        <f t="shared" si="26"/>
        <v>93.277183529737613</v>
      </c>
      <c r="Y395" s="6">
        <f t="shared" si="27"/>
        <v>186.47649051668063</v>
      </c>
    </row>
    <row r="396" spans="1:25" x14ac:dyDescent="0.25">
      <c r="A396">
        <v>395</v>
      </c>
      <c r="B396" t="s">
        <v>229</v>
      </c>
      <c r="C396">
        <v>2</v>
      </c>
      <c r="D396">
        <v>9459</v>
      </c>
      <c r="E396">
        <v>9460</v>
      </c>
      <c r="F396">
        <v>413</v>
      </c>
      <c r="G396" t="s">
        <v>361</v>
      </c>
      <c r="H396" t="s">
        <v>628</v>
      </c>
      <c r="I396">
        <v>128.327</v>
      </c>
      <c r="J396" t="s">
        <v>453</v>
      </c>
      <c r="K396">
        <v>413</v>
      </c>
      <c r="L396" t="s">
        <v>628</v>
      </c>
      <c r="M396">
        <v>5.069426</v>
      </c>
      <c r="N396">
        <v>0.71506099999999995</v>
      </c>
      <c r="O396">
        <v>1.4295249999999999</v>
      </c>
      <c r="P396">
        <v>650.54400599999997</v>
      </c>
      <c r="Q396">
        <v>91.761596999999995</v>
      </c>
      <c r="R396">
        <v>183.447</v>
      </c>
      <c r="S396">
        <v>4259.5997010000001</v>
      </c>
      <c r="T396">
        <v>13868.185971000001</v>
      </c>
      <c r="U396">
        <v>5395008.5072579999</v>
      </c>
      <c r="V396" s="6">
        <f t="shared" si="24"/>
        <v>123.85235324283747</v>
      </c>
      <c r="W396" s="6">
        <f t="shared" si="25"/>
        <v>627.86033969042455</v>
      </c>
      <c r="X396" s="6">
        <f t="shared" si="26"/>
        <v>88.561987562176597</v>
      </c>
      <c r="Y396" s="6">
        <f t="shared" si="27"/>
        <v>177.05003526946723</v>
      </c>
    </row>
    <row r="397" spans="1:25" x14ac:dyDescent="0.25">
      <c r="A397">
        <v>396</v>
      </c>
      <c r="B397" t="s">
        <v>229</v>
      </c>
      <c r="C397">
        <v>2</v>
      </c>
      <c r="D397">
        <v>9460</v>
      </c>
      <c r="E397">
        <v>9461</v>
      </c>
      <c r="F397">
        <v>413</v>
      </c>
      <c r="G397" t="s">
        <v>361</v>
      </c>
      <c r="H397" t="s">
        <v>628</v>
      </c>
      <c r="I397">
        <v>36.2911</v>
      </c>
      <c r="J397" t="s">
        <v>453</v>
      </c>
      <c r="K397">
        <v>413</v>
      </c>
      <c r="L397" t="s">
        <v>628</v>
      </c>
      <c r="M397">
        <v>5.069426</v>
      </c>
      <c r="N397">
        <v>0.71506099999999995</v>
      </c>
      <c r="O397">
        <v>1.4295249999999999</v>
      </c>
      <c r="P397">
        <v>183.97500600000001</v>
      </c>
      <c r="Q397">
        <v>25.950299999999999</v>
      </c>
      <c r="R397">
        <v>51.878999999999998</v>
      </c>
      <c r="S397">
        <v>1907.1188959999999</v>
      </c>
      <c r="T397">
        <v>6240.9296560000003</v>
      </c>
      <c r="U397">
        <v>1571070.4547619999</v>
      </c>
      <c r="V397" s="6">
        <f t="shared" si="24"/>
        <v>36.066814847612484</v>
      </c>
      <c r="W397" s="6">
        <f t="shared" si="25"/>
        <v>182.83804892567275</v>
      </c>
      <c r="X397" s="6">
        <f t="shared" si="26"/>
        <v>25.789972691748627</v>
      </c>
      <c r="Y397" s="6">
        <f t="shared" si="27"/>
        <v>51.558413495033236</v>
      </c>
    </row>
    <row r="398" spans="1:25" x14ac:dyDescent="0.25">
      <c r="A398">
        <v>397</v>
      </c>
      <c r="B398" t="s">
        <v>229</v>
      </c>
      <c r="C398">
        <v>2</v>
      </c>
      <c r="D398">
        <v>9461</v>
      </c>
      <c r="E398">
        <v>9462</v>
      </c>
      <c r="F398">
        <v>413</v>
      </c>
      <c r="G398" t="s">
        <v>361</v>
      </c>
      <c r="H398" t="s">
        <v>628</v>
      </c>
      <c r="I398">
        <v>27.0837</v>
      </c>
      <c r="J398" t="s">
        <v>453</v>
      </c>
      <c r="K398">
        <v>413</v>
      </c>
      <c r="L398" t="s">
        <v>628</v>
      </c>
      <c r="M398">
        <v>5.069426</v>
      </c>
      <c r="N398">
        <v>0.71506099999999995</v>
      </c>
      <c r="O398">
        <v>1.4295249999999999</v>
      </c>
      <c r="P398">
        <v>137.29899599999999</v>
      </c>
      <c r="Q398">
        <v>19.366501</v>
      </c>
      <c r="R398">
        <v>38.716799999999999</v>
      </c>
      <c r="S398">
        <v>2465.5158150000002</v>
      </c>
      <c r="T398">
        <v>8019.5931549999996</v>
      </c>
      <c r="U398">
        <v>1085494.5996600001</v>
      </c>
      <c r="V398" s="6">
        <f t="shared" si="24"/>
        <v>24.919527081267219</v>
      </c>
      <c r="W398" s="6">
        <f t="shared" si="25"/>
        <v>126.32769849348016</v>
      </c>
      <c r="X398" s="6">
        <f t="shared" si="26"/>
        <v>17.818981954258017</v>
      </c>
      <c r="Y398" s="6">
        <f t="shared" si="27"/>
        <v>35.623086950848517</v>
      </c>
    </row>
    <row r="399" spans="1:25" x14ac:dyDescent="0.25">
      <c r="A399">
        <v>398</v>
      </c>
      <c r="B399" t="s">
        <v>229</v>
      </c>
      <c r="C399">
        <v>2</v>
      </c>
      <c r="D399">
        <v>9465</v>
      </c>
      <c r="E399">
        <v>9466</v>
      </c>
      <c r="F399">
        <v>420</v>
      </c>
      <c r="G399" t="s">
        <v>629</v>
      </c>
      <c r="H399" t="s">
        <v>630</v>
      </c>
      <c r="I399">
        <v>4.4490699999999999</v>
      </c>
      <c r="J399" t="s">
        <v>453</v>
      </c>
      <c r="K399">
        <v>420</v>
      </c>
      <c r="L399" t="s">
        <v>630</v>
      </c>
      <c r="M399">
        <v>8.2316210000000005</v>
      </c>
      <c r="N399">
        <v>1.3300670000000001</v>
      </c>
      <c r="O399">
        <v>1.6533709999999999</v>
      </c>
      <c r="P399">
        <v>36.623100000000001</v>
      </c>
      <c r="Q399">
        <v>5.9175599999999999</v>
      </c>
      <c r="R399">
        <v>7.3559599999999996</v>
      </c>
      <c r="S399">
        <v>911.09913100000006</v>
      </c>
      <c r="T399">
        <v>2990.7695170000002</v>
      </c>
      <c r="U399">
        <v>193800.99249599999</v>
      </c>
      <c r="V399" s="6">
        <f t="shared" si="24"/>
        <v>4.4490585972451786</v>
      </c>
      <c r="W399" s="6">
        <f t="shared" si="25"/>
        <v>36.622964179313954</v>
      </c>
      <c r="X399" s="6">
        <f t="shared" si="26"/>
        <v>5.9175460212621038</v>
      </c>
      <c r="Y399" s="6">
        <f t="shared" si="27"/>
        <v>7.3559444619858576</v>
      </c>
    </row>
    <row r="400" spans="1:25" x14ac:dyDescent="0.25">
      <c r="A400">
        <v>399</v>
      </c>
      <c r="B400" t="s">
        <v>229</v>
      </c>
      <c r="C400">
        <v>2</v>
      </c>
      <c r="D400">
        <v>9469</v>
      </c>
      <c r="E400">
        <v>9470</v>
      </c>
      <c r="F400">
        <v>420</v>
      </c>
      <c r="G400" t="s">
        <v>629</v>
      </c>
      <c r="H400" t="s">
        <v>630</v>
      </c>
      <c r="I400">
        <v>10.411099999999999</v>
      </c>
      <c r="J400" t="s">
        <v>453</v>
      </c>
      <c r="K400">
        <v>420</v>
      </c>
      <c r="L400" t="s">
        <v>630</v>
      </c>
      <c r="M400">
        <v>8.2316210000000005</v>
      </c>
      <c r="N400">
        <v>1.3300670000000001</v>
      </c>
      <c r="O400">
        <v>1.6533709999999999</v>
      </c>
      <c r="P400">
        <v>85.700203000000002</v>
      </c>
      <c r="Q400">
        <v>13.8475</v>
      </c>
      <c r="R400">
        <v>17.2134</v>
      </c>
      <c r="S400">
        <v>1585.154127</v>
      </c>
      <c r="T400">
        <v>5196.3415640000003</v>
      </c>
      <c r="U400">
        <v>453499.78041399998</v>
      </c>
      <c r="V400" s="6">
        <f t="shared" si="24"/>
        <v>10.410922415381084</v>
      </c>
      <c r="W400" s="6">
        <f t="shared" si="25"/>
        <v>85.698767583821649</v>
      </c>
      <c r="X400" s="6">
        <f t="shared" si="26"/>
        <v>13.847224344258672</v>
      </c>
      <c r="Y400" s="6">
        <f t="shared" si="27"/>
        <v>17.213117204841037</v>
      </c>
    </row>
    <row r="401" spans="1:25" x14ac:dyDescent="0.25">
      <c r="A401">
        <v>400</v>
      </c>
      <c r="B401" t="s">
        <v>229</v>
      </c>
      <c r="C401">
        <v>2</v>
      </c>
      <c r="D401">
        <v>9489</v>
      </c>
      <c r="E401">
        <v>9490</v>
      </c>
      <c r="F401">
        <v>420</v>
      </c>
      <c r="G401" t="s">
        <v>629</v>
      </c>
      <c r="H401" t="s">
        <v>630</v>
      </c>
      <c r="I401">
        <v>10.5205</v>
      </c>
      <c r="J401" t="s">
        <v>453</v>
      </c>
      <c r="K401">
        <v>420</v>
      </c>
      <c r="L401" t="s">
        <v>630</v>
      </c>
      <c r="M401">
        <v>8.2316210000000005</v>
      </c>
      <c r="N401">
        <v>1.3300670000000001</v>
      </c>
      <c r="O401">
        <v>1.6533709999999999</v>
      </c>
      <c r="P401">
        <v>86.600800000000007</v>
      </c>
      <c r="Q401">
        <v>13.993</v>
      </c>
      <c r="R401">
        <v>17.394300000000001</v>
      </c>
      <c r="S401">
        <v>1753.3110549999999</v>
      </c>
      <c r="T401">
        <v>739.66852600000004</v>
      </c>
      <c r="U401">
        <v>1452.6038470000001</v>
      </c>
      <c r="V401" s="6">
        <f t="shared" si="24"/>
        <v>3.3347195752984393E-2</v>
      </c>
      <c r="W401" s="6">
        <f t="shared" si="25"/>
        <v>0.27450147685137716</v>
      </c>
      <c r="X401" s="6">
        <f t="shared" si="26"/>
        <v>4.4354004613584699E-2</v>
      </c>
      <c r="Y401" s="6">
        <f t="shared" si="27"/>
        <v>5.5135286389307557E-2</v>
      </c>
    </row>
    <row r="402" spans="1:25" x14ac:dyDescent="0.25">
      <c r="A402">
        <v>401</v>
      </c>
      <c r="B402" t="s">
        <v>229</v>
      </c>
      <c r="C402">
        <v>2</v>
      </c>
      <c r="D402">
        <v>9491</v>
      </c>
      <c r="E402">
        <v>9492</v>
      </c>
      <c r="F402">
        <v>420</v>
      </c>
      <c r="G402" t="s">
        <v>629</v>
      </c>
      <c r="H402" t="s">
        <v>630</v>
      </c>
      <c r="I402">
        <v>13.9655</v>
      </c>
      <c r="J402" t="s">
        <v>453</v>
      </c>
      <c r="K402">
        <v>420</v>
      </c>
      <c r="L402" t="s">
        <v>630</v>
      </c>
      <c r="M402">
        <v>8.2316210000000005</v>
      </c>
      <c r="N402">
        <v>1.3300670000000001</v>
      </c>
      <c r="O402">
        <v>1.6533709999999999</v>
      </c>
      <c r="P402">
        <v>114.959</v>
      </c>
      <c r="Q402">
        <v>18.575099999999999</v>
      </c>
      <c r="R402">
        <v>23.090199999999999</v>
      </c>
      <c r="S402">
        <v>1174.2805739999999</v>
      </c>
      <c r="T402">
        <v>3855.2106100000001</v>
      </c>
      <c r="U402">
        <v>608320.88762599998</v>
      </c>
      <c r="V402" s="6">
        <f t="shared" si="24"/>
        <v>13.96512597855831</v>
      </c>
      <c r="W402" s="6">
        <f t="shared" si="25"/>
        <v>114.95562427274615</v>
      </c>
      <c r="X402" s="6">
        <f t="shared" si="26"/>
        <v>18.574553214923117</v>
      </c>
      <c r="Y402" s="6">
        <f t="shared" si="27"/>
        <v>23.089534304294933</v>
      </c>
    </row>
    <row r="403" spans="1:25" x14ac:dyDescent="0.25">
      <c r="A403">
        <v>402</v>
      </c>
      <c r="B403" t="s">
        <v>229</v>
      </c>
      <c r="C403">
        <v>2</v>
      </c>
      <c r="D403">
        <v>9492</v>
      </c>
      <c r="E403">
        <v>9493</v>
      </c>
      <c r="F403">
        <v>420</v>
      </c>
      <c r="G403" t="s">
        <v>629</v>
      </c>
      <c r="H403" t="s">
        <v>630</v>
      </c>
      <c r="I403">
        <v>16.787600000000001</v>
      </c>
      <c r="J403" t="s">
        <v>453</v>
      </c>
      <c r="K403">
        <v>420</v>
      </c>
      <c r="L403" t="s">
        <v>630</v>
      </c>
      <c r="M403">
        <v>8.2316210000000005</v>
      </c>
      <c r="N403">
        <v>1.3300670000000001</v>
      </c>
      <c r="O403">
        <v>1.6533709999999999</v>
      </c>
      <c r="P403">
        <v>138.18899500000001</v>
      </c>
      <c r="Q403">
        <v>22.328600000000002</v>
      </c>
      <c r="R403">
        <v>27.7561</v>
      </c>
      <c r="S403">
        <v>1150.5190339999999</v>
      </c>
      <c r="T403">
        <v>3775.4066120000002</v>
      </c>
      <c r="U403">
        <v>723259.557761</v>
      </c>
      <c r="V403" s="6">
        <f t="shared" si="24"/>
        <v>16.603754769536273</v>
      </c>
      <c r="W403" s="6">
        <f t="shared" si="25"/>
        <v>136.67581643976496</v>
      </c>
      <c r="X403" s="6">
        <f t="shared" si="26"/>
        <v>22.084106295052806</v>
      </c>
      <c r="Y403" s="6">
        <f t="shared" si="27"/>
        <v>27.452166627062958</v>
      </c>
    </row>
    <row r="404" spans="1:25" x14ac:dyDescent="0.25">
      <c r="A404">
        <v>403</v>
      </c>
      <c r="B404" t="s">
        <v>229</v>
      </c>
      <c r="C404">
        <v>2</v>
      </c>
      <c r="D404">
        <v>9498</v>
      </c>
      <c r="E404">
        <v>9499</v>
      </c>
      <c r="F404">
        <v>422</v>
      </c>
      <c r="G404" t="s">
        <v>308</v>
      </c>
      <c r="H404" t="s">
        <v>631</v>
      </c>
      <c r="I404">
        <v>5.7874999999999996</v>
      </c>
      <c r="J404" t="s">
        <v>453</v>
      </c>
      <c r="K404">
        <v>422</v>
      </c>
      <c r="L404" t="s">
        <v>631</v>
      </c>
      <c r="M404">
        <v>7.7566790000000001</v>
      </c>
      <c r="N404">
        <v>1.308298</v>
      </c>
      <c r="O404">
        <v>1.60548</v>
      </c>
      <c r="P404">
        <v>44.891800000000003</v>
      </c>
      <c r="Q404">
        <v>7.5717699999999999</v>
      </c>
      <c r="R404">
        <v>9.2917199999999998</v>
      </c>
      <c r="S404">
        <v>675.425388</v>
      </c>
      <c r="T404">
        <v>2216.5224090000002</v>
      </c>
      <c r="U404">
        <v>252104.55247699999</v>
      </c>
      <c r="V404" s="6">
        <f t="shared" si="24"/>
        <v>5.7875241615472905</v>
      </c>
      <c r="W404" s="6">
        <f t="shared" si="25"/>
        <v>44.891967125866479</v>
      </c>
      <c r="X404" s="6">
        <f t="shared" si="26"/>
        <v>7.5718062855039969</v>
      </c>
      <c r="Y404" s="6">
        <f t="shared" si="27"/>
        <v>9.2917542908809434</v>
      </c>
    </row>
    <row r="405" spans="1:25" x14ac:dyDescent="0.25">
      <c r="A405">
        <v>404</v>
      </c>
      <c r="B405" t="s">
        <v>229</v>
      </c>
      <c r="C405">
        <v>2</v>
      </c>
      <c r="D405">
        <v>9499</v>
      </c>
      <c r="E405">
        <v>9500</v>
      </c>
      <c r="F405">
        <v>422</v>
      </c>
      <c r="G405" t="s">
        <v>308</v>
      </c>
      <c r="H405" t="s">
        <v>631</v>
      </c>
      <c r="I405">
        <v>4.8565100000000001</v>
      </c>
      <c r="J405" t="s">
        <v>453</v>
      </c>
      <c r="K405">
        <v>422</v>
      </c>
      <c r="L405" t="s">
        <v>631</v>
      </c>
      <c r="M405">
        <v>7.7566790000000001</v>
      </c>
      <c r="N405">
        <v>1.308298</v>
      </c>
      <c r="O405">
        <v>1.60548</v>
      </c>
      <c r="P405">
        <v>37.670399000000003</v>
      </c>
      <c r="Q405">
        <v>6.3537600000000003</v>
      </c>
      <c r="R405">
        <v>7.7970300000000003</v>
      </c>
      <c r="S405">
        <v>743.14819599999998</v>
      </c>
      <c r="T405">
        <v>2438.2967570000001</v>
      </c>
      <c r="U405">
        <v>211550.853929</v>
      </c>
      <c r="V405" s="6">
        <f t="shared" si="24"/>
        <v>4.8565393463957758</v>
      </c>
      <c r="W405" s="6">
        <f t="shared" si="25"/>
        <v>37.67061676086184</v>
      </c>
      <c r="X405" s="6">
        <f t="shared" si="26"/>
        <v>6.3538007138109007</v>
      </c>
      <c r="Y405" s="6">
        <f t="shared" si="27"/>
        <v>7.7970767898514906</v>
      </c>
    </row>
    <row r="406" spans="1:25" x14ac:dyDescent="0.25">
      <c r="A406">
        <v>405</v>
      </c>
      <c r="B406" t="s">
        <v>229</v>
      </c>
      <c r="C406">
        <v>2</v>
      </c>
      <c r="D406">
        <v>9500</v>
      </c>
      <c r="E406">
        <v>9501</v>
      </c>
      <c r="F406">
        <v>422</v>
      </c>
      <c r="G406" t="s">
        <v>308</v>
      </c>
      <c r="H406" t="s">
        <v>631</v>
      </c>
      <c r="I406">
        <v>5.52074</v>
      </c>
      <c r="J406" t="s">
        <v>453</v>
      </c>
      <c r="K406">
        <v>422</v>
      </c>
      <c r="L406" t="s">
        <v>631</v>
      </c>
      <c r="M406">
        <v>7.7566790000000001</v>
      </c>
      <c r="N406">
        <v>1.308298</v>
      </c>
      <c r="O406">
        <v>1.60548</v>
      </c>
      <c r="P406">
        <v>42.822600999999999</v>
      </c>
      <c r="Q406">
        <v>7.2227699999999997</v>
      </c>
      <c r="R406">
        <v>8.8634400000000007</v>
      </c>
      <c r="S406">
        <v>628.95855900000004</v>
      </c>
      <c r="T406">
        <v>2062.2544939999998</v>
      </c>
      <c r="U406">
        <v>240483.73340500001</v>
      </c>
      <c r="V406" s="6">
        <f t="shared" si="24"/>
        <v>5.5207468642102846</v>
      </c>
      <c r="W406" s="6">
        <f t="shared" si="25"/>
        <v>42.822661265935764</v>
      </c>
      <c r="X406" s="6">
        <f t="shared" si="26"/>
        <v>7.2227820809525864</v>
      </c>
      <c r="Y406" s="6">
        <f t="shared" si="27"/>
        <v>8.863448675552327</v>
      </c>
    </row>
    <row r="407" spans="1:25" x14ac:dyDescent="0.25">
      <c r="A407">
        <v>406</v>
      </c>
      <c r="B407" t="s">
        <v>229</v>
      </c>
      <c r="C407">
        <v>2</v>
      </c>
      <c r="D407">
        <v>9501</v>
      </c>
      <c r="E407">
        <v>9502</v>
      </c>
      <c r="F407">
        <v>422</v>
      </c>
      <c r="G407" t="s">
        <v>308</v>
      </c>
      <c r="H407" t="s">
        <v>631</v>
      </c>
      <c r="I407">
        <v>3.5043099999999998</v>
      </c>
      <c r="J407" t="s">
        <v>453</v>
      </c>
      <c r="K407">
        <v>422</v>
      </c>
      <c r="L407" t="s">
        <v>631</v>
      </c>
      <c r="M407">
        <v>7.7566790000000001</v>
      </c>
      <c r="N407">
        <v>1.308298</v>
      </c>
      <c r="O407">
        <v>1.60548</v>
      </c>
      <c r="P407">
        <v>27.181801</v>
      </c>
      <c r="Q407">
        <v>4.5846799999999996</v>
      </c>
      <c r="R407">
        <v>5.6261000000000001</v>
      </c>
      <c r="S407">
        <v>475.50995999999998</v>
      </c>
      <c r="T407">
        <v>1559.966447</v>
      </c>
      <c r="U407">
        <v>152648.46398599999</v>
      </c>
      <c r="V407" s="6">
        <f t="shared" si="24"/>
        <v>3.5043265377869601</v>
      </c>
      <c r="W407" s="6">
        <f t="shared" si="25"/>
        <v>27.181936064794819</v>
      </c>
      <c r="X407" s="6">
        <f t="shared" si="26"/>
        <v>4.5847034007336038</v>
      </c>
      <c r="Y407" s="6">
        <f t="shared" si="27"/>
        <v>5.6261261698862084</v>
      </c>
    </row>
    <row r="408" spans="1:25" x14ac:dyDescent="0.25">
      <c r="A408">
        <v>407</v>
      </c>
      <c r="B408" t="s">
        <v>229</v>
      </c>
      <c r="C408">
        <v>2</v>
      </c>
      <c r="D408">
        <v>9502</v>
      </c>
      <c r="E408">
        <v>9503</v>
      </c>
      <c r="F408">
        <v>422</v>
      </c>
      <c r="G408" t="s">
        <v>308</v>
      </c>
      <c r="H408" t="s">
        <v>631</v>
      </c>
      <c r="I408">
        <v>10.966100000000001</v>
      </c>
      <c r="J408" t="s">
        <v>453</v>
      </c>
      <c r="K408">
        <v>422</v>
      </c>
      <c r="L408" t="s">
        <v>631</v>
      </c>
      <c r="M408">
        <v>7.7566790000000001</v>
      </c>
      <c r="N408">
        <v>1.308298</v>
      </c>
      <c r="O408">
        <v>1.60548</v>
      </c>
      <c r="P408">
        <v>85.060501000000002</v>
      </c>
      <c r="Q408">
        <v>14.3469</v>
      </c>
      <c r="R408">
        <v>17.605899999999998</v>
      </c>
      <c r="S408">
        <v>1655.656866</v>
      </c>
      <c r="T408">
        <v>5431.6016090000003</v>
      </c>
      <c r="U408">
        <v>477686.691154</v>
      </c>
      <c r="V408" s="6">
        <f t="shared" si="24"/>
        <v>10.966177482874196</v>
      </c>
      <c r="W408" s="6">
        <f t="shared" si="25"/>
        <v>85.06111859168314</v>
      </c>
      <c r="X408" s="6">
        <f t="shared" si="26"/>
        <v>14.347028068489344</v>
      </c>
      <c r="Y408" s="6">
        <f t="shared" si="27"/>
        <v>17.605978625204862</v>
      </c>
    </row>
    <row r="409" spans="1:25" x14ac:dyDescent="0.25">
      <c r="A409">
        <v>408</v>
      </c>
      <c r="B409" t="s">
        <v>229</v>
      </c>
      <c r="C409">
        <v>2</v>
      </c>
      <c r="D409">
        <v>9503</v>
      </c>
      <c r="E409">
        <v>9504</v>
      </c>
      <c r="F409">
        <v>422</v>
      </c>
      <c r="G409" t="s">
        <v>308</v>
      </c>
      <c r="H409" t="s">
        <v>631</v>
      </c>
      <c r="I409">
        <v>6.2584799999999996</v>
      </c>
      <c r="J409" t="s">
        <v>453</v>
      </c>
      <c r="K409">
        <v>422</v>
      </c>
      <c r="L409" t="s">
        <v>631</v>
      </c>
      <c r="M409">
        <v>7.7566790000000001</v>
      </c>
      <c r="N409">
        <v>1.308298</v>
      </c>
      <c r="O409">
        <v>1.60548</v>
      </c>
      <c r="P409">
        <v>48.544998</v>
      </c>
      <c r="Q409">
        <v>8.1879600000000003</v>
      </c>
      <c r="R409">
        <v>10.0479</v>
      </c>
      <c r="S409">
        <v>1358.9995859999999</v>
      </c>
      <c r="T409">
        <v>4458.7385869999998</v>
      </c>
      <c r="U409">
        <v>272619.47763600003</v>
      </c>
      <c r="V409" s="6">
        <f t="shared" si="24"/>
        <v>6.2584820393939395</v>
      </c>
      <c r="W409" s="6">
        <f t="shared" si="25"/>
        <v>48.545036206844145</v>
      </c>
      <c r="X409" s="6">
        <f t="shared" si="26"/>
        <v>8.187959535175013</v>
      </c>
      <c r="Y409" s="6">
        <f t="shared" si="27"/>
        <v>10.047867744606183</v>
      </c>
    </row>
    <row r="410" spans="1:25" x14ac:dyDescent="0.25">
      <c r="A410">
        <v>409</v>
      </c>
      <c r="B410" t="s">
        <v>229</v>
      </c>
      <c r="C410">
        <v>2</v>
      </c>
      <c r="D410">
        <v>9504</v>
      </c>
      <c r="E410">
        <v>9505</v>
      </c>
      <c r="F410">
        <v>422</v>
      </c>
      <c r="G410" t="s">
        <v>308</v>
      </c>
      <c r="H410" t="s">
        <v>631</v>
      </c>
      <c r="I410">
        <v>3.48888</v>
      </c>
      <c r="J410" t="s">
        <v>453</v>
      </c>
      <c r="K410">
        <v>422</v>
      </c>
      <c r="L410" t="s">
        <v>631</v>
      </c>
      <c r="M410">
        <v>7.7566790000000001</v>
      </c>
      <c r="N410">
        <v>1.308298</v>
      </c>
      <c r="O410">
        <v>1.60548</v>
      </c>
      <c r="P410">
        <v>27.062099</v>
      </c>
      <c r="Q410">
        <v>4.5644900000000002</v>
      </c>
      <c r="R410">
        <v>5.6013299999999999</v>
      </c>
      <c r="S410">
        <v>903.66839400000003</v>
      </c>
      <c r="T410">
        <v>2967.4767390000002</v>
      </c>
      <c r="U410">
        <v>151976.08881700001</v>
      </c>
      <c r="V410" s="6">
        <f t="shared" si="24"/>
        <v>3.4888909278466484</v>
      </c>
      <c r="W410" s="6">
        <f t="shared" si="25"/>
        <v>27.062206993318615</v>
      </c>
      <c r="X410" s="6">
        <f t="shared" si="26"/>
        <v>4.5645090231199141</v>
      </c>
      <c r="Y410" s="6">
        <f t="shared" si="27"/>
        <v>5.6013446068392376</v>
      </c>
    </row>
    <row r="411" spans="1:25" x14ac:dyDescent="0.25">
      <c r="A411">
        <v>410</v>
      </c>
      <c r="B411" t="s">
        <v>229</v>
      </c>
      <c r="C411">
        <v>2</v>
      </c>
      <c r="D411">
        <v>9508</v>
      </c>
      <c r="E411">
        <v>9509</v>
      </c>
      <c r="F411">
        <v>422</v>
      </c>
      <c r="G411" t="s">
        <v>308</v>
      </c>
      <c r="H411" t="s">
        <v>631</v>
      </c>
      <c r="I411">
        <v>19.790500000000002</v>
      </c>
      <c r="J411" t="s">
        <v>453</v>
      </c>
      <c r="K411">
        <v>422</v>
      </c>
      <c r="L411" t="s">
        <v>631</v>
      </c>
      <c r="M411">
        <v>7.7566790000000001</v>
      </c>
      <c r="N411">
        <v>1.308298</v>
      </c>
      <c r="O411">
        <v>1.60548</v>
      </c>
      <c r="P411">
        <v>153.50900300000001</v>
      </c>
      <c r="Q411">
        <v>25.891898999999999</v>
      </c>
      <c r="R411">
        <v>31.773299999999999</v>
      </c>
      <c r="S411">
        <v>1193.443876</v>
      </c>
      <c r="T411">
        <v>3912.9203659999998</v>
      </c>
      <c r="U411">
        <v>862070.29756900005</v>
      </c>
      <c r="V411" s="6">
        <f t="shared" si="24"/>
        <v>19.790410871648302</v>
      </c>
      <c r="W411" s="6">
        <f t="shared" si="25"/>
        <v>153.50786440948607</v>
      </c>
      <c r="X411" s="6">
        <f t="shared" si="26"/>
        <v>25.89175496255573</v>
      </c>
      <c r="Y411" s="6">
        <f t="shared" si="27"/>
        <v>31.773108846213916</v>
      </c>
    </row>
    <row r="412" spans="1:25" x14ac:dyDescent="0.25">
      <c r="A412">
        <v>411</v>
      </c>
      <c r="B412" t="s">
        <v>229</v>
      </c>
      <c r="C412">
        <v>2</v>
      </c>
      <c r="D412">
        <v>9509</v>
      </c>
      <c r="E412">
        <v>9510</v>
      </c>
      <c r="F412">
        <v>422</v>
      </c>
      <c r="G412" t="s">
        <v>308</v>
      </c>
      <c r="H412" t="s">
        <v>631</v>
      </c>
      <c r="I412">
        <v>2.3646799999999999</v>
      </c>
      <c r="J412" t="s">
        <v>453</v>
      </c>
      <c r="K412">
        <v>422</v>
      </c>
      <c r="L412" t="s">
        <v>631</v>
      </c>
      <c r="M412">
        <v>7.7566790000000001</v>
      </c>
      <c r="N412">
        <v>1.308298</v>
      </c>
      <c r="O412">
        <v>1.60548</v>
      </c>
      <c r="P412">
        <v>18.342099999999999</v>
      </c>
      <c r="Q412">
        <v>3.0937100000000002</v>
      </c>
      <c r="R412">
        <v>3.7964500000000001</v>
      </c>
      <c r="S412">
        <v>630.68340000000001</v>
      </c>
      <c r="T412">
        <v>462.94631199999998</v>
      </c>
      <c r="U412">
        <v>9736.4935590000005</v>
      </c>
      <c r="V412" s="6">
        <f t="shared" si="24"/>
        <v>0.22351913588154271</v>
      </c>
      <c r="W412" s="6">
        <f t="shared" si="25"/>
        <v>1.7337661873905088</v>
      </c>
      <c r="X412" s="6">
        <f t="shared" si="26"/>
        <v>0.29242963843555053</v>
      </c>
      <c r="Y412" s="6">
        <f t="shared" si="27"/>
        <v>0.35885550227509921</v>
      </c>
    </row>
    <row r="413" spans="1:25" x14ac:dyDescent="0.25">
      <c r="A413">
        <v>412</v>
      </c>
      <c r="B413" t="s">
        <v>229</v>
      </c>
      <c r="C413">
        <v>2</v>
      </c>
      <c r="D413">
        <v>9512</v>
      </c>
      <c r="E413">
        <v>9513</v>
      </c>
      <c r="F413">
        <v>422</v>
      </c>
      <c r="G413" t="s">
        <v>308</v>
      </c>
      <c r="H413" t="s">
        <v>631</v>
      </c>
      <c r="I413">
        <v>6.6698599999999999</v>
      </c>
      <c r="J413" t="s">
        <v>453</v>
      </c>
      <c r="K413">
        <v>422</v>
      </c>
      <c r="L413" t="s">
        <v>631</v>
      </c>
      <c r="M413">
        <v>7.7566790000000001</v>
      </c>
      <c r="N413">
        <v>1.308298</v>
      </c>
      <c r="O413">
        <v>1.60548</v>
      </c>
      <c r="P413">
        <v>51.735999999999997</v>
      </c>
      <c r="Q413">
        <v>8.7261600000000001</v>
      </c>
      <c r="R413">
        <v>10.708299999999999</v>
      </c>
      <c r="S413">
        <v>1053.939967</v>
      </c>
      <c r="T413">
        <v>3453.7511370000002</v>
      </c>
      <c r="U413">
        <v>290535.60087899998</v>
      </c>
      <c r="V413" s="6">
        <f t="shared" si="24"/>
        <v>6.669779634504132</v>
      </c>
      <c r="W413" s="6">
        <f t="shared" si="25"/>
        <v>51.73533962558588</v>
      </c>
      <c r="X413" s="6">
        <f t="shared" si="26"/>
        <v>8.7260593562624873</v>
      </c>
      <c r="Y413" s="6">
        <f t="shared" si="27"/>
        <v>10.708197807603694</v>
      </c>
    </row>
    <row r="414" spans="1:25" x14ac:dyDescent="0.25">
      <c r="A414">
        <v>413</v>
      </c>
      <c r="B414" t="s">
        <v>229</v>
      </c>
      <c r="C414">
        <v>2</v>
      </c>
      <c r="D414">
        <v>9513</v>
      </c>
      <c r="E414">
        <v>9514</v>
      </c>
      <c r="F414">
        <v>422</v>
      </c>
      <c r="G414" t="s">
        <v>308</v>
      </c>
      <c r="H414" t="s">
        <v>631</v>
      </c>
      <c r="I414">
        <v>1.99332</v>
      </c>
      <c r="J414" t="s">
        <v>453</v>
      </c>
      <c r="K414">
        <v>422</v>
      </c>
      <c r="L414" t="s">
        <v>631</v>
      </c>
      <c r="M414">
        <v>7.7566790000000001</v>
      </c>
      <c r="N414">
        <v>1.308298</v>
      </c>
      <c r="O414">
        <v>1.60548</v>
      </c>
      <c r="P414">
        <v>15.461499999999999</v>
      </c>
      <c r="Q414">
        <v>2.6078600000000001</v>
      </c>
      <c r="R414">
        <v>3.20024</v>
      </c>
      <c r="S414">
        <v>391.86127800000003</v>
      </c>
      <c r="T414">
        <v>1285.7930710000001</v>
      </c>
      <c r="U414">
        <v>86828.055892000004</v>
      </c>
      <c r="V414" s="6">
        <f t="shared" si="24"/>
        <v>1.9932978854912764</v>
      </c>
      <c r="W414" s="6">
        <f t="shared" si="25"/>
        <v>15.461371849134588</v>
      </c>
      <c r="X414" s="6">
        <f t="shared" si="26"/>
        <v>2.6078276369924658</v>
      </c>
      <c r="Y414" s="6">
        <f t="shared" si="27"/>
        <v>3.2001998891985344</v>
      </c>
    </row>
    <row r="415" spans="1:25" x14ac:dyDescent="0.25">
      <c r="A415">
        <v>414</v>
      </c>
      <c r="B415" t="s">
        <v>229</v>
      </c>
      <c r="C415">
        <v>2</v>
      </c>
      <c r="D415">
        <v>9514</v>
      </c>
      <c r="E415">
        <v>9515</v>
      </c>
      <c r="F415">
        <v>422</v>
      </c>
      <c r="G415" t="s">
        <v>308</v>
      </c>
      <c r="H415" t="s">
        <v>631</v>
      </c>
      <c r="I415">
        <v>18.5624</v>
      </c>
      <c r="J415" t="s">
        <v>453</v>
      </c>
      <c r="K415">
        <v>422</v>
      </c>
      <c r="L415" t="s">
        <v>631</v>
      </c>
      <c r="M415">
        <v>7.7566790000000001</v>
      </c>
      <c r="N415">
        <v>1.308298</v>
      </c>
      <c r="O415">
        <v>1.60548</v>
      </c>
      <c r="P415">
        <v>143.983002</v>
      </c>
      <c r="Q415">
        <v>24.2852</v>
      </c>
      <c r="R415">
        <v>29.801600000000001</v>
      </c>
      <c r="S415">
        <v>1697.891558</v>
      </c>
      <c r="T415">
        <v>5573.1165229999997</v>
      </c>
      <c r="U415">
        <v>808568.56294099998</v>
      </c>
      <c r="V415" s="6">
        <f t="shared" si="24"/>
        <v>18.562180049150598</v>
      </c>
      <c r="W415" s="6">
        <f t="shared" si="25"/>
        <v>143.9808721814654</v>
      </c>
      <c r="X415" s="6">
        <f t="shared" si="26"/>
        <v>24.28486303394363</v>
      </c>
      <c r="Y415" s="6">
        <f t="shared" si="27"/>
        <v>29.801208825310301</v>
      </c>
    </row>
    <row r="416" spans="1:25" x14ac:dyDescent="0.25">
      <c r="A416">
        <v>415</v>
      </c>
      <c r="B416" t="s">
        <v>229</v>
      </c>
      <c r="C416">
        <v>2</v>
      </c>
      <c r="D416">
        <v>9515</v>
      </c>
      <c r="E416">
        <v>9516</v>
      </c>
      <c r="F416">
        <v>422</v>
      </c>
      <c r="G416" t="s">
        <v>308</v>
      </c>
      <c r="H416" t="s">
        <v>631</v>
      </c>
      <c r="I416">
        <v>10.325100000000001</v>
      </c>
      <c r="J416" t="s">
        <v>453</v>
      </c>
      <c r="K416">
        <v>422</v>
      </c>
      <c r="L416" t="s">
        <v>631</v>
      </c>
      <c r="M416">
        <v>7.7566790000000001</v>
      </c>
      <c r="N416">
        <v>1.308298</v>
      </c>
      <c r="O416">
        <v>1.60548</v>
      </c>
      <c r="P416">
        <v>80.088500999999994</v>
      </c>
      <c r="Q416">
        <v>13.5083</v>
      </c>
      <c r="R416">
        <v>16.576699999999999</v>
      </c>
      <c r="S416">
        <v>1981.463692</v>
      </c>
      <c r="T416">
        <v>6500.9523289999997</v>
      </c>
      <c r="U416">
        <v>449753.97625800001</v>
      </c>
      <c r="V416" s="6">
        <f t="shared" si="24"/>
        <v>10.324930584435261</v>
      </c>
      <c r="W416" s="6">
        <f t="shared" si="25"/>
        <v>80.087172240746725</v>
      </c>
      <c r="X416" s="6">
        <f t="shared" si="26"/>
        <v>13.508086033755482</v>
      </c>
      <c r="Y416" s="6">
        <f t="shared" si="27"/>
        <v>16.576469554699123</v>
      </c>
    </row>
    <row r="417" spans="1:25" x14ac:dyDescent="0.25">
      <c r="A417">
        <v>416</v>
      </c>
      <c r="B417" t="s">
        <v>229</v>
      </c>
      <c r="C417">
        <v>2</v>
      </c>
      <c r="D417">
        <v>9516</v>
      </c>
      <c r="E417">
        <v>9517</v>
      </c>
      <c r="F417">
        <v>422</v>
      </c>
      <c r="G417" t="s">
        <v>308</v>
      </c>
      <c r="H417" t="s">
        <v>631</v>
      </c>
      <c r="I417">
        <v>2.44042</v>
      </c>
      <c r="J417" t="s">
        <v>453</v>
      </c>
      <c r="K417">
        <v>422</v>
      </c>
      <c r="L417" t="s">
        <v>631</v>
      </c>
      <c r="M417">
        <v>7.7566790000000001</v>
      </c>
      <c r="N417">
        <v>1.308298</v>
      </c>
      <c r="O417">
        <v>1.60548</v>
      </c>
      <c r="P417">
        <v>18.929600000000001</v>
      </c>
      <c r="Q417">
        <v>3.1928000000000001</v>
      </c>
      <c r="R417">
        <v>3.91805</v>
      </c>
      <c r="S417">
        <v>453.24822599999999</v>
      </c>
      <c r="T417">
        <v>1486.9775569999999</v>
      </c>
      <c r="U417">
        <v>106303.510889</v>
      </c>
      <c r="V417" s="6">
        <f t="shared" si="24"/>
        <v>2.4403928119605141</v>
      </c>
      <c r="W417" s="6">
        <f t="shared" si="25"/>
        <v>18.929343676285068</v>
      </c>
      <c r="X417" s="6">
        <f t="shared" si="26"/>
        <v>3.1927610351023166</v>
      </c>
      <c r="Y417" s="6">
        <f t="shared" si="27"/>
        <v>3.9180018517463662</v>
      </c>
    </row>
    <row r="418" spans="1:25" x14ac:dyDescent="0.25">
      <c r="A418">
        <v>417</v>
      </c>
      <c r="B418" t="s">
        <v>229</v>
      </c>
      <c r="C418">
        <v>2</v>
      </c>
      <c r="D418">
        <v>9517</v>
      </c>
      <c r="E418">
        <v>9518</v>
      </c>
      <c r="F418">
        <v>422</v>
      </c>
      <c r="G418" t="s">
        <v>308</v>
      </c>
      <c r="H418" t="s">
        <v>631</v>
      </c>
      <c r="I418">
        <v>4.9417400000000002</v>
      </c>
      <c r="J418" t="s">
        <v>453</v>
      </c>
      <c r="K418">
        <v>422</v>
      </c>
      <c r="L418" t="s">
        <v>631</v>
      </c>
      <c r="M418">
        <v>7.7566790000000001</v>
      </c>
      <c r="N418">
        <v>1.308298</v>
      </c>
      <c r="O418">
        <v>1.60548</v>
      </c>
      <c r="P418">
        <v>38.331501000000003</v>
      </c>
      <c r="Q418">
        <v>6.4652700000000003</v>
      </c>
      <c r="R418">
        <v>7.9338699999999998</v>
      </c>
      <c r="S418">
        <v>576.79027299999996</v>
      </c>
      <c r="T418">
        <v>1893.165632</v>
      </c>
      <c r="U418">
        <v>215259.812068</v>
      </c>
      <c r="V418" s="6">
        <f t="shared" si="24"/>
        <v>4.9416853091827369</v>
      </c>
      <c r="W418" s="6">
        <f t="shared" si="25"/>
        <v>38.331066662346245</v>
      </c>
      <c r="X418" s="6">
        <f t="shared" si="26"/>
        <v>6.4651970066331561</v>
      </c>
      <c r="Y418" s="6">
        <f t="shared" si="27"/>
        <v>7.9337769301867</v>
      </c>
    </row>
    <row r="419" spans="1:25" x14ac:dyDescent="0.25">
      <c r="A419">
        <v>418</v>
      </c>
      <c r="B419" t="s">
        <v>229</v>
      </c>
      <c r="C419">
        <v>2</v>
      </c>
      <c r="D419">
        <v>9519</v>
      </c>
      <c r="E419">
        <v>9520</v>
      </c>
      <c r="F419">
        <v>422</v>
      </c>
      <c r="G419" t="s">
        <v>308</v>
      </c>
      <c r="H419" t="s">
        <v>631</v>
      </c>
      <c r="I419">
        <v>27.590800000000002</v>
      </c>
      <c r="J419" t="s">
        <v>453</v>
      </c>
      <c r="K419">
        <v>422</v>
      </c>
      <c r="L419" t="s">
        <v>631</v>
      </c>
      <c r="M419">
        <v>7.7566790000000001</v>
      </c>
      <c r="N419">
        <v>1.308298</v>
      </c>
      <c r="O419">
        <v>1.60548</v>
      </c>
      <c r="P419">
        <v>214.01300000000001</v>
      </c>
      <c r="Q419">
        <v>36.097000000000001</v>
      </c>
      <c r="R419">
        <v>44.296500000000002</v>
      </c>
      <c r="S419">
        <v>1963.899345</v>
      </c>
      <c r="T419">
        <v>6111.0299000000005</v>
      </c>
      <c r="U419">
        <v>1146498.150375</v>
      </c>
      <c r="V419" s="6">
        <f t="shared" si="24"/>
        <v>26.31997590392562</v>
      </c>
      <c r="W419" s="6">
        <f t="shared" si="25"/>
        <v>204.15560437448588</v>
      </c>
      <c r="X419" s="6">
        <f t="shared" si="26"/>
        <v>34.434371835154082</v>
      </c>
      <c r="Y419" s="6">
        <f t="shared" si="27"/>
        <v>42.256194914234506</v>
      </c>
    </row>
    <row r="420" spans="1:25" x14ac:dyDescent="0.25">
      <c r="A420">
        <v>419</v>
      </c>
      <c r="B420" t="s">
        <v>229</v>
      </c>
      <c r="C420">
        <v>2</v>
      </c>
      <c r="D420">
        <v>9520</v>
      </c>
      <c r="E420">
        <v>9521</v>
      </c>
      <c r="F420">
        <v>422</v>
      </c>
      <c r="G420" t="s">
        <v>308</v>
      </c>
      <c r="H420" t="s">
        <v>631</v>
      </c>
      <c r="I420">
        <v>12.623699999999999</v>
      </c>
      <c r="J420" t="s">
        <v>453</v>
      </c>
      <c r="K420">
        <v>422</v>
      </c>
      <c r="L420" t="s">
        <v>631</v>
      </c>
      <c r="M420">
        <v>7.7566790000000001</v>
      </c>
      <c r="N420">
        <v>1.308298</v>
      </c>
      <c r="O420">
        <v>1.60548</v>
      </c>
      <c r="P420">
        <v>97.917998999999995</v>
      </c>
      <c r="Q420">
        <v>16.515599999999999</v>
      </c>
      <c r="R420">
        <v>20.267099999999999</v>
      </c>
      <c r="S420">
        <v>1080.313834</v>
      </c>
      <c r="T420">
        <v>3545.658676</v>
      </c>
      <c r="U420">
        <v>549880.09823</v>
      </c>
      <c r="V420" s="6">
        <f t="shared" si="24"/>
        <v>12.623510060376493</v>
      </c>
      <c r="W420" s="6">
        <f t="shared" si="25"/>
        <v>97.916515391611071</v>
      </c>
      <c r="X420" s="6">
        <f t="shared" si="26"/>
        <v>16.515312964970445</v>
      </c>
      <c r="Y420" s="6">
        <f t="shared" si="27"/>
        <v>20.266792931733253</v>
      </c>
    </row>
    <row r="421" spans="1:25" x14ac:dyDescent="0.25">
      <c r="A421">
        <v>420</v>
      </c>
      <c r="B421" t="s">
        <v>229</v>
      </c>
      <c r="C421">
        <v>2</v>
      </c>
      <c r="D421">
        <v>9522</v>
      </c>
      <c r="E421">
        <v>9523</v>
      </c>
      <c r="F421">
        <v>422</v>
      </c>
      <c r="G421" t="s">
        <v>308</v>
      </c>
      <c r="H421" t="s">
        <v>631</v>
      </c>
      <c r="I421">
        <v>18.282599999999999</v>
      </c>
      <c r="J421" t="s">
        <v>453</v>
      </c>
      <c r="K421">
        <v>422</v>
      </c>
      <c r="L421" t="s">
        <v>631</v>
      </c>
      <c r="M421">
        <v>7.7566790000000001</v>
      </c>
      <c r="N421">
        <v>1.308298</v>
      </c>
      <c r="O421">
        <v>1.60548</v>
      </c>
      <c r="P421">
        <v>141.81199599999999</v>
      </c>
      <c r="Q421">
        <v>23.9191</v>
      </c>
      <c r="R421">
        <v>29.352399999999999</v>
      </c>
      <c r="S421">
        <v>2232.49278</v>
      </c>
      <c r="T421">
        <v>7327.7913870000002</v>
      </c>
      <c r="U421">
        <v>796381.64822900004</v>
      </c>
      <c r="V421" s="6">
        <f t="shared" si="24"/>
        <v>18.282406984136824</v>
      </c>
      <c r="W421" s="6">
        <f t="shared" si="25"/>
        <v>141.81076232330744</v>
      </c>
      <c r="X421" s="6">
        <f t="shared" si="26"/>
        <v>23.918836492532236</v>
      </c>
      <c r="Y421" s="6">
        <f t="shared" si="27"/>
        <v>29.352038764891986</v>
      </c>
    </row>
    <row r="422" spans="1:25" x14ac:dyDescent="0.25">
      <c r="A422">
        <v>421</v>
      </c>
      <c r="B422" t="s">
        <v>229</v>
      </c>
      <c r="C422">
        <v>2</v>
      </c>
      <c r="D422">
        <v>9545</v>
      </c>
      <c r="E422">
        <v>9546</v>
      </c>
      <c r="F422">
        <v>422</v>
      </c>
      <c r="G422" t="s">
        <v>308</v>
      </c>
      <c r="H422" t="s">
        <v>631</v>
      </c>
      <c r="I422">
        <v>12.640700000000001</v>
      </c>
      <c r="J422" t="s">
        <v>453</v>
      </c>
      <c r="K422">
        <v>422</v>
      </c>
      <c r="L422" t="s">
        <v>631</v>
      </c>
      <c r="M422">
        <v>7.7566790000000001</v>
      </c>
      <c r="N422">
        <v>1.308298</v>
      </c>
      <c r="O422">
        <v>1.60548</v>
      </c>
      <c r="P422">
        <v>98.049896000000004</v>
      </c>
      <c r="Q422">
        <v>16.537800000000001</v>
      </c>
      <c r="R422">
        <v>20.2944</v>
      </c>
      <c r="S422">
        <v>1341.5437509999999</v>
      </c>
      <c r="T422">
        <v>4403.1257640000003</v>
      </c>
      <c r="U422">
        <v>550616.30594200001</v>
      </c>
      <c r="V422" s="6">
        <f t="shared" si="24"/>
        <v>12.640411063865931</v>
      </c>
      <c r="W422" s="6">
        <f t="shared" si="25"/>
        <v>98.047611050456524</v>
      </c>
      <c r="X422" s="6">
        <f t="shared" si="26"/>
        <v>16.53742451403367</v>
      </c>
      <c r="Y422" s="6">
        <f t="shared" si="27"/>
        <v>20.293927154815474</v>
      </c>
    </row>
    <row r="423" spans="1:25" x14ac:dyDescent="0.25">
      <c r="A423">
        <v>422</v>
      </c>
      <c r="B423" t="s">
        <v>229</v>
      </c>
      <c r="C423">
        <v>2</v>
      </c>
      <c r="D423">
        <v>9551</v>
      </c>
      <c r="E423">
        <v>9552</v>
      </c>
      <c r="F423">
        <v>422</v>
      </c>
      <c r="G423" t="s">
        <v>308</v>
      </c>
      <c r="H423" t="s">
        <v>631</v>
      </c>
      <c r="I423">
        <v>10.715999999999999</v>
      </c>
      <c r="J423" t="s">
        <v>453</v>
      </c>
      <c r="K423">
        <v>422</v>
      </c>
      <c r="L423" t="s">
        <v>631</v>
      </c>
      <c r="M423">
        <v>7.7566790000000001</v>
      </c>
      <c r="N423">
        <v>1.308298</v>
      </c>
      <c r="O423">
        <v>1.60548</v>
      </c>
      <c r="P423">
        <v>83.120598000000001</v>
      </c>
      <c r="Q423">
        <v>14.0197</v>
      </c>
      <c r="R423">
        <v>17.2043</v>
      </c>
      <c r="S423">
        <v>1113.9503589999999</v>
      </c>
      <c r="T423">
        <v>3657.2294740000002</v>
      </c>
      <c r="U423">
        <v>466779.66079599998</v>
      </c>
      <c r="V423" s="6">
        <f t="shared" si="24"/>
        <v>10.715786519651056</v>
      </c>
      <c r="W423" s="6">
        <f t="shared" si="25"/>
        <v>83.118916265460427</v>
      </c>
      <c r="X423" s="6">
        <f t="shared" si="26"/>
        <v>14.019442072086436</v>
      </c>
      <c r="Y423" s="6">
        <f t="shared" si="27"/>
        <v>17.203980941569377</v>
      </c>
    </row>
    <row r="424" spans="1:25" x14ac:dyDescent="0.25">
      <c r="A424">
        <v>423</v>
      </c>
      <c r="B424" t="s">
        <v>229</v>
      </c>
      <c r="C424">
        <v>2</v>
      </c>
      <c r="D424">
        <v>9572</v>
      </c>
      <c r="E424">
        <v>9573</v>
      </c>
      <c r="F424">
        <v>427</v>
      </c>
      <c r="G424" t="s">
        <v>632</v>
      </c>
      <c r="H424" t="s">
        <v>633</v>
      </c>
      <c r="I424">
        <v>18.0578</v>
      </c>
      <c r="J424" t="s">
        <v>453</v>
      </c>
      <c r="K424">
        <v>427</v>
      </c>
      <c r="L424" t="s">
        <v>633</v>
      </c>
      <c r="M424">
        <v>5.3822340000000004</v>
      </c>
      <c r="N424">
        <v>0.78156199999999998</v>
      </c>
      <c r="O424">
        <v>1.4378150000000001</v>
      </c>
      <c r="P424">
        <v>97.191299000000001</v>
      </c>
      <c r="Q424">
        <v>14.113300000000001</v>
      </c>
      <c r="R424">
        <v>25.963799999999999</v>
      </c>
      <c r="S424">
        <v>1521.7496080000001</v>
      </c>
      <c r="T424">
        <v>4647.2187489999997</v>
      </c>
      <c r="U424">
        <v>729419.64976499998</v>
      </c>
      <c r="V424" s="6">
        <f t="shared" si="24"/>
        <v>16.745171023071624</v>
      </c>
      <c r="W424" s="6">
        <f t="shared" si="25"/>
        <v>90.126428816190881</v>
      </c>
      <c r="X424" s="6">
        <f t="shared" si="26"/>
        <v>13.087389355133904</v>
      </c>
      <c r="Y424" s="6">
        <f t="shared" si="27"/>
        <v>24.076458074537729</v>
      </c>
    </row>
    <row r="425" spans="1:25" x14ac:dyDescent="0.25">
      <c r="A425">
        <v>424</v>
      </c>
      <c r="B425" t="s">
        <v>229</v>
      </c>
      <c r="C425">
        <v>2</v>
      </c>
      <c r="D425">
        <v>9576</v>
      </c>
      <c r="E425">
        <v>9577</v>
      </c>
      <c r="F425">
        <v>434</v>
      </c>
      <c r="G425" t="s">
        <v>257</v>
      </c>
      <c r="H425" t="s">
        <v>634</v>
      </c>
      <c r="I425">
        <v>9.8976900000000008</v>
      </c>
      <c r="J425" t="s">
        <v>453</v>
      </c>
      <c r="K425">
        <v>434</v>
      </c>
      <c r="L425" t="s">
        <v>634</v>
      </c>
      <c r="M425">
        <v>8.9793509999999994</v>
      </c>
      <c r="N425">
        <v>1.6037250000000001</v>
      </c>
      <c r="O425">
        <v>1.662954</v>
      </c>
      <c r="P425">
        <v>88.874802000000003</v>
      </c>
      <c r="Q425">
        <v>15.873200000000001</v>
      </c>
      <c r="R425">
        <v>16.459399999999999</v>
      </c>
      <c r="S425">
        <v>1600.8463589999999</v>
      </c>
      <c r="T425">
        <v>5252.6412069999997</v>
      </c>
      <c r="U425">
        <v>431151.69556299999</v>
      </c>
      <c r="V425" s="6">
        <f t="shared" si="24"/>
        <v>9.8978809817033966</v>
      </c>
      <c r="W425" s="6">
        <f t="shared" si="25"/>
        <v>88.876547490939373</v>
      </c>
      <c r="X425" s="6">
        <f t="shared" si="26"/>
        <v>15.873479177382281</v>
      </c>
      <c r="Y425" s="6">
        <f t="shared" si="27"/>
        <v>16.459720770047589</v>
      </c>
    </row>
    <row r="426" spans="1:25" x14ac:dyDescent="0.25">
      <c r="A426">
        <v>425</v>
      </c>
      <c r="B426" t="s">
        <v>229</v>
      </c>
      <c r="C426">
        <v>2</v>
      </c>
      <c r="D426">
        <v>9577</v>
      </c>
      <c r="E426">
        <v>9578</v>
      </c>
      <c r="F426">
        <v>434</v>
      </c>
      <c r="G426" t="s">
        <v>257</v>
      </c>
      <c r="H426" t="s">
        <v>634</v>
      </c>
      <c r="I426">
        <v>19.6327</v>
      </c>
      <c r="J426" t="s">
        <v>453</v>
      </c>
      <c r="K426">
        <v>434</v>
      </c>
      <c r="L426" t="s">
        <v>634</v>
      </c>
      <c r="M426">
        <v>8.9793509999999994</v>
      </c>
      <c r="N426">
        <v>1.6037250000000001</v>
      </c>
      <c r="O426">
        <v>1.662954</v>
      </c>
      <c r="P426">
        <v>176.28900100000001</v>
      </c>
      <c r="Q426">
        <v>31.485499999999998</v>
      </c>
      <c r="R426">
        <v>32.648299999999999</v>
      </c>
      <c r="S426">
        <v>2570.0452070000001</v>
      </c>
      <c r="T426">
        <v>8396.8246479999998</v>
      </c>
      <c r="U426">
        <v>841585.831917</v>
      </c>
      <c r="V426" s="6">
        <f t="shared" si="24"/>
        <v>19.320152247865014</v>
      </c>
      <c r="W426" s="6">
        <f t="shared" si="25"/>
        <v>173.48242840701894</v>
      </c>
      <c r="X426" s="6">
        <f t="shared" si="26"/>
        <v>30.984211163707322</v>
      </c>
      <c r="Y426" s="6">
        <f t="shared" si="27"/>
        <v>32.128524461196115</v>
      </c>
    </row>
    <row r="427" spans="1:25" x14ac:dyDescent="0.25">
      <c r="A427">
        <v>426</v>
      </c>
      <c r="B427" t="s">
        <v>229</v>
      </c>
      <c r="C427">
        <v>2</v>
      </c>
      <c r="D427">
        <v>9579</v>
      </c>
      <c r="E427">
        <v>9580</v>
      </c>
      <c r="F427">
        <v>434</v>
      </c>
      <c r="G427" t="s">
        <v>257</v>
      </c>
      <c r="H427" t="s">
        <v>634</v>
      </c>
      <c r="I427">
        <v>3.1404700000000001</v>
      </c>
      <c r="J427" t="s">
        <v>453</v>
      </c>
      <c r="K427">
        <v>434</v>
      </c>
      <c r="L427" t="s">
        <v>634</v>
      </c>
      <c r="M427">
        <v>8.9793509999999994</v>
      </c>
      <c r="N427">
        <v>1.6037250000000001</v>
      </c>
      <c r="O427">
        <v>1.662954</v>
      </c>
      <c r="P427">
        <v>28.199400000000001</v>
      </c>
      <c r="Q427">
        <v>5.0364500000000003</v>
      </c>
      <c r="R427">
        <v>5.2224599999999999</v>
      </c>
      <c r="S427">
        <v>556.66690700000004</v>
      </c>
      <c r="T427">
        <v>1824.92437</v>
      </c>
      <c r="U427">
        <v>136798.87080999999</v>
      </c>
      <c r="V427" s="6">
        <f t="shared" si="24"/>
        <v>3.1404699451331495</v>
      </c>
      <c r="W427" s="6">
        <f t="shared" si="25"/>
        <v>28.19938194230129</v>
      </c>
      <c r="X427" s="6">
        <f t="shared" si="26"/>
        <v>5.0364501627586602</v>
      </c>
      <c r="Y427" s="6">
        <f t="shared" si="27"/>
        <v>5.2224570571389517</v>
      </c>
    </row>
    <row r="428" spans="1:25" x14ac:dyDescent="0.25">
      <c r="A428">
        <v>427</v>
      </c>
      <c r="B428" t="s">
        <v>229</v>
      </c>
      <c r="C428">
        <v>2</v>
      </c>
      <c r="D428">
        <v>9580</v>
      </c>
      <c r="E428">
        <v>9581</v>
      </c>
      <c r="F428">
        <v>434</v>
      </c>
      <c r="G428" t="s">
        <v>257</v>
      </c>
      <c r="H428" t="s">
        <v>634</v>
      </c>
      <c r="I428">
        <v>10.8912</v>
      </c>
      <c r="J428" t="s">
        <v>453</v>
      </c>
      <c r="K428">
        <v>434</v>
      </c>
      <c r="L428" t="s">
        <v>634</v>
      </c>
      <c r="M428">
        <v>8.9793509999999994</v>
      </c>
      <c r="N428">
        <v>1.6037250000000001</v>
      </c>
      <c r="O428">
        <v>1.662954</v>
      </c>
      <c r="P428">
        <v>97.795897999999994</v>
      </c>
      <c r="Q428">
        <v>17.466498999999999</v>
      </c>
      <c r="R428">
        <v>18.111599999999999</v>
      </c>
      <c r="S428">
        <v>1934.673317</v>
      </c>
      <c r="T428">
        <v>6341.6209470000003</v>
      </c>
      <c r="U428">
        <v>474422.51882699999</v>
      </c>
      <c r="V428" s="6">
        <f t="shared" si="24"/>
        <v>10.89124239731405</v>
      </c>
      <c r="W428" s="6">
        <f t="shared" si="25"/>
        <v>97.796288311564311</v>
      </c>
      <c r="X428" s="6">
        <f t="shared" si="26"/>
        <v>17.466557713632476</v>
      </c>
      <c r="Y428" s="6">
        <f t="shared" si="27"/>
        <v>18.111635109582988</v>
      </c>
    </row>
    <row r="429" spans="1:25" x14ac:dyDescent="0.25">
      <c r="A429">
        <v>428</v>
      </c>
      <c r="B429" t="s">
        <v>229</v>
      </c>
      <c r="C429">
        <v>2</v>
      </c>
      <c r="D429">
        <v>9586</v>
      </c>
      <c r="E429">
        <v>9587</v>
      </c>
      <c r="F429">
        <v>434</v>
      </c>
      <c r="G429" t="s">
        <v>257</v>
      </c>
      <c r="H429" t="s">
        <v>634</v>
      </c>
      <c r="I429">
        <v>11.561</v>
      </c>
      <c r="J429" t="s">
        <v>453</v>
      </c>
      <c r="K429">
        <v>434</v>
      </c>
      <c r="L429" t="s">
        <v>634</v>
      </c>
      <c r="M429">
        <v>8.9793509999999994</v>
      </c>
      <c r="N429">
        <v>1.6037250000000001</v>
      </c>
      <c r="O429">
        <v>1.662954</v>
      </c>
      <c r="P429">
        <v>103.80999799999999</v>
      </c>
      <c r="Q429">
        <v>18.540700999999999</v>
      </c>
      <c r="R429">
        <v>19.2254</v>
      </c>
      <c r="S429">
        <v>1498.9906089999999</v>
      </c>
      <c r="T429">
        <v>4919.7223780000004</v>
      </c>
      <c r="U429">
        <v>503591.77232599998</v>
      </c>
      <c r="V429" s="6">
        <f t="shared" si="24"/>
        <v>11.560876316023874</v>
      </c>
      <c r="W429" s="6">
        <f t="shared" si="25"/>
        <v>103.80916630916528</v>
      </c>
      <c r="X429" s="6">
        <f t="shared" si="26"/>
        <v>18.540466369915389</v>
      </c>
      <c r="Y429" s="6">
        <f t="shared" si="27"/>
        <v>19.225205513237167</v>
      </c>
    </row>
    <row r="430" spans="1:25" x14ac:dyDescent="0.25">
      <c r="A430">
        <v>429</v>
      </c>
      <c r="B430" t="s">
        <v>229</v>
      </c>
      <c r="C430">
        <v>2</v>
      </c>
      <c r="D430">
        <v>9588</v>
      </c>
      <c r="E430">
        <v>9589</v>
      </c>
      <c r="F430">
        <v>434</v>
      </c>
      <c r="G430" t="s">
        <v>257</v>
      </c>
      <c r="H430" t="s">
        <v>634</v>
      </c>
      <c r="I430">
        <v>10.347899999999999</v>
      </c>
      <c r="J430" t="s">
        <v>453</v>
      </c>
      <c r="K430">
        <v>434</v>
      </c>
      <c r="L430" t="s">
        <v>634</v>
      </c>
      <c r="M430">
        <v>8.9793509999999994</v>
      </c>
      <c r="N430">
        <v>1.6037250000000001</v>
      </c>
      <c r="O430">
        <v>1.662954</v>
      </c>
      <c r="P430">
        <v>92.917396999999994</v>
      </c>
      <c r="Q430">
        <v>16.595199999999998</v>
      </c>
      <c r="R430">
        <v>17.208100000000002</v>
      </c>
      <c r="S430">
        <v>1346.3872249999999</v>
      </c>
      <c r="T430">
        <v>4415.0526620000001</v>
      </c>
      <c r="U430">
        <v>450750.09493299999</v>
      </c>
      <c r="V430" s="6">
        <f t="shared" si="24"/>
        <v>10.347798322612489</v>
      </c>
      <c r="W430" s="6">
        <f t="shared" si="25"/>
        <v>92.916513215948768</v>
      </c>
      <c r="X430" s="6">
        <f t="shared" si="26"/>
        <v>16.595022864931714</v>
      </c>
      <c r="Y430" s="6">
        <f t="shared" si="27"/>
        <v>17.20791261178173</v>
      </c>
    </row>
    <row r="431" spans="1:25" x14ac:dyDescent="0.25">
      <c r="A431">
        <v>430</v>
      </c>
      <c r="B431" t="s">
        <v>229</v>
      </c>
      <c r="C431">
        <v>2</v>
      </c>
      <c r="D431">
        <v>9593</v>
      </c>
      <c r="E431">
        <v>9594</v>
      </c>
      <c r="F431">
        <v>434</v>
      </c>
      <c r="G431" t="s">
        <v>257</v>
      </c>
      <c r="H431" t="s">
        <v>634</v>
      </c>
      <c r="I431">
        <v>13.7727</v>
      </c>
      <c r="J431" t="s">
        <v>453</v>
      </c>
      <c r="K431">
        <v>434</v>
      </c>
      <c r="L431" t="s">
        <v>634</v>
      </c>
      <c r="M431">
        <v>8.9793509999999994</v>
      </c>
      <c r="N431">
        <v>1.6037250000000001</v>
      </c>
      <c r="O431">
        <v>1.662954</v>
      </c>
      <c r="P431">
        <v>123.66999800000001</v>
      </c>
      <c r="Q431">
        <v>22.087600999999999</v>
      </c>
      <c r="R431">
        <v>22.903400000000001</v>
      </c>
      <c r="S431">
        <v>1137.5025430000001</v>
      </c>
      <c r="T431">
        <v>695.61700699999994</v>
      </c>
      <c r="U431">
        <v>27639.990903000002</v>
      </c>
      <c r="V431" s="6">
        <f t="shared" si="24"/>
        <v>0.63452688023415982</v>
      </c>
      <c r="W431" s="6">
        <f t="shared" si="25"/>
        <v>5.6976395765574832</v>
      </c>
      <c r="X431" s="6">
        <f t="shared" si="26"/>
        <v>1.0176066210035279</v>
      </c>
      <c r="Y431" s="6">
        <f t="shared" si="27"/>
        <v>1.0551890135929169</v>
      </c>
    </row>
    <row r="432" spans="1:25" x14ac:dyDescent="0.25">
      <c r="A432">
        <v>431</v>
      </c>
      <c r="B432" t="s">
        <v>229</v>
      </c>
      <c r="C432">
        <v>2</v>
      </c>
      <c r="D432">
        <v>9615</v>
      </c>
      <c r="E432">
        <v>9616</v>
      </c>
      <c r="F432">
        <v>434</v>
      </c>
      <c r="G432" t="s">
        <v>257</v>
      </c>
      <c r="H432" t="s">
        <v>634</v>
      </c>
      <c r="I432">
        <v>11.2844</v>
      </c>
      <c r="J432" t="s">
        <v>453</v>
      </c>
      <c r="K432">
        <v>434</v>
      </c>
      <c r="L432" t="s">
        <v>634</v>
      </c>
      <c r="M432">
        <v>8.9793509999999994</v>
      </c>
      <c r="N432">
        <v>1.6037250000000001</v>
      </c>
      <c r="O432">
        <v>1.662954</v>
      </c>
      <c r="P432">
        <v>101.327003</v>
      </c>
      <c r="Q432">
        <v>18.097099</v>
      </c>
      <c r="R432">
        <v>18.7654</v>
      </c>
      <c r="S432">
        <v>1446.0679560000001</v>
      </c>
      <c r="T432">
        <v>4743.8015109999997</v>
      </c>
      <c r="U432">
        <v>491538.096961</v>
      </c>
      <c r="V432" s="6">
        <f t="shared" si="24"/>
        <v>11.284162005532599</v>
      </c>
      <c r="W432" s="6">
        <f t="shared" si="25"/>
        <v>101.32445138854114</v>
      </c>
      <c r="X432" s="6">
        <f t="shared" si="26"/>
        <v>18.096692712322767</v>
      </c>
      <c r="Y432" s="6">
        <f t="shared" si="27"/>
        <v>18.765042343748458</v>
      </c>
    </row>
    <row r="433" spans="1:25" x14ac:dyDescent="0.25">
      <c r="A433">
        <v>432</v>
      </c>
      <c r="B433" t="s">
        <v>229</v>
      </c>
      <c r="C433">
        <v>2</v>
      </c>
      <c r="D433">
        <v>9616</v>
      </c>
      <c r="E433">
        <v>9617</v>
      </c>
      <c r="F433">
        <v>434</v>
      </c>
      <c r="G433" t="s">
        <v>257</v>
      </c>
      <c r="H433" t="s">
        <v>634</v>
      </c>
      <c r="I433">
        <v>19.056999999999999</v>
      </c>
      <c r="J433" t="s">
        <v>453</v>
      </c>
      <c r="K433">
        <v>434</v>
      </c>
      <c r="L433" t="s">
        <v>634</v>
      </c>
      <c r="M433">
        <v>8.9793509999999994</v>
      </c>
      <c r="N433">
        <v>1.6037250000000001</v>
      </c>
      <c r="O433">
        <v>1.662954</v>
      </c>
      <c r="P433">
        <v>171.11900299999999</v>
      </c>
      <c r="Q433">
        <v>30.562201000000002</v>
      </c>
      <c r="R433">
        <v>31.690899999999999</v>
      </c>
      <c r="S433">
        <v>2512.2868509999998</v>
      </c>
      <c r="T433">
        <v>8240.8034810000008</v>
      </c>
      <c r="U433">
        <v>830105.07085599995</v>
      </c>
      <c r="V433" s="6">
        <f t="shared" si="24"/>
        <v>19.05659024003673</v>
      </c>
      <c r="W433" s="6">
        <f t="shared" si="25"/>
        <v>171.11581262846403</v>
      </c>
      <c r="X433" s="6">
        <f t="shared" si="26"/>
        <v>30.561530182702906</v>
      </c>
      <c r="Y433" s="6">
        <f t="shared" si="27"/>
        <v>31.690232966030042</v>
      </c>
    </row>
    <row r="434" spans="1:25" x14ac:dyDescent="0.25">
      <c r="A434">
        <v>433</v>
      </c>
      <c r="B434" t="s">
        <v>229</v>
      </c>
      <c r="C434">
        <v>2</v>
      </c>
      <c r="D434">
        <v>9945</v>
      </c>
      <c r="E434">
        <v>9946</v>
      </c>
      <c r="F434">
        <v>512</v>
      </c>
      <c r="G434" t="s">
        <v>268</v>
      </c>
      <c r="H434" t="s">
        <v>339</v>
      </c>
      <c r="I434">
        <v>2.3123499999999999</v>
      </c>
      <c r="J434" t="s">
        <v>453</v>
      </c>
      <c r="K434">
        <v>512</v>
      </c>
      <c r="L434" t="s">
        <v>339</v>
      </c>
      <c r="M434">
        <v>11.177697</v>
      </c>
      <c r="N434">
        <v>1.90791</v>
      </c>
      <c r="O434">
        <v>2.0342440000000002</v>
      </c>
      <c r="P434">
        <v>25.846700999999999</v>
      </c>
      <c r="Q434">
        <v>4.4117600000000001</v>
      </c>
      <c r="R434">
        <v>4.7038900000000003</v>
      </c>
      <c r="S434">
        <v>1232.0187759999999</v>
      </c>
      <c r="T434">
        <v>4037.5738839999999</v>
      </c>
      <c r="U434">
        <v>100726.849743</v>
      </c>
      <c r="V434" s="6">
        <f t="shared" si="24"/>
        <v>2.3123702879476582</v>
      </c>
      <c r="W434" s="6">
        <f t="shared" si="25"/>
        <v>25.846974430481676</v>
      </c>
      <c r="X434" s="6">
        <f t="shared" si="26"/>
        <v>4.4117943960782169</v>
      </c>
      <c r="Y434" s="6">
        <f t="shared" si="27"/>
        <v>4.703925384035796</v>
      </c>
    </row>
    <row r="435" spans="1:25" x14ac:dyDescent="0.25">
      <c r="A435">
        <v>434</v>
      </c>
      <c r="B435" t="s">
        <v>229</v>
      </c>
      <c r="C435">
        <v>2</v>
      </c>
      <c r="D435">
        <v>9946</v>
      </c>
      <c r="E435">
        <v>9947</v>
      </c>
      <c r="F435">
        <v>512</v>
      </c>
      <c r="G435" t="s">
        <v>268</v>
      </c>
      <c r="H435" t="s">
        <v>339</v>
      </c>
      <c r="I435">
        <v>2.8258200000000002</v>
      </c>
      <c r="J435" t="s">
        <v>453</v>
      </c>
      <c r="K435">
        <v>512</v>
      </c>
      <c r="L435" t="s">
        <v>339</v>
      </c>
      <c r="M435">
        <v>11.177697</v>
      </c>
      <c r="N435">
        <v>1.90791</v>
      </c>
      <c r="O435">
        <v>2.0342440000000002</v>
      </c>
      <c r="P435">
        <v>31.586200999999999</v>
      </c>
      <c r="Q435">
        <v>5.3914099999999996</v>
      </c>
      <c r="R435">
        <v>5.7484099999999998</v>
      </c>
      <c r="S435">
        <v>1484.2470269999999</v>
      </c>
      <c r="T435">
        <v>4868.6561499999998</v>
      </c>
      <c r="U435">
        <v>123094.00651399999</v>
      </c>
      <c r="V435" s="6">
        <f t="shared" si="24"/>
        <v>2.8258495526629934</v>
      </c>
      <c r="W435" s="6">
        <f t="shared" si="25"/>
        <v>31.586490067252484</v>
      </c>
      <c r="X435" s="6">
        <f t="shared" si="26"/>
        <v>5.3914666200212515</v>
      </c>
      <c r="Y435" s="6">
        <f t="shared" si="27"/>
        <v>5.7484674974073791</v>
      </c>
    </row>
    <row r="436" spans="1:25" x14ac:dyDescent="0.25">
      <c r="A436">
        <v>435</v>
      </c>
      <c r="B436" t="s">
        <v>229</v>
      </c>
      <c r="C436">
        <v>2</v>
      </c>
      <c r="D436">
        <v>9948</v>
      </c>
      <c r="E436">
        <v>9949</v>
      </c>
      <c r="F436">
        <v>512</v>
      </c>
      <c r="G436" t="s">
        <v>268</v>
      </c>
      <c r="H436" t="s">
        <v>339</v>
      </c>
      <c r="I436">
        <v>16.606200000000001</v>
      </c>
      <c r="J436" t="s">
        <v>453</v>
      </c>
      <c r="K436">
        <v>512</v>
      </c>
      <c r="L436" t="s">
        <v>339</v>
      </c>
      <c r="M436">
        <v>11.177697</v>
      </c>
      <c r="N436">
        <v>1.90791</v>
      </c>
      <c r="O436">
        <v>2.0342440000000002</v>
      </c>
      <c r="P436">
        <v>185.61900299999999</v>
      </c>
      <c r="Q436">
        <v>31.6831</v>
      </c>
      <c r="R436">
        <v>33.781100000000002</v>
      </c>
      <c r="S436">
        <v>6258.4969259999998</v>
      </c>
      <c r="T436">
        <v>20526.840542999998</v>
      </c>
      <c r="U436">
        <v>723373.03923899995</v>
      </c>
      <c r="V436" s="6">
        <f t="shared" si="24"/>
        <v>16.606359945798896</v>
      </c>
      <c r="W436" s="6">
        <f t="shared" si="25"/>
        <v>185.62085974707648</v>
      </c>
      <c r="X436" s="6">
        <f t="shared" si="26"/>
        <v>31.683440204189171</v>
      </c>
      <c r="Y436" s="6">
        <f t="shared" si="27"/>
        <v>33.781388081581731</v>
      </c>
    </row>
    <row r="437" spans="1:25" x14ac:dyDescent="0.25">
      <c r="A437">
        <v>436</v>
      </c>
      <c r="B437" t="s">
        <v>229</v>
      </c>
      <c r="C437">
        <v>2</v>
      </c>
      <c r="D437">
        <v>9949</v>
      </c>
      <c r="E437">
        <v>9950</v>
      </c>
      <c r="F437">
        <v>512</v>
      </c>
      <c r="G437" t="s">
        <v>268</v>
      </c>
      <c r="H437" t="s">
        <v>339</v>
      </c>
      <c r="I437">
        <v>5.35832</v>
      </c>
      <c r="J437" t="s">
        <v>453</v>
      </c>
      <c r="K437">
        <v>512</v>
      </c>
      <c r="L437" t="s">
        <v>339</v>
      </c>
      <c r="M437">
        <v>11.177697</v>
      </c>
      <c r="N437">
        <v>1.90791</v>
      </c>
      <c r="O437">
        <v>2.0342440000000002</v>
      </c>
      <c r="P437">
        <v>59.893700000000003</v>
      </c>
      <c r="Q437">
        <v>10.2232</v>
      </c>
      <c r="R437">
        <v>10.9001</v>
      </c>
      <c r="S437">
        <v>2591.7018990000001</v>
      </c>
      <c r="T437">
        <v>8496.1752639999995</v>
      </c>
      <c r="U437">
        <v>233410.93954600001</v>
      </c>
      <c r="V437" s="6">
        <f t="shared" si="24"/>
        <v>5.3583778591827365</v>
      </c>
      <c r="W437" s="6">
        <f t="shared" si="25"/>
        <v>59.894324121453295</v>
      </c>
      <c r="X437" s="6">
        <f t="shared" si="26"/>
        <v>10.223302701313335</v>
      </c>
      <c r="Y437" s="6">
        <f t="shared" si="27"/>
        <v>10.900248009775327</v>
      </c>
    </row>
    <row r="438" spans="1:25" x14ac:dyDescent="0.25">
      <c r="A438">
        <v>437</v>
      </c>
      <c r="B438" t="s">
        <v>229</v>
      </c>
      <c r="C438">
        <v>2</v>
      </c>
      <c r="D438">
        <v>9951</v>
      </c>
      <c r="E438">
        <v>9952</v>
      </c>
      <c r="F438">
        <v>512</v>
      </c>
      <c r="G438" t="s">
        <v>268</v>
      </c>
      <c r="H438" t="s">
        <v>339</v>
      </c>
      <c r="I438">
        <v>21.271100000000001</v>
      </c>
      <c r="J438" t="s">
        <v>453</v>
      </c>
      <c r="K438">
        <v>512</v>
      </c>
      <c r="L438" t="s">
        <v>339</v>
      </c>
      <c r="M438">
        <v>11.177697</v>
      </c>
      <c r="N438">
        <v>1.90791</v>
      </c>
      <c r="O438">
        <v>2.0342440000000002</v>
      </c>
      <c r="P438">
        <v>237.76199299999999</v>
      </c>
      <c r="Q438">
        <v>40.583302000000003</v>
      </c>
      <c r="R438">
        <v>43.270600000000002</v>
      </c>
      <c r="S438">
        <v>6363.7580539999999</v>
      </c>
      <c r="T438">
        <v>20854.631688000001</v>
      </c>
      <c r="U438">
        <v>926573.21353900002</v>
      </c>
      <c r="V438" s="6">
        <f t="shared" si="24"/>
        <v>21.271194066551882</v>
      </c>
      <c r="W438" s="6">
        <f t="shared" si="25"/>
        <v>237.76296210411476</v>
      </c>
      <c r="X438" s="6">
        <f t="shared" si="26"/>
        <v>40.583523871514998</v>
      </c>
      <c r="Y438" s="6">
        <f t="shared" si="27"/>
        <v>43.270798902718766</v>
      </c>
    </row>
    <row r="439" spans="1:25" x14ac:dyDescent="0.25">
      <c r="A439">
        <v>438</v>
      </c>
      <c r="B439" t="s">
        <v>229</v>
      </c>
      <c r="C439">
        <v>2</v>
      </c>
      <c r="D439">
        <v>9952</v>
      </c>
      <c r="E439">
        <v>9953</v>
      </c>
      <c r="F439">
        <v>512</v>
      </c>
      <c r="G439" t="s">
        <v>268</v>
      </c>
      <c r="H439" t="s">
        <v>339</v>
      </c>
      <c r="I439">
        <v>2.7473100000000001</v>
      </c>
      <c r="J439" t="s">
        <v>453</v>
      </c>
      <c r="K439">
        <v>512</v>
      </c>
      <c r="L439" t="s">
        <v>339</v>
      </c>
      <c r="M439">
        <v>11.177697</v>
      </c>
      <c r="N439">
        <v>1.90791</v>
      </c>
      <c r="O439">
        <v>2.0342440000000002</v>
      </c>
      <c r="P439">
        <v>30.708599</v>
      </c>
      <c r="Q439">
        <v>5.2416200000000002</v>
      </c>
      <c r="R439">
        <v>5.5887000000000002</v>
      </c>
      <c r="S439">
        <v>1470.515314</v>
      </c>
      <c r="T439">
        <v>4826.2711719999998</v>
      </c>
      <c r="U439">
        <v>119673.919916</v>
      </c>
      <c r="V439" s="6">
        <f t="shared" si="24"/>
        <v>2.7473351679522495</v>
      </c>
      <c r="W439" s="6">
        <f t="shared" si="25"/>
        <v>30.708880064814355</v>
      </c>
      <c r="X439" s="6">
        <f t="shared" si="26"/>
        <v>5.2416682402877761</v>
      </c>
      <c r="Y439" s="6">
        <f t="shared" si="27"/>
        <v>5.5887500813958564</v>
      </c>
    </row>
    <row r="440" spans="1:25" x14ac:dyDescent="0.25">
      <c r="A440">
        <v>439</v>
      </c>
      <c r="B440" t="s">
        <v>229</v>
      </c>
      <c r="C440">
        <v>2</v>
      </c>
      <c r="D440">
        <v>9953</v>
      </c>
      <c r="E440">
        <v>9954</v>
      </c>
      <c r="F440">
        <v>512</v>
      </c>
      <c r="G440" t="s">
        <v>268</v>
      </c>
      <c r="H440" t="s">
        <v>339</v>
      </c>
      <c r="I440">
        <v>2.64575</v>
      </c>
      <c r="J440" t="s">
        <v>453</v>
      </c>
      <c r="K440">
        <v>512</v>
      </c>
      <c r="L440" t="s">
        <v>339</v>
      </c>
      <c r="M440">
        <v>11.177697</v>
      </c>
      <c r="N440">
        <v>1.90791</v>
      </c>
      <c r="O440">
        <v>2.0342440000000002</v>
      </c>
      <c r="P440">
        <v>29.573399999999999</v>
      </c>
      <c r="Q440">
        <v>5.0478500000000004</v>
      </c>
      <c r="R440">
        <v>5.3821000000000003</v>
      </c>
      <c r="S440">
        <v>1337.8618240000001</v>
      </c>
      <c r="T440">
        <v>4389.1859450000002</v>
      </c>
      <c r="U440">
        <v>115250.01121</v>
      </c>
      <c r="V440" s="6">
        <f t="shared" si="24"/>
        <v>2.6457761985766757</v>
      </c>
      <c r="W440" s="6">
        <f t="shared" si="25"/>
        <v>29.573684677501912</v>
      </c>
      <c r="X440" s="6">
        <f t="shared" si="26"/>
        <v>5.0479028670264254</v>
      </c>
      <c r="Y440" s="6">
        <f t="shared" si="27"/>
        <v>5.3821543572974111</v>
      </c>
    </row>
    <row r="441" spans="1:25" x14ac:dyDescent="0.25">
      <c r="A441">
        <v>440</v>
      </c>
      <c r="B441" t="s">
        <v>229</v>
      </c>
      <c r="C441">
        <v>2</v>
      </c>
      <c r="D441">
        <v>9954</v>
      </c>
      <c r="E441">
        <v>9955</v>
      </c>
      <c r="F441">
        <v>512</v>
      </c>
      <c r="G441" t="s">
        <v>268</v>
      </c>
      <c r="H441" t="s">
        <v>339</v>
      </c>
      <c r="I441">
        <v>8.5539100000000001</v>
      </c>
      <c r="J441" t="s">
        <v>453</v>
      </c>
      <c r="K441">
        <v>512</v>
      </c>
      <c r="L441" t="s">
        <v>339</v>
      </c>
      <c r="M441">
        <v>11.177697</v>
      </c>
      <c r="N441">
        <v>1.90791</v>
      </c>
      <c r="O441">
        <v>2.0342440000000002</v>
      </c>
      <c r="P441">
        <v>95.612999000000002</v>
      </c>
      <c r="Q441">
        <v>16.320101000000001</v>
      </c>
      <c r="R441">
        <v>17.400700000000001</v>
      </c>
      <c r="S441">
        <v>2978.4598380000002</v>
      </c>
      <c r="T441">
        <v>9766.1976610000002</v>
      </c>
      <c r="U441">
        <v>372610.655638</v>
      </c>
      <c r="V441" s="6">
        <f t="shared" si="24"/>
        <v>8.5539636280532605</v>
      </c>
      <c r="W441" s="6">
        <f t="shared" si="25"/>
        <v>95.613613583400053</v>
      </c>
      <c r="X441" s="6">
        <f t="shared" si="26"/>
        <v>16.320192745599098</v>
      </c>
      <c r="Y441" s="6">
        <f t="shared" si="27"/>
        <v>17.400849186585578</v>
      </c>
    </row>
    <row r="442" spans="1:25" x14ac:dyDescent="0.25">
      <c r="A442">
        <v>441</v>
      </c>
      <c r="B442" t="s">
        <v>229</v>
      </c>
      <c r="C442">
        <v>2</v>
      </c>
      <c r="D442">
        <v>9955</v>
      </c>
      <c r="E442">
        <v>9956</v>
      </c>
      <c r="F442">
        <v>512</v>
      </c>
      <c r="G442" t="s">
        <v>268</v>
      </c>
      <c r="H442" t="s">
        <v>339</v>
      </c>
      <c r="I442">
        <v>2.47404</v>
      </c>
      <c r="J442" t="s">
        <v>453</v>
      </c>
      <c r="K442">
        <v>512</v>
      </c>
      <c r="L442" t="s">
        <v>339</v>
      </c>
      <c r="M442">
        <v>11.177697</v>
      </c>
      <c r="N442">
        <v>1.90791</v>
      </c>
      <c r="O442">
        <v>2.0342440000000002</v>
      </c>
      <c r="P442">
        <v>27.6541</v>
      </c>
      <c r="Q442">
        <v>4.7202500000000001</v>
      </c>
      <c r="R442">
        <v>5.0327999999999999</v>
      </c>
      <c r="S442">
        <v>1296.9867389999999</v>
      </c>
      <c r="T442">
        <v>4262.8737250000004</v>
      </c>
      <c r="U442">
        <v>107770.02129800001</v>
      </c>
      <c r="V442" s="6">
        <f t="shared" si="24"/>
        <v>2.4740592584481176</v>
      </c>
      <c r="W442" s="6">
        <f t="shared" si="25"/>
        <v>27.654284750977748</v>
      </c>
      <c r="X442" s="6">
        <f t="shared" si="26"/>
        <v>4.7202823997857477</v>
      </c>
      <c r="Y442" s="6">
        <f t="shared" si="27"/>
        <v>5.0328402021425331</v>
      </c>
    </row>
    <row r="443" spans="1:25" x14ac:dyDescent="0.25">
      <c r="A443">
        <v>442</v>
      </c>
      <c r="B443" t="s">
        <v>229</v>
      </c>
      <c r="C443">
        <v>2</v>
      </c>
      <c r="D443">
        <v>9957</v>
      </c>
      <c r="E443">
        <v>9958</v>
      </c>
      <c r="F443">
        <v>512</v>
      </c>
      <c r="G443" t="s">
        <v>268</v>
      </c>
      <c r="H443" t="s">
        <v>339</v>
      </c>
      <c r="I443">
        <v>2.0989200000000001</v>
      </c>
      <c r="J443" t="s">
        <v>453</v>
      </c>
      <c r="K443">
        <v>512</v>
      </c>
      <c r="L443" t="s">
        <v>339</v>
      </c>
      <c r="M443">
        <v>11.177697</v>
      </c>
      <c r="N443">
        <v>1.90791</v>
      </c>
      <c r="O443">
        <v>2.0342440000000002</v>
      </c>
      <c r="P443">
        <v>23.461099999999998</v>
      </c>
      <c r="Q443">
        <v>4.0045500000000001</v>
      </c>
      <c r="R443">
        <v>4.2697200000000004</v>
      </c>
      <c r="S443">
        <v>1338.714176</v>
      </c>
      <c r="T443">
        <v>4383.9538679999996</v>
      </c>
      <c r="U443">
        <v>91429.561723000006</v>
      </c>
      <c r="V443" s="6">
        <f t="shared" si="24"/>
        <v>2.098933923852158</v>
      </c>
      <c r="W443" s="6">
        <f t="shared" si="25"/>
        <v>23.461247423840497</v>
      </c>
      <c r="X443" s="6">
        <f t="shared" si="26"/>
        <v>4.004577022656771</v>
      </c>
      <c r="Y443" s="6">
        <f t="shared" si="27"/>
        <v>4.2697437409927099</v>
      </c>
    </row>
    <row r="444" spans="1:25" x14ac:dyDescent="0.25">
      <c r="A444">
        <v>443</v>
      </c>
      <c r="B444" t="s">
        <v>229</v>
      </c>
      <c r="C444">
        <v>2</v>
      </c>
      <c r="D444">
        <v>9958</v>
      </c>
      <c r="E444">
        <v>9959</v>
      </c>
      <c r="F444">
        <v>512</v>
      </c>
      <c r="G444" t="s">
        <v>268</v>
      </c>
      <c r="H444" t="s">
        <v>339</v>
      </c>
      <c r="I444">
        <v>3.8608099999999999</v>
      </c>
      <c r="J444" t="s">
        <v>453</v>
      </c>
      <c r="K444">
        <v>512</v>
      </c>
      <c r="L444" t="s">
        <v>339</v>
      </c>
      <c r="M444">
        <v>11.177697</v>
      </c>
      <c r="N444">
        <v>1.90791</v>
      </c>
      <c r="O444">
        <v>2.0342440000000002</v>
      </c>
      <c r="P444">
        <v>43.154998999999997</v>
      </c>
      <c r="Q444">
        <v>7.3660800000000002</v>
      </c>
      <c r="R444">
        <v>7.8538300000000003</v>
      </c>
      <c r="S444">
        <v>1249.7984650000001</v>
      </c>
      <c r="T444">
        <v>4100.6599059999999</v>
      </c>
      <c r="U444">
        <v>168178.26607099999</v>
      </c>
      <c r="V444" s="6">
        <f t="shared" si="24"/>
        <v>3.8608417371671258</v>
      </c>
      <c r="W444" s="6">
        <f t="shared" si="25"/>
        <v>43.15531910300777</v>
      </c>
      <c r="X444" s="6">
        <f t="shared" si="26"/>
        <v>7.3661385587585313</v>
      </c>
      <c r="Y444" s="6">
        <f t="shared" si="27"/>
        <v>7.8538941387818033</v>
      </c>
    </row>
    <row r="445" spans="1:25" x14ac:dyDescent="0.25">
      <c r="A445">
        <v>444</v>
      </c>
      <c r="B445" t="s">
        <v>229</v>
      </c>
      <c r="C445">
        <v>2</v>
      </c>
      <c r="D445">
        <v>9961</v>
      </c>
      <c r="E445">
        <v>9962</v>
      </c>
      <c r="F445">
        <v>512</v>
      </c>
      <c r="G445" t="s">
        <v>268</v>
      </c>
      <c r="H445" t="s">
        <v>339</v>
      </c>
      <c r="I445">
        <v>10.7324</v>
      </c>
      <c r="J445" t="s">
        <v>453</v>
      </c>
      <c r="K445">
        <v>512</v>
      </c>
      <c r="L445" t="s">
        <v>339</v>
      </c>
      <c r="M445">
        <v>11.177697</v>
      </c>
      <c r="N445">
        <v>1.90791</v>
      </c>
      <c r="O445">
        <v>2.0342440000000002</v>
      </c>
      <c r="P445">
        <v>119.96399700000001</v>
      </c>
      <c r="Q445">
        <v>20.476500000000001</v>
      </c>
      <c r="R445">
        <v>21.8323</v>
      </c>
      <c r="S445">
        <v>2428.9957359999999</v>
      </c>
      <c r="T445">
        <v>7984.7959840000003</v>
      </c>
      <c r="U445">
        <v>467501.58608199999</v>
      </c>
      <c r="V445" s="6">
        <f t="shared" si="24"/>
        <v>10.732359643755739</v>
      </c>
      <c r="W445" s="6">
        <f t="shared" si="25"/>
        <v>119.96306419292959</v>
      </c>
      <c r="X445" s="6">
        <f t="shared" si="26"/>
        <v>20.476376287918011</v>
      </c>
      <c r="Y445" s="6">
        <f t="shared" si="27"/>
        <v>21.832238211152251</v>
      </c>
    </row>
    <row r="446" spans="1:25" x14ac:dyDescent="0.25">
      <c r="A446">
        <v>445</v>
      </c>
      <c r="B446" t="s">
        <v>229</v>
      </c>
      <c r="C446">
        <v>2</v>
      </c>
      <c r="D446">
        <v>9962</v>
      </c>
      <c r="E446">
        <v>9963</v>
      </c>
      <c r="F446">
        <v>512</v>
      </c>
      <c r="G446" t="s">
        <v>268</v>
      </c>
      <c r="H446" t="s">
        <v>339</v>
      </c>
      <c r="I446">
        <v>8.4926100000000009</v>
      </c>
      <c r="J446" t="s">
        <v>453</v>
      </c>
      <c r="K446">
        <v>512</v>
      </c>
      <c r="L446" t="s">
        <v>339</v>
      </c>
      <c r="M446">
        <v>11.177697</v>
      </c>
      <c r="N446">
        <v>1.90791</v>
      </c>
      <c r="O446">
        <v>2.0342440000000002</v>
      </c>
      <c r="P446">
        <v>94.927802999999997</v>
      </c>
      <c r="Q446">
        <v>16.203099999999999</v>
      </c>
      <c r="R446">
        <v>17.276</v>
      </c>
      <c r="S446">
        <v>1479.1164920000001</v>
      </c>
      <c r="T446">
        <v>4857.0398919999998</v>
      </c>
      <c r="U446">
        <v>369939.32689500001</v>
      </c>
      <c r="V446" s="6">
        <f t="shared" si="24"/>
        <v>8.4926383584710745</v>
      </c>
      <c r="W446" s="6">
        <f t="shared" si="25"/>
        <v>94.92813830156706</v>
      </c>
      <c r="X446" s="6">
        <f t="shared" si="26"/>
        <v>16.203189650510549</v>
      </c>
      <c r="Y446" s="6">
        <f t="shared" si="27"/>
        <v>17.276098624889634</v>
      </c>
    </row>
    <row r="447" spans="1:25" x14ac:dyDescent="0.25">
      <c r="A447">
        <v>446</v>
      </c>
      <c r="B447" t="s">
        <v>229</v>
      </c>
      <c r="C447">
        <v>2</v>
      </c>
      <c r="D447">
        <v>9965</v>
      </c>
      <c r="E447">
        <v>9966</v>
      </c>
      <c r="F447">
        <v>512</v>
      </c>
      <c r="G447" t="s">
        <v>268</v>
      </c>
      <c r="H447" t="s">
        <v>339</v>
      </c>
      <c r="I447">
        <v>8.8053899999999992</v>
      </c>
      <c r="J447" t="s">
        <v>453</v>
      </c>
      <c r="K447">
        <v>512</v>
      </c>
      <c r="L447" t="s">
        <v>339</v>
      </c>
      <c r="M447">
        <v>11.177697</v>
      </c>
      <c r="N447">
        <v>1.90791</v>
      </c>
      <c r="O447">
        <v>2.0342440000000002</v>
      </c>
      <c r="P447">
        <v>98.424003999999996</v>
      </c>
      <c r="Q447">
        <v>16.799900000000001</v>
      </c>
      <c r="R447">
        <v>17.912299999999998</v>
      </c>
      <c r="S447">
        <v>3152.2950940000001</v>
      </c>
      <c r="T447">
        <v>10357.607078999999</v>
      </c>
      <c r="U447">
        <v>383560.39265200001</v>
      </c>
      <c r="V447" s="6">
        <f t="shared" si="24"/>
        <v>8.8053350011937557</v>
      </c>
      <c r="W447" s="6">
        <f t="shared" si="25"/>
        <v>98.423366626838444</v>
      </c>
      <c r="X447" s="6">
        <f t="shared" si="26"/>
        <v>16.799786702127577</v>
      </c>
      <c r="Y447" s="6">
        <f t="shared" si="27"/>
        <v>17.912199894168392</v>
      </c>
    </row>
    <row r="448" spans="1:25" x14ac:dyDescent="0.25">
      <c r="A448">
        <v>447</v>
      </c>
      <c r="B448" t="s">
        <v>229</v>
      </c>
      <c r="C448">
        <v>2</v>
      </c>
      <c r="D448">
        <v>9967</v>
      </c>
      <c r="E448">
        <v>9968</v>
      </c>
      <c r="F448">
        <v>512</v>
      </c>
      <c r="G448" t="s">
        <v>268</v>
      </c>
      <c r="H448" t="s">
        <v>339</v>
      </c>
      <c r="I448">
        <v>1.8918299999999999</v>
      </c>
      <c r="J448" t="s">
        <v>453</v>
      </c>
      <c r="K448">
        <v>512</v>
      </c>
      <c r="L448" t="s">
        <v>339</v>
      </c>
      <c r="M448">
        <v>11.177697</v>
      </c>
      <c r="N448">
        <v>1.90791</v>
      </c>
      <c r="O448">
        <v>2.0342440000000002</v>
      </c>
      <c r="P448">
        <v>21.146298999999999</v>
      </c>
      <c r="Q448">
        <v>3.6094400000000002</v>
      </c>
      <c r="R448">
        <v>3.8484400000000001</v>
      </c>
      <c r="S448">
        <v>715.79174899999998</v>
      </c>
      <c r="T448">
        <v>2345.8000539999998</v>
      </c>
      <c r="U448">
        <v>82407.684022999994</v>
      </c>
      <c r="V448" s="6">
        <f t="shared" si="24"/>
        <v>1.8918201107208448</v>
      </c>
      <c r="W448" s="6">
        <f t="shared" si="25"/>
        <v>21.146191976144056</v>
      </c>
      <c r="X448" s="6">
        <f t="shared" si="26"/>
        <v>3.6094225074454069</v>
      </c>
      <c r="Y448" s="6">
        <f t="shared" si="27"/>
        <v>3.8484237093132143</v>
      </c>
    </row>
    <row r="449" spans="1:25" x14ac:dyDescent="0.25">
      <c r="A449">
        <v>448</v>
      </c>
      <c r="B449" t="s">
        <v>229</v>
      </c>
      <c r="C449">
        <v>2</v>
      </c>
      <c r="D449">
        <v>9980</v>
      </c>
      <c r="E449">
        <v>9981</v>
      </c>
      <c r="F449">
        <v>512</v>
      </c>
      <c r="G449" t="s">
        <v>268</v>
      </c>
      <c r="H449" t="s">
        <v>339</v>
      </c>
      <c r="I449">
        <v>2.9611900000000002</v>
      </c>
      <c r="J449" t="s">
        <v>453</v>
      </c>
      <c r="K449">
        <v>512</v>
      </c>
      <c r="L449" t="s">
        <v>339</v>
      </c>
      <c r="M449">
        <v>11.177697</v>
      </c>
      <c r="N449">
        <v>1.90791</v>
      </c>
      <c r="O449">
        <v>2.0342440000000002</v>
      </c>
      <c r="P449">
        <v>33.099299999999999</v>
      </c>
      <c r="Q449">
        <v>5.64968</v>
      </c>
      <c r="R449">
        <v>6.0237800000000004</v>
      </c>
      <c r="S449">
        <v>1509.907187</v>
      </c>
      <c r="T449">
        <v>4950.0586190000004</v>
      </c>
      <c r="U449">
        <v>128988.576101</v>
      </c>
      <c r="V449" s="6">
        <f t="shared" si="24"/>
        <v>2.961170250252525</v>
      </c>
      <c r="W449" s="6">
        <f t="shared" si="25"/>
        <v>33.099063822736902</v>
      </c>
      <c r="X449" s="6">
        <f t="shared" si="26"/>
        <v>5.6496463321592953</v>
      </c>
      <c r="Y449" s="6">
        <f t="shared" si="27"/>
        <v>6.0237428145546978</v>
      </c>
    </row>
    <row r="450" spans="1:25" x14ac:dyDescent="0.25">
      <c r="A450">
        <v>449</v>
      </c>
      <c r="B450" t="s">
        <v>229</v>
      </c>
      <c r="C450">
        <v>2</v>
      </c>
      <c r="D450">
        <v>9981</v>
      </c>
      <c r="E450">
        <v>9982</v>
      </c>
      <c r="F450">
        <v>512</v>
      </c>
      <c r="G450" t="s">
        <v>268</v>
      </c>
      <c r="H450" t="s">
        <v>339</v>
      </c>
      <c r="I450">
        <v>6.1780000000000003E-3</v>
      </c>
      <c r="J450" t="s">
        <v>453</v>
      </c>
      <c r="K450">
        <v>512</v>
      </c>
      <c r="L450" t="s">
        <v>339</v>
      </c>
      <c r="M450">
        <v>11.177697</v>
      </c>
      <c r="N450">
        <v>1.90791</v>
      </c>
      <c r="O450">
        <v>2.0342440000000002</v>
      </c>
      <c r="P450">
        <v>6.9053000000000003E-2</v>
      </c>
      <c r="Q450">
        <v>1.1787000000000001E-2</v>
      </c>
      <c r="R450">
        <v>1.2567E-2</v>
      </c>
      <c r="S450">
        <v>50.157960000000003</v>
      </c>
      <c r="T450">
        <v>164.764386</v>
      </c>
      <c r="U450">
        <v>269.10036600000001</v>
      </c>
      <c r="V450" s="6">
        <f t="shared" si="24"/>
        <v>6.1776943526170797E-3</v>
      </c>
      <c r="W450" s="6">
        <f t="shared" si="25"/>
        <v>6.9052395632164879E-2</v>
      </c>
      <c r="X450" s="6">
        <f t="shared" si="26"/>
        <v>1.1786484832301653E-2</v>
      </c>
      <c r="Y450" s="6">
        <f t="shared" si="27"/>
        <v>1.256693767064518E-2</v>
      </c>
    </row>
    <row r="451" spans="1:25" x14ac:dyDescent="0.25">
      <c r="A451">
        <v>450</v>
      </c>
      <c r="B451" t="s">
        <v>229</v>
      </c>
      <c r="C451">
        <v>2</v>
      </c>
      <c r="D451">
        <v>9982</v>
      </c>
      <c r="E451">
        <v>9983</v>
      </c>
      <c r="F451">
        <v>512</v>
      </c>
      <c r="G451" t="s">
        <v>268</v>
      </c>
      <c r="H451" t="s">
        <v>339</v>
      </c>
      <c r="I451">
        <v>0.52537500000000004</v>
      </c>
      <c r="J451" t="s">
        <v>453</v>
      </c>
      <c r="K451">
        <v>512</v>
      </c>
      <c r="L451" t="s">
        <v>339</v>
      </c>
      <c r="M451">
        <v>11.177697</v>
      </c>
      <c r="N451">
        <v>1.90791</v>
      </c>
      <c r="O451">
        <v>2.0342440000000002</v>
      </c>
      <c r="P451">
        <v>5.8724800000000004</v>
      </c>
      <c r="Q451">
        <v>1.00237</v>
      </c>
      <c r="R451">
        <v>1.06874</v>
      </c>
      <c r="S451">
        <v>339.42100099999999</v>
      </c>
      <c r="T451">
        <v>1112.3678560000001</v>
      </c>
      <c r="U451">
        <v>22885.199712000001</v>
      </c>
      <c r="V451" s="6">
        <f t="shared" ref="V451:V514" si="28">U451/43560</f>
        <v>0.52537189421487607</v>
      </c>
      <c r="W451" s="6">
        <f t="shared" ref="W451:W514" si="29">V451*M451</f>
        <v>5.8724478458499378</v>
      </c>
      <c r="X451" s="6">
        <f t="shared" ref="X451:X514" si="30">V451*N451</f>
        <v>1.0023622906915042</v>
      </c>
      <c r="Y451" s="6">
        <f t="shared" ref="Y451:Y514" si="31">V451*O451</f>
        <v>1.0687346235752464</v>
      </c>
    </row>
    <row r="452" spans="1:25" x14ac:dyDescent="0.25">
      <c r="A452">
        <v>451</v>
      </c>
      <c r="B452" t="s">
        <v>229</v>
      </c>
      <c r="C452">
        <v>2</v>
      </c>
      <c r="D452">
        <v>9983</v>
      </c>
      <c r="E452">
        <v>9984</v>
      </c>
      <c r="F452">
        <v>512</v>
      </c>
      <c r="G452" t="s">
        <v>268</v>
      </c>
      <c r="H452" t="s">
        <v>339</v>
      </c>
      <c r="I452">
        <v>1.60714</v>
      </c>
      <c r="J452" t="s">
        <v>453</v>
      </c>
      <c r="K452">
        <v>512</v>
      </c>
      <c r="L452" t="s">
        <v>339</v>
      </c>
      <c r="M452">
        <v>11.177697</v>
      </c>
      <c r="N452">
        <v>1.90791</v>
      </c>
      <c r="O452">
        <v>2.0342440000000002</v>
      </c>
      <c r="P452">
        <v>17.964099999999998</v>
      </c>
      <c r="Q452">
        <v>3.0662799999999999</v>
      </c>
      <c r="R452">
        <v>3.26932</v>
      </c>
      <c r="S452">
        <v>742.55921699999999</v>
      </c>
      <c r="T452">
        <v>1370.491315</v>
      </c>
      <c r="U452">
        <v>19058.171781000001</v>
      </c>
      <c r="V452" s="6">
        <f t="shared" si="28"/>
        <v>0.437515421969697</v>
      </c>
      <c r="W452" s="6">
        <f t="shared" si="29"/>
        <v>4.8904148196044162</v>
      </c>
      <c r="X452" s="6">
        <f t="shared" si="30"/>
        <v>0.83474004873020458</v>
      </c>
      <c r="Y452" s="6">
        <f t="shared" si="31"/>
        <v>0.89001312204932437</v>
      </c>
    </row>
    <row r="453" spans="1:25" x14ac:dyDescent="0.25">
      <c r="A453">
        <v>452</v>
      </c>
      <c r="B453" t="s">
        <v>229</v>
      </c>
      <c r="C453">
        <v>2</v>
      </c>
      <c r="D453">
        <v>9984</v>
      </c>
      <c r="E453">
        <v>9985</v>
      </c>
      <c r="F453">
        <v>512</v>
      </c>
      <c r="G453" t="s">
        <v>268</v>
      </c>
      <c r="H453" t="s">
        <v>339</v>
      </c>
      <c r="I453">
        <v>0.13115599999999999</v>
      </c>
      <c r="J453" t="s">
        <v>453</v>
      </c>
      <c r="K453">
        <v>512</v>
      </c>
      <c r="L453" t="s">
        <v>339</v>
      </c>
      <c r="M453">
        <v>11.177697</v>
      </c>
      <c r="N453">
        <v>1.90791</v>
      </c>
      <c r="O453">
        <v>2.0342440000000002</v>
      </c>
      <c r="P453">
        <v>1.4660200000000001</v>
      </c>
      <c r="Q453">
        <v>0.25023400000000001</v>
      </c>
      <c r="R453">
        <v>0.26680300000000001</v>
      </c>
      <c r="S453">
        <v>215.29340300000001</v>
      </c>
      <c r="T453">
        <v>705.289716</v>
      </c>
      <c r="U453">
        <v>5713.1006299999999</v>
      </c>
      <c r="V453" s="6">
        <f t="shared" si="28"/>
        <v>0.13115474357208448</v>
      </c>
      <c r="W453" s="6">
        <f t="shared" si="29"/>
        <v>1.4660079837614579</v>
      </c>
      <c r="X453" s="6">
        <f t="shared" si="30"/>
        <v>0.2502314468086157</v>
      </c>
      <c r="Y453" s="6">
        <f t="shared" si="31"/>
        <v>0.26680075018305144</v>
      </c>
    </row>
    <row r="454" spans="1:25" x14ac:dyDescent="0.25">
      <c r="A454">
        <v>453</v>
      </c>
      <c r="B454" t="s">
        <v>229</v>
      </c>
      <c r="C454">
        <v>2</v>
      </c>
      <c r="D454">
        <v>9985</v>
      </c>
      <c r="E454">
        <v>9986</v>
      </c>
      <c r="F454">
        <v>512</v>
      </c>
      <c r="G454" t="s">
        <v>268</v>
      </c>
      <c r="H454" t="s">
        <v>339</v>
      </c>
      <c r="I454">
        <v>2.8870399999999998</v>
      </c>
      <c r="J454" t="s">
        <v>453</v>
      </c>
      <c r="K454">
        <v>512</v>
      </c>
      <c r="L454" t="s">
        <v>339</v>
      </c>
      <c r="M454">
        <v>11.177697</v>
      </c>
      <c r="N454">
        <v>1.90791</v>
      </c>
      <c r="O454">
        <v>2.0342440000000002</v>
      </c>
      <c r="P454">
        <v>32.270499999999998</v>
      </c>
      <c r="Q454">
        <v>5.5082100000000001</v>
      </c>
      <c r="R454">
        <v>5.8729399999999998</v>
      </c>
      <c r="S454">
        <v>1685.303269</v>
      </c>
      <c r="T454">
        <v>1250.6622</v>
      </c>
      <c r="U454">
        <v>7871.0805090000003</v>
      </c>
      <c r="V454" s="6">
        <f t="shared" si="28"/>
        <v>0.18069514483471075</v>
      </c>
      <c r="W454" s="6">
        <f t="shared" si="29"/>
        <v>2.0197555783335117</v>
      </c>
      <c r="X454" s="6">
        <f t="shared" si="30"/>
        <v>0.344750073781593</v>
      </c>
      <c r="Y454" s="6">
        <f t="shared" si="31"/>
        <v>0.36757801420914138</v>
      </c>
    </row>
    <row r="455" spans="1:25" x14ac:dyDescent="0.25">
      <c r="A455">
        <v>454</v>
      </c>
      <c r="B455" t="s">
        <v>229</v>
      </c>
      <c r="C455">
        <v>2</v>
      </c>
      <c r="D455">
        <v>9989</v>
      </c>
      <c r="E455">
        <v>9990</v>
      </c>
      <c r="F455">
        <v>520</v>
      </c>
      <c r="G455" t="s">
        <v>635</v>
      </c>
      <c r="H455" t="s">
        <v>636</v>
      </c>
      <c r="I455">
        <v>5.8286699999999998</v>
      </c>
      <c r="J455" t="s">
        <v>453</v>
      </c>
      <c r="K455">
        <v>520</v>
      </c>
      <c r="L455" t="s">
        <v>636</v>
      </c>
      <c r="M455">
        <v>5.012785</v>
      </c>
      <c r="N455">
        <v>0.53292499999999998</v>
      </c>
      <c r="O455">
        <v>1.5042340000000001</v>
      </c>
      <c r="P455">
        <v>29.217898999999999</v>
      </c>
      <c r="Q455">
        <v>3.1062500000000002</v>
      </c>
      <c r="R455">
        <v>8.76769</v>
      </c>
      <c r="S455">
        <v>661.500182</v>
      </c>
      <c r="T455">
        <v>2169.907447</v>
      </c>
      <c r="U455">
        <v>253899.29027500001</v>
      </c>
      <c r="V455" s="6">
        <f t="shared" si="28"/>
        <v>5.8287256720615241</v>
      </c>
      <c r="W455" s="6">
        <f t="shared" si="29"/>
        <v>29.218148618024927</v>
      </c>
      <c r="X455" s="6">
        <f t="shared" si="30"/>
        <v>3.1062736287833879</v>
      </c>
      <c r="Y455" s="6">
        <f t="shared" si="31"/>
        <v>8.7677673325877947</v>
      </c>
    </row>
    <row r="456" spans="1:25" x14ac:dyDescent="0.25">
      <c r="A456">
        <v>455</v>
      </c>
      <c r="B456" t="s">
        <v>229</v>
      </c>
      <c r="C456">
        <v>2</v>
      </c>
      <c r="D456">
        <v>9990</v>
      </c>
      <c r="E456">
        <v>9991</v>
      </c>
      <c r="F456">
        <v>520</v>
      </c>
      <c r="G456" t="s">
        <v>635</v>
      </c>
      <c r="H456" t="s">
        <v>636</v>
      </c>
      <c r="I456">
        <v>17.037099999999999</v>
      </c>
      <c r="J456" t="s">
        <v>453</v>
      </c>
      <c r="K456">
        <v>520</v>
      </c>
      <c r="L456" t="s">
        <v>636</v>
      </c>
      <c r="M456">
        <v>5.012785</v>
      </c>
      <c r="N456">
        <v>0.53292499999999998</v>
      </c>
      <c r="O456">
        <v>1.5042340000000001</v>
      </c>
      <c r="P456">
        <v>85.403296999999995</v>
      </c>
      <c r="Q456">
        <v>9.0794999999999995</v>
      </c>
      <c r="R456">
        <v>25.627800000000001</v>
      </c>
      <c r="S456">
        <v>1268.444002</v>
      </c>
      <c r="T456">
        <v>4160.7712309999997</v>
      </c>
      <c r="U456">
        <v>742149.97840400005</v>
      </c>
      <c r="V456" s="6">
        <f t="shared" si="28"/>
        <v>17.037419155280073</v>
      </c>
      <c r="W456" s="6">
        <f t="shared" si="29"/>
        <v>85.404919180300624</v>
      </c>
      <c r="X456" s="6">
        <f t="shared" si="30"/>
        <v>9.0796666033276328</v>
      </c>
      <c r="Y456" s="6">
        <f t="shared" si="31"/>
        <v>25.628265165623567</v>
      </c>
    </row>
    <row r="457" spans="1:25" x14ac:dyDescent="0.25">
      <c r="A457">
        <v>456</v>
      </c>
      <c r="B457" t="s">
        <v>229</v>
      </c>
      <c r="C457">
        <v>2</v>
      </c>
      <c r="D457">
        <v>9991</v>
      </c>
      <c r="E457">
        <v>9992</v>
      </c>
      <c r="F457">
        <v>520</v>
      </c>
      <c r="G457" t="s">
        <v>635</v>
      </c>
      <c r="H457" t="s">
        <v>636</v>
      </c>
      <c r="I457">
        <v>11.0572</v>
      </c>
      <c r="J457" t="s">
        <v>453</v>
      </c>
      <c r="K457">
        <v>520</v>
      </c>
      <c r="L457" t="s">
        <v>636</v>
      </c>
      <c r="M457">
        <v>5.012785</v>
      </c>
      <c r="N457">
        <v>0.53292499999999998</v>
      </c>
      <c r="O457">
        <v>1.5042340000000001</v>
      </c>
      <c r="P457">
        <v>55.427399000000001</v>
      </c>
      <c r="Q457">
        <v>5.8926600000000002</v>
      </c>
      <c r="R457">
        <v>16.6326</v>
      </c>
      <c r="S457">
        <v>1163.0762259999999</v>
      </c>
      <c r="T457">
        <v>3815.2469030000002</v>
      </c>
      <c r="U457">
        <v>481660.93969099998</v>
      </c>
      <c r="V457" s="6">
        <f t="shared" si="28"/>
        <v>11.057413675183653</v>
      </c>
      <c r="W457" s="6">
        <f t="shared" si="29"/>
        <v>55.428437409755489</v>
      </c>
      <c r="X457" s="6">
        <f t="shared" si="30"/>
        <v>5.8927721828472484</v>
      </c>
      <c r="Y457" s="6">
        <f t="shared" si="31"/>
        <v>16.632937602276208</v>
      </c>
    </row>
    <row r="458" spans="1:25" x14ac:dyDescent="0.25">
      <c r="A458">
        <v>457</v>
      </c>
      <c r="B458" t="s">
        <v>229</v>
      </c>
      <c r="C458">
        <v>2</v>
      </c>
      <c r="D458">
        <v>9992</v>
      </c>
      <c r="E458">
        <v>9993</v>
      </c>
      <c r="F458">
        <v>520</v>
      </c>
      <c r="G458" t="s">
        <v>635</v>
      </c>
      <c r="H458" t="s">
        <v>636</v>
      </c>
      <c r="I458">
        <v>4.4819999999999999E-3</v>
      </c>
      <c r="J458" t="s">
        <v>453</v>
      </c>
      <c r="K458">
        <v>520</v>
      </c>
      <c r="L458" t="s">
        <v>636</v>
      </c>
      <c r="M458">
        <v>5.012785</v>
      </c>
      <c r="N458">
        <v>0.53292499999999998</v>
      </c>
      <c r="O458">
        <v>1.5042340000000001</v>
      </c>
      <c r="P458">
        <v>2.247E-2</v>
      </c>
      <c r="Q458">
        <v>2.3890000000000001E-3</v>
      </c>
      <c r="R458">
        <v>6.7429999999999999E-3</v>
      </c>
      <c r="S458">
        <v>21.274694</v>
      </c>
      <c r="T458">
        <v>69.794661000000005</v>
      </c>
      <c r="U458">
        <v>195.25798599999999</v>
      </c>
      <c r="V458" s="6">
        <f t="shared" si="28"/>
        <v>4.4825065656565657E-3</v>
      </c>
      <c r="W458" s="6">
        <f t="shared" si="29"/>
        <v>2.2469841674724749E-2</v>
      </c>
      <c r="X458" s="6">
        <f t="shared" si="30"/>
        <v>2.3888398115025251E-3</v>
      </c>
      <c r="Y458" s="6">
        <f t="shared" si="31"/>
        <v>6.7427387812838387E-3</v>
      </c>
    </row>
    <row r="459" spans="1:25" x14ac:dyDescent="0.25">
      <c r="A459">
        <v>458</v>
      </c>
      <c r="B459" t="s">
        <v>229</v>
      </c>
      <c r="C459">
        <v>2</v>
      </c>
      <c r="D459">
        <v>9993</v>
      </c>
      <c r="E459">
        <v>9994</v>
      </c>
      <c r="F459">
        <v>520</v>
      </c>
      <c r="G459" t="s">
        <v>635</v>
      </c>
      <c r="H459" t="s">
        <v>636</v>
      </c>
      <c r="I459">
        <v>62.091799999999999</v>
      </c>
      <c r="J459" t="s">
        <v>453</v>
      </c>
      <c r="K459">
        <v>520</v>
      </c>
      <c r="L459" t="s">
        <v>636</v>
      </c>
      <c r="M459">
        <v>5.012785</v>
      </c>
      <c r="N459">
        <v>0.53292499999999998</v>
      </c>
      <c r="O459">
        <v>1.5042340000000001</v>
      </c>
      <c r="P459">
        <v>311.25299100000001</v>
      </c>
      <c r="Q459">
        <v>33.090302000000001</v>
      </c>
      <c r="R459">
        <v>93.400599999999997</v>
      </c>
      <c r="S459">
        <v>5758.7499559999997</v>
      </c>
      <c r="T459">
        <v>18888.809441000001</v>
      </c>
      <c r="U459">
        <v>2704757.4178189998</v>
      </c>
      <c r="V459" s="6">
        <f t="shared" si="28"/>
        <v>62.092686359481171</v>
      </c>
      <c r="W459" s="6">
        <f t="shared" si="29"/>
        <v>311.25728679251182</v>
      </c>
      <c r="X459" s="6">
        <f t="shared" si="30"/>
        <v>33.0907448781265</v>
      </c>
      <c r="Y459" s="6">
        <f t="shared" si="31"/>
        <v>93.401929973267798</v>
      </c>
    </row>
    <row r="460" spans="1:25" x14ac:dyDescent="0.25">
      <c r="A460">
        <v>459</v>
      </c>
      <c r="B460" t="s">
        <v>229</v>
      </c>
      <c r="C460">
        <v>2</v>
      </c>
      <c r="D460">
        <v>9994</v>
      </c>
      <c r="E460">
        <v>9995</v>
      </c>
      <c r="F460">
        <v>520</v>
      </c>
      <c r="G460" t="s">
        <v>635</v>
      </c>
      <c r="H460" t="s">
        <v>636</v>
      </c>
      <c r="I460">
        <v>24.616700000000002</v>
      </c>
      <c r="J460" t="s">
        <v>453</v>
      </c>
      <c r="K460">
        <v>520</v>
      </c>
      <c r="L460" t="s">
        <v>636</v>
      </c>
      <c r="M460">
        <v>5.012785</v>
      </c>
      <c r="N460">
        <v>0.53292499999999998</v>
      </c>
      <c r="O460">
        <v>1.5042340000000001</v>
      </c>
      <c r="P460">
        <v>123.398003</v>
      </c>
      <c r="Q460">
        <v>13.1189</v>
      </c>
      <c r="R460">
        <v>37.029299999999999</v>
      </c>
      <c r="S460">
        <v>4409.9593649999997</v>
      </c>
      <c r="T460">
        <v>14464.026921999999</v>
      </c>
      <c r="U460">
        <v>1072322.9632959999</v>
      </c>
      <c r="V460" s="6">
        <f t="shared" si="28"/>
        <v>24.617147917722679</v>
      </c>
      <c r="W460" s="6">
        <f t="shared" si="29"/>
        <v>123.40046982474148</v>
      </c>
      <c r="X460" s="6">
        <f t="shared" si="30"/>
        <v>13.119093554052359</v>
      </c>
      <c r="Y460" s="6">
        <f t="shared" si="31"/>
        <v>37.029950880867659</v>
      </c>
    </row>
    <row r="461" spans="1:25" x14ac:dyDescent="0.25">
      <c r="A461">
        <v>460</v>
      </c>
      <c r="B461" t="s">
        <v>229</v>
      </c>
      <c r="C461">
        <v>2</v>
      </c>
      <c r="D461">
        <v>9995</v>
      </c>
      <c r="E461">
        <v>9996</v>
      </c>
      <c r="F461">
        <v>520</v>
      </c>
      <c r="G461" t="s">
        <v>635</v>
      </c>
      <c r="H461" t="s">
        <v>636</v>
      </c>
      <c r="I461">
        <v>8.7642900000000008</v>
      </c>
      <c r="J461" t="s">
        <v>453</v>
      </c>
      <c r="K461">
        <v>520</v>
      </c>
      <c r="L461" t="s">
        <v>636</v>
      </c>
      <c r="M461">
        <v>5.012785</v>
      </c>
      <c r="N461">
        <v>0.53292499999999998</v>
      </c>
      <c r="O461">
        <v>1.5042340000000001</v>
      </c>
      <c r="P461">
        <v>43.933498</v>
      </c>
      <c r="Q461">
        <v>4.6707099999999997</v>
      </c>
      <c r="R461">
        <v>13.1835</v>
      </c>
      <c r="S461">
        <v>928.04943300000002</v>
      </c>
      <c r="T461">
        <v>3043.7835150000001</v>
      </c>
      <c r="U461">
        <v>381777.94750800001</v>
      </c>
      <c r="V461" s="6">
        <f t="shared" si="28"/>
        <v>8.7644156911845741</v>
      </c>
      <c r="W461" s="6">
        <f t="shared" si="29"/>
        <v>43.934131510534662</v>
      </c>
      <c r="X461" s="6">
        <f t="shared" si="30"/>
        <v>4.6707762322245392</v>
      </c>
      <c r="Y461" s="6">
        <f t="shared" si="31"/>
        <v>13.183732072813337</v>
      </c>
    </row>
    <row r="462" spans="1:25" x14ac:dyDescent="0.25">
      <c r="A462">
        <v>461</v>
      </c>
      <c r="B462" t="s">
        <v>229</v>
      </c>
      <c r="C462">
        <v>2</v>
      </c>
      <c r="D462">
        <v>9996</v>
      </c>
      <c r="E462">
        <v>9997</v>
      </c>
      <c r="F462">
        <v>520</v>
      </c>
      <c r="G462" t="s">
        <v>635</v>
      </c>
      <c r="H462" t="s">
        <v>636</v>
      </c>
      <c r="I462">
        <v>4.4317900000000003</v>
      </c>
      <c r="J462" t="s">
        <v>453</v>
      </c>
      <c r="K462">
        <v>520</v>
      </c>
      <c r="L462" t="s">
        <v>636</v>
      </c>
      <c r="M462">
        <v>5.012785</v>
      </c>
      <c r="N462">
        <v>0.53292499999999998</v>
      </c>
      <c r="O462">
        <v>1.5042340000000001</v>
      </c>
      <c r="P462">
        <v>22.215599000000001</v>
      </c>
      <c r="Q462">
        <v>2.3618100000000002</v>
      </c>
      <c r="R462">
        <v>6.6664500000000002</v>
      </c>
      <c r="S462">
        <v>1035.530495</v>
      </c>
      <c r="T462">
        <v>3397.1464299999998</v>
      </c>
      <c r="U462">
        <v>193051.600316</v>
      </c>
      <c r="V462" s="6">
        <f t="shared" si="28"/>
        <v>4.431854920018365</v>
      </c>
      <c r="W462" s="6">
        <f t="shared" si="29"/>
        <v>22.215935865244258</v>
      </c>
      <c r="X462" s="6">
        <f t="shared" si="30"/>
        <v>2.3618462832507872</v>
      </c>
      <c r="Y462" s="6">
        <f t="shared" si="31"/>
        <v>6.6665468537589057</v>
      </c>
    </row>
    <row r="463" spans="1:25" x14ac:dyDescent="0.25">
      <c r="A463">
        <v>462</v>
      </c>
      <c r="B463" t="s">
        <v>229</v>
      </c>
      <c r="C463">
        <v>2</v>
      </c>
      <c r="D463">
        <v>9997</v>
      </c>
      <c r="E463">
        <v>9998</v>
      </c>
      <c r="F463">
        <v>520</v>
      </c>
      <c r="G463" t="s">
        <v>635</v>
      </c>
      <c r="H463" t="s">
        <v>636</v>
      </c>
      <c r="I463">
        <v>7.9355099999999998</v>
      </c>
      <c r="J463" t="s">
        <v>453</v>
      </c>
      <c r="K463">
        <v>520</v>
      </c>
      <c r="L463" t="s">
        <v>636</v>
      </c>
      <c r="M463">
        <v>5.012785</v>
      </c>
      <c r="N463">
        <v>0.53292499999999998</v>
      </c>
      <c r="O463">
        <v>1.5042340000000001</v>
      </c>
      <c r="P463">
        <v>39.778998999999999</v>
      </c>
      <c r="Q463">
        <v>4.2290299999999998</v>
      </c>
      <c r="R463">
        <v>11.9369</v>
      </c>
      <c r="S463">
        <v>1103.0282119999999</v>
      </c>
      <c r="T463">
        <v>3617.3924109999998</v>
      </c>
      <c r="U463">
        <v>345675.71412199998</v>
      </c>
      <c r="V463" s="6">
        <f t="shared" si="28"/>
        <v>7.9356224545913676</v>
      </c>
      <c r="W463" s="6">
        <f t="shared" si="29"/>
        <v>39.779569206038786</v>
      </c>
      <c r="X463" s="6">
        <f t="shared" si="30"/>
        <v>4.2290915966131042</v>
      </c>
      <c r="Y463" s="6">
        <f t="shared" si="31"/>
        <v>11.937033107359792</v>
      </c>
    </row>
    <row r="464" spans="1:25" x14ac:dyDescent="0.25">
      <c r="A464">
        <v>463</v>
      </c>
      <c r="B464" t="s">
        <v>229</v>
      </c>
      <c r="C464">
        <v>2</v>
      </c>
      <c r="D464">
        <v>9998</v>
      </c>
      <c r="E464">
        <v>9999</v>
      </c>
      <c r="F464">
        <v>520</v>
      </c>
      <c r="G464" t="s">
        <v>635</v>
      </c>
      <c r="H464" t="s">
        <v>636</v>
      </c>
      <c r="I464">
        <v>32.292999999999999</v>
      </c>
      <c r="J464" t="s">
        <v>453</v>
      </c>
      <c r="K464">
        <v>520</v>
      </c>
      <c r="L464" t="s">
        <v>636</v>
      </c>
      <c r="M464">
        <v>5.012785</v>
      </c>
      <c r="N464">
        <v>0.53292499999999998</v>
      </c>
      <c r="O464">
        <v>1.5042340000000001</v>
      </c>
      <c r="P464">
        <v>161.878006</v>
      </c>
      <c r="Q464">
        <v>17.209800999999999</v>
      </c>
      <c r="R464">
        <v>48.5762</v>
      </c>
      <c r="S464">
        <v>2841.957332</v>
      </c>
      <c r="T464">
        <v>9319.5466529999994</v>
      </c>
      <c r="U464">
        <v>1406707.0420909999</v>
      </c>
      <c r="V464" s="6">
        <f t="shared" si="28"/>
        <v>32.293550093916437</v>
      </c>
      <c r="W464" s="6">
        <f t="shared" si="29"/>
        <v>161.8806235075329</v>
      </c>
      <c r="X464" s="6">
        <f t="shared" si="30"/>
        <v>17.210040183800416</v>
      </c>
      <c r="Y464" s="6">
        <f t="shared" si="31"/>
        <v>48.577056031972297</v>
      </c>
    </row>
    <row r="465" spans="1:25" x14ac:dyDescent="0.25">
      <c r="A465">
        <v>464</v>
      </c>
      <c r="B465" t="s">
        <v>229</v>
      </c>
      <c r="C465">
        <v>2</v>
      </c>
      <c r="D465">
        <v>9999</v>
      </c>
      <c r="E465">
        <v>10000</v>
      </c>
      <c r="F465">
        <v>520</v>
      </c>
      <c r="G465" t="s">
        <v>635</v>
      </c>
      <c r="H465" t="s">
        <v>636</v>
      </c>
      <c r="I465">
        <v>33.431600000000003</v>
      </c>
      <c r="J465" t="s">
        <v>453</v>
      </c>
      <c r="K465">
        <v>520</v>
      </c>
      <c r="L465" t="s">
        <v>636</v>
      </c>
      <c r="M465">
        <v>5.012785</v>
      </c>
      <c r="N465">
        <v>0.53292499999999998</v>
      </c>
      <c r="O465">
        <v>1.5042340000000001</v>
      </c>
      <c r="P465">
        <v>167.58500699999999</v>
      </c>
      <c r="Q465">
        <v>17.816500000000001</v>
      </c>
      <c r="R465">
        <v>50.289000000000001</v>
      </c>
      <c r="S465">
        <v>3394.0174590000001</v>
      </c>
      <c r="T465">
        <v>11094.176114</v>
      </c>
      <c r="U465">
        <v>1454333.8645579999</v>
      </c>
      <c r="V465" s="6">
        <f t="shared" si="28"/>
        <v>33.386911491230485</v>
      </c>
      <c r="W465" s="6">
        <f t="shared" si="29"/>
        <v>167.36140911956781</v>
      </c>
      <c r="X465" s="6">
        <f t="shared" si="30"/>
        <v>17.792719806464007</v>
      </c>
      <c r="Y465" s="6">
        <f t="shared" si="31"/>
        <v>50.221727420099597</v>
      </c>
    </row>
    <row r="466" spans="1:25" x14ac:dyDescent="0.25">
      <c r="A466">
        <v>465</v>
      </c>
      <c r="B466" t="s">
        <v>229</v>
      </c>
      <c r="C466">
        <v>2</v>
      </c>
      <c r="D466">
        <v>10000</v>
      </c>
      <c r="E466">
        <v>10001</v>
      </c>
      <c r="F466">
        <v>520</v>
      </c>
      <c r="G466" t="s">
        <v>635</v>
      </c>
      <c r="H466" t="s">
        <v>636</v>
      </c>
      <c r="I466">
        <v>39.027099999999997</v>
      </c>
      <c r="J466" t="s">
        <v>453</v>
      </c>
      <c r="K466">
        <v>520</v>
      </c>
      <c r="L466" t="s">
        <v>636</v>
      </c>
      <c r="M466">
        <v>5.012785</v>
      </c>
      <c r="N466">
        <v>0.53292499999999998</v>
      </c>
      <c r="O466">
        <v>1.5042340000000001</v>
      </c>
      <c r="P466">
        <v>195.63400300000001</v>
      </c>
      <c r="Q466">
        <v>20.798500000000001</v>
      </c>
      <c r="R466">
        <v>58.7059</v>
      </c>
      <c r="S466">
        <v>2128.3748740000001</v>
      </c>
      <c r="T466">
        <v>6981.6439259999997</v>
      </c>
      <c r="U466">
        <v>1700040.376193</v>
      </c>
      <c r="V466" s="6">
        <f t="shared" si="28"/>
        <v>39.027556845569329</v>
      </c>
      <c r="W466" s="6">
        <f t="shared" si="29"/>
        <v>195.63675154211725</v>
      </c>
      <c r="X466" s="6">
        <f t="shared" si="30"/>
        <v>20.798760731925032</v>
      </c>
      <c r="Y466" s="6">
        <f t="shared" si="31"/>
        <v>58.706577944038138</v>
      </c>
    </row>
    <row r="467" spans="1:25" x14ac:dyDescent="0.25">
      <c r="A467">
        <v>466</v>
      </c>
      <c r="B467" t="s">
        <v>229</v>
      </c>
      <c r="C467">
        <v>2</v>
      </c>
      <c r="D467">
        <v>10001</v>
      </c>
      <c r="E467">
        <v>10002</v>
      </c>
      <c r="F467">
        <v>520</v>
      </c>
      <c r="G467" t="s">
        <v>635</v>
      </c>
      <c r="H467" t="s">
        <v>636</v>
      </c>
      <c r="I467">
        <v>26.129799999999999</v>
      </c>
      <c r="J467" t="s">
        <v>453</v>
      </c>
      <c r="K467">
        <v>520</v>
      </c>
      <c r="L467" t="s">
        <v>636</v>
      </c>
      <c r="M467">
        <v>5.012785</v>
      </c>
      <c r="N467">
        <v>0.53292499999999998</v>
      </c>
      <c r="O467">
        <v>1.5042340000000001</v>
      </c>
      <c r="P467">
        <v>130.983002</v>
      </c>
      <c r="Q467">
        <v>13.9252</v>
      </c>
      <c r="R467">
        <v>39.305300000000003</v>
      </c>
      <c r="S467">
        <v>3217.4921770000001</v>
      </c>
      <c r="T467">
        <v>10550.014386000001</v>
      </c>
      <c r="U467">
        <v>1138226.1669759999</v>
      </c>
      <c r="V467" s="6">
        <f t="shared" si="28"/>
        <v>26.130077295133148</v>
      </c>
      <c r="W467" s="6">
        <f t="shared" si="29"/>
        <v>130.98445951388402</v>
      </c>
      <c r="X467" s="6">
        <f t="shared" si="30"/>
        <v>13.925371442508833</v>
      </c>
      <c r="Y467" s="6">
        <f t="shared" si="31"/>
        <v>39.305750689967319</v>
      </c>
    </row>
    <row r="468" spans="1:25" x14ac:dyDescent="0.25">
      <c r="A468">
        <v>467</v>
      </c>
      <c r="B468" t="s">
        <v>229</v>
      </c>
      <c r="C468">
        <v>2</v>
      </c>
      <c r="D468">
        <v>10002</v>
      </c>
      <c r="E468">
        <v>10003</v>
      </c>
      <c r="F468">
        <v>520</v>
      </c>
      <c r="G468" t="s">
        <v>635</v>
      </c>
      <c r="H468" t="s">
        <v>636</v>
      </c>
      <c r="I468">
        <v>6.0018200000000004</v>
      </c>
      <c r="J468" t="s">
        <v>453</v>
      </c>
      <c r="K468">
        <v>520</v>
      </c>
      <c r="L468" t="s">
        <v>636</v>
      </c>
      <c r="M468">
        <v>5.012785</v>
      </c>
      <c r="N468">
        <v>0.53292499999999998</v>
      </c>
      <c r="O468">
        <v>1.5042340000000001</v>
      </c>
      <c r="P468">
        <v>30.085799999999999</v>
      </c>
      <c r="Q468">
        <v>3.1985199999999998</v>
      </c>
      <c r="R468">
        <v>9.0281400000000005</v>
      </c>
      <c r="S468">
        <v>875.30993599999999</v>
      </c>
      <c r="T468">
        <v>2870.7730790000001</v>
      </c>
      <c r="U468">
        <v>261440.73572</v>
      </c>
      <c r="V468" s="6">
        <f t="shared" si="28"/>
        <v>6.001853437098255</v>
      </c>
      <c r="W468" s="6">
        <f t="shared" si="29"/>
        <v>30.086000881684576</v>
      </c>
      <c r="X468" s="6">
        <f t="shared" si="30"/>
        <v>3.1985377429655872</v>
      </c>
      <c r="Y468" s="6">
        <f t="shared" si="31"/>
        <v>9.0281920031000578</v>
      </c>
    </row>
    <row r="469" spans="1:25" x14ac:dyDescent="0.25">
      <c r="A469">
        <v>468</v>
      </c>
      <c r="B469" t="s">
        <v>229</v>
      </c>
      <c r="C469">
        <v>2</v>
      </c>
      <c r="D469">
        <v>10003</v>
      </c>
      <c r="E469">
        <v>10004</v>
      </c>
      <c r="F469">
        <v>520</v>
      </c>
      <c r="G469" t="s">
        <v>635</v>
      </c>
      <c r="H469" t="s">
        <v>636</v>
      </c>
      <c r="I469">
        <v>2.4035899999999999</v>
      </c>
      <c r="J469" t="s">
        <v>453</v>
      </c>
      <c r="K469">
        <v>520</v>
      </c>
      <c r="L469" t="s">
        <v>636</v>
      </c>
      <c r="M469">
        <v>5.012785</v>
      </c>
      <c r="N469">
        <v>0.53292499999999998</v>
      </c>
      <c r="O469">
        <v>1.5042340000000001</v>
      </c>
      <c r="P469">
        <v>12.0487</v>
      </c>
      <c r="Q469">
        <v>1.2809299999999999</v>
      </c>
      <c r="R469">
        <v>3.6155599999999999</v>
      </c>
      <c r="S469">
        <v>438.16458899999998</v>
      </c>
      <c r="T469">
        <v>1438.4918740000001</v>
      </c>
      <c r="U469">
        <v>104701.195544</v>
      </c>
      <c r="V469" s="6">
        <f t="shared" si="28"/>
        <v>2.4036087131313133</v>
      </c>
      <c r="W469" s="6">
        <f t="shared" si="29"/>
        <v>12.04877370305395</v>
      </c>
      <c r="X469" s="6">
        <f t="shared" si="30"/>
        <v>1.280943173445505</v>
      </c>
      <c r="Y469" s="6">
        <f t="shared" si="31"/>
        <v>3.6155899489883683</v>
      </c>
    </row>
    <row r="470" spans="1:25" x14ac:dyDescent="0.25">
      <c r="A470">
        <v>469</v>
      </c>
      <c r="B470" t="s">
        <v>229</v>
      </c>
      <c r="C470">
        <v>2</v>
      </c>
      <c r="D470">
        <v>10004</v>
      </c>
      <c r="E470">
        <v>10005</v>
      </c>
      <c r="F470">
        <v>520</v>
      </c>
      <c r="G470" t="s">
        <v>635</v>
      </c>
      <c r="H470" t="s">
        <v>636</v>
      </c>
      <c r="I470">
        <v>5.3742999999999999</v>
      </c>
      <c r="J470" t="s">
        <v>453</v>
      </c>
      <c r="K470">
        <v>520</v>
      </c>
      <c r="L470" t="s">
        <v>636</v>
      </c>
      <c r="M470">
        <v>5.012785</v>
      </c>
      <c r="N470">
        <v>0.53292499999999998</v>
      </c>
      <c r="O470">
        <v>1.5042340000000001</v>
      </c>
      <c r="P470">
        <v>26.940200999999998</v>
      </c>
      <c r="Q470">
        <v>2.8641000000000001</v>
      </c>
      <c r="R470">
        <v>8.0842100000000006</v>
      </c>
      <c r="S470">
        <v>1150.8859130000001</v>
      </c>
      <c r="T470">
        <v>3774.1649769999999</v>
      </c>
      <c r="U470">
        <v>234105.65991399999</v>
      </c>
      <c r="V470" s="6">
        <f t="shared" si="28"/>
        <v>5.3743264443067034</v>
      </c>
      <c r="W470" s="6">
        <f t="shared" si="29"/>
        <v>26.94034298512398</v>
      </c>
      <c r="X470" s="6">
        <f t="shared" si="30"/>
        <v>2.8641129203321496</v>
      </c>
      <c r="Y470" s="6">
        <f t="shared" si="31"/>
        <v>8.0842445646252497</v>
      </c>
    </row>
    <row r="471" spans="1:25" x14ac:dyDescent="0.25">
      <c r="A471">
        <v>470</v>
      </c>
      <c r="B471" t="s">
        <v>229</v>
      </c>
      <c r="C471">
        <v>2</v>
      </c>
      <c r="D471">
        <v>10005</v>
      </c>
      <c r="E471">
        <v>10006</v>
      </c>
      <c r="F471">
        <v>520</v>
      </c>
      <c r="G471" t="s">
        <v>635</v>
      </c>
      <c r="H471" t="s">
        <v>636</v>
      </c>
      <c r="I471">
        <v>6.4786299999999999</v>
      </c>
      <c r="J471" t="s">
        <v>453</v>
      </c>
      <c r="K471">
        <v>520</v>
      </c>
      <c r="L471" t="s">
        <v>636</v>
      </c>
      <c r="M471">
        <v>5.012785</v>
      </c>
      <c r="N471">
        <v>0.53292499999999998</v>
      </c>
      <c r="O471">
        <v>1.5042340000000001</v>
      </c>
      <c r="P471">
        <v>32.476002000000001</v>
      </c>
      <c r="Q471">
        <v>3.4526300000000001</v>
      </c>
      <c r="R471">
        <v>9.7453800000000008</v>
      </c>
      <c r="S471">
        <v>693.16166799999996</v>
      </c>
      <c r="T471">
        <v>2273.783187</v>
      </c>
      <c r="U471">
        <v>282210.945901</v>
      </c>
      <c r="V471" s="6">
        <f t="shared" si="28"/>
        <v>6.4786718526400371</v>
      </c>
      <c r="W471" s="6">
        <f t="shared" si="29"/>
        <v>32.476189082836186</v>
      </c>
      <c r="X471" s="6">
        <f t="shared" si="30"/>
        <v>3.4526461970681916</v>
      </c>
      <c r="Y471" s="6">
        <f t="shared" si="31"/>
        <v>9.7454384755841339</v>
      </c>
    </row>
    <row r="472" spans="1:25" x14ac:dyDescent="0.25">
      <c r="A472">
        <v>471</v>
      </c>
      <c r="B472" t="s">
        <v>229</v>
      </c>
      <c r="C472">
        <v>2</v>
      </c>
      <c r="D472">
        <v>10006</v>
      </c>
      <c r="E472">
        <v>10007</v>
      </c>
      <c r="F472">
        <v>520</v>
      </c>
      <c r="G472" t="s">
        <v>635</v>
      </c>
      <c r="H472" t="s">
        <v>636</v>
      </c>
      <c r="I472">
        <v>12.5116</v>
      </c>
      <c r="J472" t="s">
        <v>453</v>
      </c>
      <c r="K472">
        <v>520</v>
      </c>
      <c r="L472" t="s">
        <v>636</v>
      </c>
      <c r="M472">
        <v>5.012785</v>
      </c>
      <c r="N472">
        <v>0.53292499999999998</v>
      </c>
      <c r="O472">
        <v>1.5042340000000001</v>
      </c>
      <c r="P472">
        <v>62.717998999999999</v>
      </c>
      <c r="Q472">
        <v>6.6677499999999998</v>
      </c>
      <c r="R472">
        <v>18.820399999999999</v>
      </c>
      <c r="S472">
        <v>1546.498887</v>
      </c>
      <c r="T472">
        <v>5072.5595519999997</v>
      </c>
      <c r="U472">
        <v>545009.99377900001</v>
      </c>
      <c r="V472" s="6">
        <f t="shared" si="28"/>
        <v>12.511707846166209</v>
      </c>
      <c r="W472" s="6">
        <f t="shared" si="29"/>
        <v>62.718501415644276</v>
      </c>
      <c r="X472" s="6">
        <f t="shared" si="30"/>
        <v>6.6678019039181269</v>
      </c>
      <c r="Y472" s="6">
        <f t="shared" si="31"/>
        <v>18.820536340269982</v>
      </c>
    </row>
    <row r="473" spans="1:25" x14ac:dyDescent="0.25">
      <c r="A473">
        <v>472</v>
      </c>
      <c r="B473" t="s">
        <v>229</v>
      </c>
      <c r="C473">
        <v>2</v>
      </c>
      <c r="D473">
        <v>10007</v>
      </c>
      <c r="E473">
        <v>10008</v>
      </c>
      <c r="F473">
        <v>520</v>
      </c>
      <c r="G473" t="s">
        <v>635</v>
      </c>
      <c r="H473" t="s">
        <v>636</v>
      </c>
      <c r="I473">
        <v>57.682699999999997</v>
      </c>
      <c r="J473" t="s">
        <v>453</v>
      </c>
      <c r="K473">
        <v>520</v>
      </c>
      <c r="L473" t="s">
        <v>636</v>
      </c>
      <c r="M473">
        <v>5.012785</v>
      </c>
      <c r="N473">
        <v>0.53292499999999998</v>
      </c>
      <c r="O473">
        <v>1.5042340000000001</v>
      </c>
      <c r="P473">
        <v>289.15100100000001</v>
      </c>
      <c r="Q473">
        <v>30.740601000000002</v>
      </c>
      <c r="R473">
        <v>86.768299999999996</v>
      </c>
      <c r="S473">
        <v>3870.496247</v>
      </c>
      <c r="T473">
        <v>12692.229466000001</v>
      </c>
      <c r="U473">
        <v>2512668.0846469998</v>
      </c>
      <c r="V473" s="6">
        <f t="shared" si="28"/>
        <v>57.682922053420569</v>
      </c>
      <c r="W473" s="6">
        <f t="shared" si="29"/>
        <v>289.15208642555581</v>
      </c>
      <c r="X473" s="6">
        <f t="shared" si="30"/>
        <v>30.740671235319155</v>
      </c>
      <c r="Y473" s="6">
        <f t="shared" si="31"/>
        <v>86.768612572105042</v>
      </c>
    </row>
    <row r="474" spans="1:25" x14ac:dyDescent="0.25">
      <c r="A474">
        <v>473</v>
      </c>
      <c r="B474" t="s">
        <v>229</v>
      </c>
      <c r="C474">
        <v>2</v>
      </c>
      <c r="D474">
        <v>10008</v>
      </c>
      <c r="E474">
        <v>10009</v>
      </c>
      <c r="F474">
        <v>520</v>
      </c>
      <c r="G474" t="s">
        <v>635</v>
      </c>
      <c r="H474" t="s">
        <v>636</v>
      </c>
      <c r="I474">
        <v>4.50007</v>
      </c>
      <c r="J474" t="s">
        <v>453</v>
      </c>
      <c r="K474">
        <v>520</v>
      </c>
      <c r="L474" t="s">
        <v>636</v>
      </c>
      <c r="M474">
        <v>5.012785</v>
      </c>
      <c r="N474">
        <v>0.53292499999999998</v>
      </c>
      <c r="O474">
        <v>1.5042340000000001</v>
      </c>
      <c r="P474">
        <v>22.557898999999999</v>
      </c>
      <c r="Q474">
        <v>2.3982000000000001</v>
      </c>
      <c r="R474">
        <v>6.7691600000000003</v>
      </c>
      <c r="S474">
        <v>785.30529799999999</v>
      </c>
      <c r="T474">
        <v>2573.944375</v>
      </c>
      <c r="U474">
        <v>196023.59267499999</v>
      </c>
      <c r="V474" s="6">
        <f t="shared" si="28"/>
        <v>4.5000824764692373</v>
      </c>
      <c r="W474" s="6">
        <f t="shared" si="29"/>
        <v>22.557945936807847</v>
      </c>
      <c r="X474" s="6">
        <f t="shared" si="30"/>
        <v>2.3982064537723682</v>
      </c>
      <c r="Y474" s="6">
        <f t="shared" si="31"/>
        <v>6.7691770639092272</v>
      </c>
    </row>
    <row r="475" spans="1:25" x14ac:dyDescent="0.25">
      <c r="A475">
        <v>474</v>
      </c>
      <c r="B475" t="s">
        <v>229</v>
      </c>
      <c r="C475">
        <v>2</v>
      </c>
      <c r="D475">
        <v>10009</v>
      </c>
      <c r="E475">
        <v>10010</v>
      </c>
      <c r="F475">
        <v>520</v>
      </c>
      <c r="G475" t="s">
        <v>635</v>
      </c>
      <c r="H475" t="s">
        <v>636</v>
      </c>
      <c r="I475">
        <v>3.9895499999999999</v>
      </c>
      <c r="J475" t="s">
        <v>453</v>
      </c>
      <c r="K475">
        <v>520</v>
      </c>
      <c r="L475" t="s">
        <v>636</v>
      </c>
      <c r="M475">
        <v>5.012785</v>
      </c>
      <c r="N475">
        <v>0.53292499999999998</v>
      </c>
      <c r="O475">
        <v>1.5042340000000001</v>
      </c>
      <c r="P475">
        <v>19.998799999999999</v>
      </c>
      <c r="Q475">
        <v>2.1261299999999999</v>
      </c>
      <c r="R475">
        <v>6.00122</v>
      </c>
      <c r="S475">
        <v>757.78326600000003</v>
      </c>
      <c r="T475">
        <v>2484.2839899999999</v>
      </c>
      <c r="U475">
        <v>173785.613377</v>
      </c>
      <c r="V475" s="6">
        <f t="shared" si="28"/>
        <v>3.9895687184802573</v>
      </c>
      <c r="W475" s="6">
        <f t="shared" si="29"/>
        <v>19.998850228467056</v>
      </c>
      <c r="X475" s="6">
        <f t="shared" si="30"/>
        <v>2.1261409092960912</v>
      </c>
      <c r="Y475" s="6">
        <f t="shared" si="31"/>
        <v>6.0012449116744317</v>
      </c>
    </row>
    <row r="476" spans="1:25" x14ac:dyDescent="0.25">
      <c r="A476">
        <v>475</v>
      </c>
      <c r="B476" t="s">
        <v>229</v>
      </c>
      <c r="C476">
        <v>2</v>
      </c>
      <c r="D476">
        <v>10010</v>
      </c>
      <c r="E476">
        <v>10011</v>
      </c>
      <c r="F476">
        <v>520</v>
      </c>
      <c r="G476" t="s">
        <v>635</v>
      </c>
      <c r="H476" t="s">
        <v>636</v>
      </c>
      <c r="I476">
        <v>7.9375999999999998</v>
      </c>
      <c r="J476" t="s">
        <v>453</v>
      </c>
      <c r="K476">
        <v>520</v>
      </c>
      <c r="L476" t="s">
        <v>636</v>
      </c>
      <c r="M476">
        <v>5.012785</v>
      </c>
      <c r="N476">
        <v>0.53292499999999998</v>
      </c>
      <c r="O476">
        <v>1.5042340000000001</v>
      </c>
      <c r="P476">
        <v>39.789501000000001</v>
      </c>
      <c r="Q476">
        <v>4.2301500000000001</v>
      </c>
      <c r="R476">
        <v>11.94</v>
      </c>
      <c r="S476">
        <v>994.48407699999996</v>
      </c>
      <c r="T476">
        <v>3261.6248909999999</v>
      </c>
      <c r="U476">
        <v>345762.84846200002</v>
      </c>
      <c r="V476" s="6">
        <f t="shared" si="28"/>
        <v>7.9376227837924711</v>
      </c>
      <c r="W476" s="6">
        <f t="shared" si="29"/>
        <v>39.789596426253141</v>
      </c>
      <c r="X476" s="6">
        <f t="shared" si="30"/>
        <v>4.2301576220526025</v>
      </c>
      <c r="Y476" s="6">
        <f t="shared" si="31"/>
        <v>11.940042070555284</v>
      </c>
    </row>
    <row r="477" spans="1:25" x14ac:dyDescent="0.25">
      <c r="A477">
        <v>476</v>
      </c>
      <c r="B477" t="s">
        <v>229</v>
      </c>
      <c r="C477">
        <v>2</v>
      </c>
      <c r="D477">
        <v>10011</v>
      </c>
      <c r="E477">
        <v>10012</v>
      </c>
      <c r="F477">
        <v>520</v>
      </c>
      <c r="G477" t="s">
        <v>635</v>
      </c>
      <c r="H477" t="s">
        <v>636</v>
      </c>
      <c r="I477">
        <v>51.378799999999998</v>
      </c>
      <c r="J477" t="s">
        <v>453</v>
      </c>
      <c r="K477">
        <v>520</v>
      </c>
      <c r="L477" t="s">
        <v>636</v>
      </c>
      <c r="M477">
        <v>5.012785</v>
      </c>
      <c r="N477">
        <v>0.53292499999999998</v>
      </c>
      <c r="O477">
        <v>1.5042340000000001</v>
      </c>
      <c r="P477">
        <v>257.550995</v>
      </c>
      <c r="Q477">
        <v>27.3811</v>
      </c>
      <c r="R477">
        <v>77.285799999999995</v>
      </c>
      <c r="S477">
        <v>6462.708302</v>
      </c>
      <c r="T477">
        <v>21199.769184000001</v>
      </c>
      <c r="U477">
        <v>2238065.243156</v>
      </c>
      <c r="V477" s="6">
        <f t="shared" si="28"/>
        <v>51.378908245087239</v>
      </c>
      <c r="W477" s="6">
        <f t="shared" si="29"/>
        <v>257.55142056734962</v>
      </c>
      <c r="X477" s="6">
        <f t="shared" si="30"/>
        <v>27.381104676513115</v>
      </c>
      <c r="Y477" s="6">
        <f t="shared" si="31"/>
        <v>77.285900665140559</v>
      </c>
    </row>
    <row r="478" spans="1:25" x14ac:dyDescent="0.25">
      <c r="A478">
        <v>477</v>
      </c>
      <c r="B478" t="s">
        <v>229</v>
      </c>
      <c r="C478">
        <v>2</v>
      </c>
      <c r="D478">
        <v>10012</v>
      </c>
      <c r="E478">
        <v>10013</v>
      </c>
      <c r="F478">
        <v>520</v>
      </c>
      <c r="G478" t="s">
        <v>635</v>
      </c>
      <c r="H478" t="s">
        <v>636</v>
      </c>
      <c r="I478">
        <v>12.3118</v>
      </c>
      <c r="J478" t="s">
        <v>453</v>
      </c>
      <c r="K478">
        <v>520</v>
      </c>
      <c r="L478" t="s">
        <v>636</v>
      </c>
      <c r="M478">
        <v>5.012785</v>
      </c>
      <c r="N478">
        <v>0.53292499999999998</v>
      </c>
      <c r="O478">
        <v>1.5042340000000001</v>
      </c>
      <c r="P478">
        <v>61.7164</v>
      </c>
      <c r="Q478">
        <v>6.5612700000000004</v>
      </c>
      <c r="R478">
        <v>18.5198</v>
      </c>
      <c r="S478">
        <v>1341.1525140000001</v>
      </c>
      <c r="T478">
        <v>4400.8030140000001</v>
      </c>
      <c r="U478">
        <v>536303.858305</v>
      </c>
      <c r="V478" s="6">
        <f t="shared" si="28"/>
        <v>12.311842477157944</v>
      </c>
      <c r="W478" s="6">
        <f t="shared" si="29"/>
        <v>61.716619291860184</v>
      </c>
      <c r="X478" s="6">
        <f t="shared" si="30"/>
        <v>6.5612886521393969</v>
      </c>
      <c r="Y478" s="6">
        <f t="shared" si="31"/>
        <v>18.519892056785203</v>
      </c>
    </row>
    <row r="479" spans="1:25" x14ac:dyDescent="0.25">
      <c r="A479">
        <v>478</v>
      </c>
      <c r="B479" t="s">
        <v>229</v>
      </c>
      <c r="C479">
        <v>2</v>
      </c>
      <c r="D479">
        <v>10013</v>
      </c>
      <c r="E479">
        <v>10014</v>
      </c>
      <c r="F479">
        <v>520</v>
      </c>
      <c r="G479" t="s">
        <v>635</v>
      </c>
      <c r="H479" t="s">
        <v>636</v>
      </c>
      <c r="I479">
        <v>17.011500000000002</v>
      </c>
      <c r="J479" t="s">
        <v>453</v>
      </c>
      <c r="K479">
        <v>520</v>
      </c>
      <c r="L479" t="s">
        <v>636</v>
      </c>
      <c r="M479">
        <v>5.012785</v>
      </c>
      <c r="N479">
        <v>0.53292499999999998</v>
      </c>
      <c r="O479">
        <v>1.5042340000000001</v>
      </c>
      <c r="P479">
        <v>85.275002000000001</v>
      </c>
      <c r="Q479">
        <v>9.0658600000000007</v>
      </c>
      <c r="R479">
        <v>25.589300000000001</v>
      </c>
      <c r="S479">
        <v>1968.262099</v>
      </c>
      <c r="T479">
        <v>6454.3367310000003</v>
      </c>
      <c r="U479">
        <v>741017.60157599999</v>
      </c>
      <c r="V479" s="6">
        <f t="shared" si="28"/>
        <v>17.011423360330578</v>
      </c>
      <c r="W479" s="6">
        <f t="shared" si="29"/>
        <v>85.274607849314719</v>
      </c>
      <c r="X479" s="6">
        <f t="shared" si="30"/>
        <v>9.0658127943041737</v>
      </c>
      <c r="Y479" s="6">
        <f t="shared" si="31"/>
        <v>25.589161407003509</v>
      </c>
    </row>
    <row r="480" spans="1:25" x14ac:dyDescent="0.25">
      <c r="A480">
        <v>479</v>
      </c>
      <c r="B480" t="s">
        <v>229</v>
      </c>
      <c r="C480">
        <v>2</v>
      </c>
      <c r="D480">
        <v>10014</v>
      </c>
      <c r="E480">
        <v>10015</v>
      </c>
      <c r="F480">
        <v>520</v>
      </c>
      <c r="G480" t="s">
        <v>635</v>
      </c>
      <c r="H480" t="s">
        <v>636</v>
      </c>
      <c r="I480">
        <v>24.924600000000002</v>
      </c>
      <c r="J480" t="s">
        <v>453</v>
      </c>
      <c r="K480">
        <v>520</v>
      </c>
      <c r="L480" t="s">
        <v>636</v>
      </c>
      <c r="M480">
        <v>5.012785</v>
      </c>
      <c r="N480">
        <v>0.53292499999999998</v>
      </c>
      <c r="O480">
        <v>1.5042340000000001</v>
      </c>
      <c r="P480">
        <v>124.942001</v>
      </c>
      <c r="Q480">
        <v>13.2829</v>
      </c>
      <c r="R480">
        <v>37.492400000000004</v>
      </c>
      <c r="S480">
        <v>2650.1292130000002</v>
      </c>
      <c r="T480">
        <v>8693.4770659999995</v>
      </c>
      <c r="U480">
        <v>1085708.9296629999</v>
      </c>
      <c r="V480" s="6">
        <f t="shared" si="28"/>
        <v>24.924447421097334</v>
      </c>
      <c r="W480" s="6">
        <f t="shared" si="29"/>
        <v>124.94089616576539</v>
      </c>
      <c r="X480" s="6">
        <f t="shared" si="30"/>
        <v>13.282861141888295</v>
      </c>
      <c r="Y480" s="6">
        <f t="shared" si="31"/>
        <v>37.49220124202693</v>
      </c>
    </row>
    <row r="481" spans="1:25" x14ac:dyDescent="0.25">
      <c r="A481">
        <v>480</v>
      </c>
      <c r="B481" t="s">
        <v>229</v>
      </c>
      <c r="C481">
        <v>2</v>
      </c>
      <c r="D481">
        <v>10015</v>
      </c>
      <c r="E481">
        <v>10016</v>
      </c>
      <c r="F481">
        <v>520</v>
      </c>
      <c r="G481" t="s">
        <v>635</v>
      </c>
      <c r="H481" t="s">
        <v>636</v>
      </c>
      <c r="I481">
        <v>9.2660400000000003</v>
      </c>
      <c r="J481" t="s">
        <v>453</v>
      </c>
      <c r="K481">
        <v>520</v>
      </c>
      <c r="L481" t="s">
        <v>636</v>
      </c>
      <c r="M481">
        <v>5.012785</v>
      </c>
      <c r="N481">
        <v>0.53292499999999998</v>
      </c>
      <c r="O481">
        <v>1.5042340000000001</v>
      </c>
      <c r="P481">
        <v>46.448700000000002</v>
      </c>
      <c r="Q481">
        <v>4.93811</v>
      </c>
      <c r="R481">
        <v>13.9383</v>
      </c>
      <c r="S481">
        <v>862.48329699999999</v>
      </c>
      <c r="T481">
        <v>2829.0413269999999</v>
      </c>
      <c r="U481">
        <v>403626.76147199998</v>
      </c>
      <c r="V481" s="6">
        <f t="shared" si="28"/>
        <v>9.2659954424242414</v>
      </c>
      <c r="W481" s="6">
        <f t="shared" si="29"/>
        <v>46.4484429638526</v>
      </c>
      <c r="X481" s="6">
        <f t="shared" si="30"/>
        <v>4.9380806211539383</v>
      </c>
      <c r="Y481" s="6">
        <f t="shared" si="31"/>
        <v>13.938225388339587</v>
      </c>
    </row>
    <row r="482" spans="1:25" x14ac:dyDescent="0.25">
      <c r="A482">
        <v>481</v>
      </c>
      <c r="B482" t="s">
        <v>229</v>
      </c>
      <c r="C482">
        <v>2</v>
      </c>
      <c r="D482">
        <v>10097</v>
      </c>
      <c r="E482">
        <v>10098</v>
      </c>
      <c r="F482">
        <v>530</v>
      </c>
      <c r="G482" t="s">
        <v>237</v>
      </c>
      <c r="H482" t="s">
        <v>340</v>
      </c>
      <c r="I482">
        <v>1.7677799999999999</v>
      </c>
      <c r="J482" t="s">
        <v>453</v>
      </c>
      <c r="K482">
        <v>530</v>
      </c>
      <c r="L482" t="s">
        <v>340</v>
      </c>
      <c r="M482">
        <v>9.978256</v>
      </c>
      <c r="N482">
        <v>1.698553</v>
      </c>
      <c r="O482">
        <v>1.9257569999999999</v>
      </c>
      <c r="P482">
        <v>17.639399999999998</v>
      </c>
      <c r="Q482">
        <v>3.0026700000000002</v>
      </c>
      <c r="R482">
        <v>3.4043100000000002</v>
      </c>
      <c r="S482">
        <v>469.38259399999998</v>
      </c>
      <c r="T482">
        <v>1540.1311539999999</v>
      </c>
      <c r="U482">
        <v>77005.539306000006</v>
      </c>
      <c r="V482" s="6">
        <f t="shared" si="28"/>
        <v>1.7678039326446282</v>
      </c>
      <c r="W482" s="6">
        <f t="shared" si="29"/>
        <v>17.639600197734858</v>
      </c>
      <c r="X482" s="6">
        <f t="shared" si="30"/>
        <v>3.0027086732053312</v>
      </c>
      <c r="Y482" s="6">
        <f t="shared" si="31"/>
        <v>3.4043607979179211</v>
      </c>
    </row>
    <row r="483" spans="1:25" x14ac:dyDescent="0.25">
      <c r="A483">
        <v>482</v>
      </c>
      <c r="B483" t="s">
        <v>229</v>
      </c>
      <c r="C483">
        <v>2</v>
      </c>
      <c r="D483">
        <v>10100</v>
      </c>
      <c r="E483">
        <v>10101</v>
      </c>
      <c r="F483">
        <v>530</v>
      </c>
      <c r="G483" t="s">
        <v>237</v>
      </c>
      <c r="H483" t="s">
        <v>340</v>
      </c>
      <c r="I483">
        <v>1.7040599999999999</v>
      </c>
      <c r="J483" t="s">
        <v>453</v>
      </c>
      <c r="K483">
        <v>530</v>
      </c>
      <c r="L483" t="s">
        <v>340</v>
      </c>
      <c r="M483">
        <v>9.978256</v>
      </c>
      <c r="N483">
        <v>1.698553</v>
      </c>
      <c r="O483">
        <v>1.9257569999999999</v>
      </c>
      <c r="P483">
        <v>17.003499999999999</v>
      </c>
      <c r="Q483">
        <v>2.8944399999999999</v>
      </c>
      <c r="R483">
        <v>3.2816100000000001</v>
      </c>
      <c r="S483">
        <v>355.405643</v>
      </c>
      <c r="T483">
        <v>269.58076399999999</v>
      </c>
      <c r="U483">
        <v>1490.9537479999999</v>
      </c>
      <c r="V483" s="6">
        <f t="shared" si="28"/>
        <v>3.4227588337924698E-2</v>
      </c>
      <c r="W483" s="6">
        <f t="shared" si="29"/>
        <v>0.34153163869842718</v>
      </c>
      <c r="X483" s="6">
        <f t="shared" si="30"/>
        <v>5.813737285414701E-2</v>
      </c>
      <c r="Y483" s="6">
        <f t="shared" si="31"/>
        <v>6.5914017834876854E-2</v>
      </c>
    </row>
    <row r="484" spans="1:25" x14ac:dyDescent="0.25">
      <c r="A484">
        <v>483</v>
      </c>
      <c r="B484" t="s">
        <v>229</v>
      </c>
      <c r="C484">
        <v>2</v>
      </c>
      <c r="D484">
        <v>10101</v>
      </c>
      <c r="E484">
        <v>10102</v>
      </c>
      <c r="F484">
        <v>530</v>
      </c>
      <c r="G484" t="s">
        <v>237</v>
      </c>
      <c r="H484" t="s">
        <v>340</v>
      </c>
      <c r="I484">
        <v>1.15093</v>
      </c>
      <c r="J484" t="s">
        <v>453</v>
      </c>
      <c r="K484">
        <v>530</v>
      </c>
      <c r="L484" t="s">
        <v>340</v>
      </c>
      <c r="M484">
        <v>9.978256</v>
      </c>
      <c r="N484">
        <v>1.698553</v>
      </c>
      <c r="O484">
        <v>1.9257569999999999</v>
      </c>
      <c r="P484">
        <v>11.484299999999999</v>
      </c>
      <c r="Q484">
        <v>1.95492</v>
      </c>
      <c r="R484">
        <v>2.2164100000000002</v>
      </c>
      <c r="S484">
        <v>414.33019899999999</v>
      </c>
      <c r="T484">
        <v>1359.2204690000001</v>
      </c>
      <c r="U484">
        <v>50134.808465000002</v>
      </c>
      <c r="V484" s="6">
        <f t="shared" si="28"/>
        <v>1.1509368334481176</v>
      </c>
      <c r="W484" s="6">
        <f t="shared" si="29"/>
        <v>11.48434236397468</v>
      </c>
      <c r="X484" s="6">
        <f t="shared" si="30"/>
        <v>1.9549272112638005</v>
      </c>
      <c r="Y484" s="6">
        <f t="shared" si="31"/>
        <v>2.2164246635705465</v>
      </c>
    </row>
    <row r="485" spans="1:25" x14ac:dyDescent="0.25">
      <c r="A485">
        <v>484</v>
      </c>
      <c r="B485" t="s">
        <v>229</v>
      </c>
      <c r="C485">
        <v>2</v>
      </c>
      <c r="D485">
        <v>10109</v>
      </c>
      <c r="E485">
        <v>10110</v>
      </c>
      <c r="F485">
        <v>530</v>
      </c>
      <c r="G485" t="s">
        <v>237</v>
      </c>
      <c r="H485" t="s">
        <v>340</v>
      </c>
      <c r="I485">
        <v>2.3999899999999998</v>
      </c>
      <c r="J485" t="s">
        <v>453</v>
      </c>
      <c r="K485">
        <v>530</v>
      </c>
      <c r="L485" t="s">
        <v>340</v>
      </c>
      <c r="M485">
        <v>9.978256</v>
      </c>
      <c r="N485">
        <v>1.698553</v>
      </c>
      <c r="O485">
        <v>1.9257569999999999</v>
      </c>
      <c r="P485">
        <v>23.947700999999999</v>
      </c>
      <c r="Q485">
        <v>4.0765099999999999</v>
      </c>
      <c r="R485">
        <v>4.6218000000000004</v>
      </c>
      <c r="S485">
        <v>471.09344900000002</v>
      </c>
      <c r="T485">
        <v>1547.002872</v>
      </c>
      <c r="U485">
        <v>104544.36367000001</v>
      </c>
      <c r="V485" s="6">
        <f t="shared" si="28"/>
        <v>2.400008348714417</v>
      </c>
      <c r="W485" s="6">
        <f t="shared" si="29"/>
        <v>23.947897705609723</v>
      </c>
      <c r="X485" s="6">
        <f t="shared" si="30"/>
        <v>4.0765413807339188</v>
      </c>
      <c r="Y485" s="6">
        <f t="shared" si="31"/>
        <v>4.6218328775952298</v>
      </c>
    </row>
    <row r="486" spans="1:25" x14ac:dyDescent="0.25">
      <c r="A486">
        <v>485</v>
      </c>
      <c r="B486" t="s">
        <v>229</v>
      </c>
      <c r="C486">
        <v>2</v>
      </c>
      <c r="D486">
        <v>10110</v>
      </c>
      <c r="E486">
        <v>10111</v>
      </c>
      <c r="F486">
        <v>530</v>
      </c>
      <c r="G486" t="s">
        <v>237</v>
      </c>
      <c r="H486" t="s">
        <v>340</v>
      </c>
      <c r="I486">
        <v>2.12859</v>
      </c>
      <c r="J486" t="s">
        <v>453</v>
      </c>
      <c r="K486">
        <v>530</v>
      </c>
      <c r="L486" t="s">
        <v>340</v>
      </c>
      <c r="M486">
        <v>9.978256</v>
      </c>
      <c r="N486">
        <v>1.698553</v>
      </c>
      <c r="O486">
        <v>1.9257569999999999</v>
      </c>
      <c r="P486">
        <v>21.239598999999998</v>
      </c>
      <c r="Q486">
        <v>3.6155200000000001</v>
      </c>
      <c r="R486">
        <v>4.0991499999999998</v>
      </c>
      <c r="S486">
        <v>618.65862800000002</v>
      </c>
      <c r="T486">
        <v>2029.174996</v>
      </c>
      <c r="U486">
        <v>92723.178488000005</v>
      </c>
      <c r="V486" s="6">
        <f t="shared" si="28"/>
        <v>2.1286312784205697</v>
      </c>
      <c r="W486" s="6">
        <f t="shared" si="29"/>
        <v>21.240027825687719</v>
      </c>
      <c r="X486" s="6">
        <f t="shared" si="30"/>
        <v>3.6155930438550938</v>
      </c>
      <c r="Y486" s="6">
        <f t="shared" si="31"/>
        <v>4.0992265848373606</v>
      </c>
    </row>
    <row r="487" spans="1:25" x14ac:dyDescent="0.25">
      <c r="A487">
        <v>486</v>
      </c>
      <c r="B487" t="s">
        <v>229</v>
      </c>
      <c r="C487">
        <v>2</v>
      </c>
      <c r="D487">
        <v>10115</v>
      </c>
      <c r="E487">
        <v>10116</v>
      </c>
      <c r="F487">
        <v>530</v>
      </c>
      <c r="G487" t="s">
        <v>237</v>
      </c>
      <c r="H487" t="s">
        <v>340</v>
      </c>
      <c r="I487">
        <v>7.5308999999999999</v>
      </c>
      <c r="J487" t="s">
        <v>453</v>
      </c>
      <c r="K487">
        <v>530</v>
      </c>
      <c r="L487" t="s">
        <v>340</v>
      </c>
      <c r="M487">
        <v>9.978256</v>
      </c>
      <c r="N487">
        <v>1.698553</v>
      </c>
      <c r="O487">
        <v>1.9257569999999999</v>
      </c>
      <c r="P487">
        <v>75.145202999999995</v>
      </c>
      <c r="Q487">
        <v>12.791600000000001</v>
      </c>
      <c r="R487">
        <v>14.502700000000001</v>
      </c>
      <c r="S487">
        <v>725.95843100000002</v>
      </c>
      <c r="T487">
        <v>2381.0003900000002</v>
      </c>
      <c r="U487">
        <v>328049.88127499999</v>
      </c>
      <c r="V487" s="6">
        <f t="shared" si="28"/>
        <v>7.530989009986226</v>
      </c>
      <c r="W487" s="6">
        <f t="shared" si="29"/>
        <v>75.146136274829118</v>
      </c>
      <c r="X487" s="6">
        <f t="shared" si="30"/>
        <v>12.791783975879135</v>
      </c>
      <c r="Y487" s="6">
        <f t="shared" si="31"/>
        <v>14.502854802904045</v>
      </c>
    </row>
    <row r="488" spans="1:25" x14ac:dyDescent="0.25">
      <c r="A488">
        <v>487</v>
      </c>
      <c r="B488" t="s">
        <v>229</v>
      </c>
      <c r="C488">
        <v>2</v>
      </c>
      <c r="D488">
        <v>10116</v>
      </c>
      <c r="E488">
        <v>10117</v>
      </c>
      <c r="F488">
        <v>530</v>
      </c>
      <c r="G488" t="s">
        <v>237</v>
      </c>
      <c r="H488" t="s">
        <v>340</v>
      </c>
      <c r="I488">
        <v>1.06037</v>
      </c>
      <c r="J488" t="s">
        <v>453</v>
      </c>
      <c r="K488">
        <v>530</v>
      </c>
      <c r="L488" t="s">
        <v>340</v>
      </c>
      <c r="M488">
        <v>9.978256</v>
      </c>
      <c r="N488">
        <v>1.698553</v>
      </c>
      <c r="O488">
        <v>1.9257569999999999</v>
      </c>
      <c r="P488">
        <v>10.5806</v>
      </c>
      <c r="Q488">
        <v>1.8010999999999999</v>
      </c>
      <c r="R488">
        <v>2.0420099999999999</v>
      </c>
      <c r="S488">
        <v>349.03417200000001</v>
      </c>
      <c r="T488">
        <v>1146.2114529999999</v>
      </c>
      <c r="U488">
        <v>46190.307859</v>
      </c>
      <c r="V488" s="6">
        <f t="shared" si="28"/>
        <v>1.0603835596648301</v>
      </c>
      <c r="W488" s="6">
        <f t="shared" si="29"/>
        <v>10.580778616526949</v>
      </c>
      <c r="X488" s="6">
        <f t="shared" si="30"/>
        <v>1.8011176764193761</v>
      </c>
      <c r="Y488" s="6">
        <f t="shared" si="31"/>
        <v>2.0420410627094641</v>
      </c>
    </row>
    <row r="489" spans="1:25" x14ac:dyDescent="0.25">
      <c r="A489">
        <v>488</v>
      </c>
      <c r="B489" t="s">
        <v>229</v>
      </c>
      <c r="C489">
        <v>2</v>
      </c>
      <c r="D489">
        <v>10117</v>
      </c>
      <c r="E489">
        <v>10118</v>
      </c>
      <c r="F489">
        <v>530</v>
      </c>
      <c r="G489" t="s">
        <v>237</v>
      </c>
      <c r="H489" t="s">
        <v>340</v>
      </c>
      <c r="I489">
        <v>1.3653999999999999</v>
      </c>
      <c r="J489" t="s">
        <v>453</v>
      </c>
      <c r="K489">
        <v>530</v>
      </c>
      <c r="L489" t="s">
        <v>340</v>
      </c>
      <c r="M489">
        <v>9.978256</v>
      </c>
      <c r="N489">
        <v>1.698553</v>
      </c>
      <c r="O489">
        <v>1.9257569999999999</v>
      </c>
      <c r="P489">
        <v>13.6243</v>
      </c>
      <c r="Q489">
        <v>2.3191999999999999</v>
      </c>
      <c r="R489">
        <v>2.6294300000000002</v>
      </c>
      <c r="S489">
        <v>345.23235199999999</v>
      </c>
      <c r="T489">
        <v>1132.964649</v>
      </c>
      <c r="U489">
        <v>59477.567932999998</v>
      </c>
      <c r="V489" s="6">
        <f t="shared" si="28"/>
        <v>1.3654170783516988</v>
      </c>
      <c r="W489" s="6">
        <f t="shared" si="29"/>
        <v>13.624481154565309</v>
      </c>
      <c r="X489" s="6">
        <f t="shared" si="30"/>
        <v>2.3192332746855131</v>
      </c>
      <c r="Y489" s="6">
        <f t="shared" si="31"/>
        <v>2.6294614965553325</v>
      </c>
    </row>
    <row r="490" spans="1:25" x14ac:dyDescent="0.25">
      <c r="A490">
        <v>489</v>
      </c>
      <c r="B490" t="s">
        <v>229</v>
      </c>
      <c r="C490">
        <v>2</v>
      </c>
      <c r="D490">
        <v>10120</v>
      </c>
      <c r="E490">
        <v>10121</v>
      </c>
      <c r="F490">
        <v>530</v>
      </c>
      <c r="G490" t="s">
        <v>237</v>
      </c>
      <c r="H490" t="s">
        <v>340</v>
      </c>
      <c r="I490">
        <v>2.0482800000000001</v>
      </c>
      <c r="J490" t="s">
        <v>453</v>
      </c>
      <c r="K490">
        <v>530</v>
      </c>
      <c r="L490" t="s">
        <v>340</v>
      </c>
      <c r="M490">
        <v>9.978256</v>
      </c>
      <c r="N490">
        <v>1.698553</v>
      </c>
      <c r="O490">
        <v>1.9257569999999999</v>
      </c>
      <c r="P490">
        <v>20.438299000000001</v>
      </c>
      <c r="Q490">
        <v>3.4791099999999999</v>
      </c>
      <c r="R490">
        <v>3.9444900000000001</v>
      </c>
      <c r="S490">
        <v>536.37416399999995</v>
      </c>
      <c r="T490">
        <v>1757.791232</v>
      </c>
      <c r="U490">
        <v>89224.108575000006</v>
      </c>
      <c r="V490" s="6">
        <f t="shared" si="28"/>
        <v>2.0483036862947661</v>
      </c>
      <c r="W490" s="6">
        <f t="shared" si="29"/>
        <v>20.438498547592868</v>
      </c>
      <c r="X490" s="6">
        <f t="shared" si="30"/>
        <v>3.479152371267034</v>
      </c>
      <c r="Y490" s="6">
        <f t="shared" si="31"/>
        <v>3.9445351620079498</v>
      </c>
    </row>
    <row r="491" spans="1:25" x14ac:dyDescent="0.25">
      <c r="A491">
        <v>490</v>
      </c>
      <c r="B491" t="s">
        <v>229</v>
      </c>
      <c r="C491">
        <v>2</v>
      </c>
      <c r="D491">
        <v>10122</v>
      </c>
      <c r="E491">
        <v>10123</v>
      </c>
      <c r="F491">
        <v>530</v>
      </c>
      <c r="G491" t="s">
        <v>237</v>
      </c>
      <c r="H491" t="s">
        <v>340</v>
      </c>
      <c r="I491">
        <v>2.75047</v>
      </c>
      <c r="J491" t="s">
        <v>453</v>
      </c>
      <c r="K491">
        <v>530</v>
      </c>
      <c r="L491" t="s">
        <v>340</v>
      </c>
      <c r="M491">
        <v>9.978256</v>
      </c>
      <c r="N491">
        <v>1.698553</v>
      </c>
      <c r="O491">
        <v>1.9257569999999999</v>
      </c>
      <c r="P491">
        <v>27.444901000000002</v>
      </c>
      <c r="Q491">
        <v>4.6718200000000003</v>
      </c>
      <c r="R491">
        <v>5.2967399999999998</v>
      </c>
      <c r="S491">
        <v>514.87320199999999</v>
      </c>
      <c r="T491">
        <v>1688.86115</v>
      </c>
      <c r="U491">
        <v>119811.102532</v>
      </c>
      <c r="V491" s="6">
        <f t="shared" si="28"/>
        <v>2.7504844474747476</v>
      </c>
      <c r="W491" s="6">
        <f t="shared" si="29"/>
        <v>27.445037940921587</v>
      </c>
      <c r="X491" s="6">
        <f t="shared" si="30"/>
        <v>4.6718436097115745</v>
      </c>
      <c r="Y491" s="6">
        <f t="shared" si="31"/>
        <v>5.2967646781156272</v>
      </c>
    </row>
    <row r="492" spans="1:25" x14ac:dyDescent="0.25">
      <c r="A492">
        <v>491</v>
      </c>
      <c r="B492" t="s">
        <v>229</v>
      </c>
      <c r="C492">
        <v>2</v>
      </c>
      <c r="D492">
        <v>10123</v>
      </c>
      <c r="E492">
        <v>10124</v>
      </c>
      <c r="F492">
        <v>530</v>
      </c>
      <c r="G492" t="s">
        <v>237</v>
      </c>
      <c r="H492" t="s">
        <v>340</v>
      </c>
      <c r="I492">
        <v>1.46394</v>
      </c>
      <c r="J492" t="s">
        <v>453</v>
      </c>
      <c r="K492">
        <v>530</v>
      </c>
      <c r="L492" t="s">
        <v>340</v>
      </c>
      <c r="M492">
        <v>9.978256</v>
      </c>
      <c r="N492">
        <v>1.698553</v>
      </c>
      <c r="O492">
        <v>1.9257569999999999</v>
      </c>
      <c r="P492">
        <v>14.6076</v>
      </c>
      <c r="Q492">
        <v>2.48658</v>
      </c>
      <c r="R492">
        <v>2.8191899999999999</v>
      </c>
      <c r="S492">
        <v>507.953125</v>
      </c>
      <c r="T492">
        <v>1666.506742</v>
      </c>
      <c r="U492">
        <v>63770.085858999999</v>
      </c>
      <c r="V492" s="6">
        <f t="shared" si="28"/>
        <v>1.4639597304637282</v>
      </c>
      <c r="W492" s="6">
        <f t="shared" si="29"/>
        <v>14.607764964258079</v>
      </c>
      <c r="X492" s="6">
        <f t="shared" si="30"/>
        <v>2.486613192058357</v>
      </c>
      <c r="Y492" s="6">
        <f t="shared" si="31"/>
        <v>2.8192306986586377</v>
      </c>
    </row>
    <row r="493" spans="1:25" x14ac:dyDescent="0.25">
      <c r="A493">
        <v>492</v>
      </c>
      <c r="B493" t="s">
        <v>229</v>
      </c>
      <c r="C493">
        <v>2</v>
      </c>
      <c r="D493">
        <v>10124</v>
      </c>
      <c r="E493">
        <v>10125</v>
      </c>
      <c r="F493">
        <v>530</v>
      </c>
      <c r="G493" t="s">
        <v>237</v>
      </c>
      <c r="H493" t="s">
        <v>340</v>
      </c>
      <c r="I493">
        <v>2.1547100000000001</v>
      </c>
      <c r="J493" t="s">
        <v>453</v>
      </c>
      <c r="K493">
        <v>530</v>
      </c>
      <c r="L493" t="s">
        <v>340</v>
      </c>
      <c r="M493">
        <v>9.978256</v>
      </c>
      <c r="N493">
        <v>1.698553</v>
      </c>
      <c r="O493">
        <v>1.9257569999999999</v>
      </c>
      <c r="P493">
        <v>21.5002</v>
      </c>
      <c r="Q493">
        <v>3.6598899999999999</v>
      </c>
      <c r="R493">
        <v>4.1494499999999999</v>
      </c>
      <c r="S493">
        <v>732.87530600000002</v>
      </c>
      <c r="T493">
        <v>2401.875884</v>
      </c>
      <c r="U493">
        <v>93859.692882999996</v>
      </c>
      <c r="V493" s="6">
        <f t="shared" si="28"/>
        <v>2.154722058838384</v>
      </c>
      <c r="W493" s="6">
        <f t="shared" si="29"/>
        <v>21.500368311936459</v>
      </c>
      <c r="X493" s="6">
        <f t="shared" si="30"/>
        <v>3.6599096172061136</v>
      </c>
      <c r="Y493" s="6">
        <f t="shared" si="31"/>
        <v>4.1494710878624295</v>
      </c>
    </row>
    <row r="494" spans="1:25" x14ac:dyDescent="0.25">
      <c r="A494">
        <v>493</v>
      </c>
      <c r="B494" t="s">
        <v>229</v>
      </c>
      <c r="C494">
        <v>2</v>
      </c>
      <c r="D494">
        <v>10128</v>
      </c>
      <c r="E494">
        <v>10129</v>
      </c>
      <c r="F494">
        <v>530</v>
      </c>
      <c r="G494" t="s">
        <v>237</v>
      </c>
      <c r="H494" t="s">
        <v>340</v>
      </c>
      <c r="I494">
        <v>1.8397699999999999</v>
      </c>
      <c r="J494" t="s">
        <v>453</v>
      </c>
      <c r="K494">
        <v>530</v>
      </c>
      <c r="L494" t="s">
        <v>340</v>
      </c>
      <c r="M494">
        <v>9.978256</v>
      </c>
      <c r="N494">
        <v>1.698553</v>
      </c>
      <c r="O494">
        <v>1.9257569999999999</v>
      </c>
      <c r="P494">
        <v>18.357700000000001</v>
      </c>
      <c r="Q494">
        <v>3.1249500000000001</v>
      </c>
      <c r="R494">
        <v>3.5429499999999998</v>
      </c>
      <c r="S494">
        <v>632.35557200000005</v>
      </c>
      <c r="T494">
        <v>2073.9270889999998</v>
      </c>
      <c r="U494">
        <v>80141.248126000006</v>
      </c>
      <c r="V494" s="6">
        <f t="shared" si="28"/>
        <v>1.8397899018824611</v>
      </c>
      <c r="W494" s="6">
        <f t="shared" si="29"/>
        <v>18.357894627198078</v>
      </c>
      <c r="X494" s="6">
        <f t="shared" si="30"/>
        <v>3.1249806572121597</v>
      </c>
      <c r="Y494" s="6">
        <f t="shared" si="31"/>
        <v>3.5429882820794623</v>
      </c>
    </row>
    <row r="495" spans="1:25" x14ac:dyDescent="0.25">
      <c r="A495">
        <v>494</v>
      </c>
      <c r="B495" t="s">
        <v>229</v>
      </c>
      <c r="C495">
        <v>2</v>
      </c>
      <c r="D495">
        <v>10129</v>
      </c>
      <c r="E495">
        <v>10130</v>
      </c>
      <c r="F495">
        <v>530</v>
      </c>
      <c r="G495" t="s">
        <v>237</v>
      </c>
      <c r="H495" t="s">
        <v>340</v>
      </c>
      <c r="I495">
        <v>1.73455</v>
      </c>
      <c r="J495" t="s">
        <v>453</v>
      </c>
      <c r="K495">
        <v>530</v>
      </c>
      <c r="L495" t="s">
        <v>340</v>
      </c>
      <c r="M495">
        <v>9.978256</v>
      </c>
      <c r="N495">
        <v>1.698553</v>
      </c>
      <c r="O495">
        <v>1.9257569999999999</v>
      </c>
      <c r="P495">
        <v>17.3078</v>
      </c>
      <c r="Q495">
        <v>2.9462299999999999</v>
      </c>
      <c r="R495">
        <v>3.3403200000000002</v>
      </c>
      <c r="S495">
        <v>546.38158999999996</v>
      </c>
      <c r="T495">
        <v>1792.7244250000001</v>
      </c>
      <c r="U495">
        <v>75557.707561000003</v>
      </c>
      <c r="V495" s="6">
        <f t="shared" si="28"/>
        <v>1.7345662892791553</v>
      </c>
      <c r="W495" s="6">
        <f t="shared" si="29"/>
        <v>17.307946483397469</v>
      </c>
      <c r="X495" s="6">
        <f t="shared" si="30"/>
        <v>2.9462527743539773</v>
      </c>
      <c r="Y495" s="6">
        <f t="shared" si="31"/>
        <v>3.3403531735433583</v>
      </c>
    </row>
    <row r="496" spans="1:25" x14ac:dyDescent="0.25">
      <c r="A496">
        <v>495</v>
      </c>
      <c r="B496" t="s">
        <v>229</v>
      </c>
      <c r="C496">
        <v>2</v>
      </c>
      <c r="D496">
        <v>10131</v>
      </c>
      <c r="E496">
        <v>10132</v>
      </c>
      <c r="F496">
        <v>530</v>
      </c>
      <c r="G496" t="s">
        <v>237</v>
      </c>
      <c r="H496" t="s">
        <v>340</v>
      </c>
      <c r="I496">
        <v>5.0232200000000002</v>
      </c>
      <c r="J496" t="s">
        <v>453</v>
      </c>
      <c r="K496">
        <v>530</v>
      </c>
      <c r="L496" t="s">
        <v>340</v>
      </c>
      <c r="M496">
        <v>9.978256</v>
      </c>
      <c r="N496">
        <v>1.698553</v>
      </c>
      <c r="O496">
        <v>1.9257569999999999</v>
      </c>
      <c r="P496">
        <v>50.123001000000002</v>
      </c>
      <c r="Q496">
        <v>8.5322099999999992</v>
      </c>
      <c r="R496">
        <v>9.6735000000000007</v>
      </c>
      <c r="S496">
        <v>586.62287500000002</v>
      </c>
      <c r="T496">
        <v>1923.095493</v>
      </c>
      <c r="U496">
        <v>218814.08773500001</v>
      </c>
      <c r="V496" s="6">
        <f t="shared" si="28"/>
        <v>5.0232802510330581</v>
      </c>
      <c r="W496" s="6">
        <f t="shared" si="29"/>
        <v>50.123576304552117</v>
      </c>
      <c r="X496" s="6">
        <f t="shared" si="30"/>
        <v>8.5323077402329535</v>
      </c>
      <c r="Y496" s="6">
        <f t="shared" si="31"/>
        <v>9.6736171063886687</v>
      </c>
    </row>
    <row r="497" spans="1:25" x14ac:dyDescent="0.25">
      <c r="A497">
        <v>496</v>
      </c>
      <c r="B497" t="s">
        <v>229</v>
      </c>
      <c r="C497">
        <v>2</v>
      </c>
      <c r="D497">
        <v>10133</v>
      </c>
      <c r="E497">
        <v>10134</v>
      </c>
      <c r="F497">
        <v>530</v>
      </c>
      <c r="G497" t="s">
        <v>237</v>
      </c>
      <c r="H497" t="s">
        <v>340</v>
      </c>
      <c r="I497">
        <v>1.6741600000000001</v>
      </c>
      <c r="J497" t="s">
        <v>453</v>
      </c>
      <c r="K497">
        <v>530</v>
      </c>
      <c r="L497" t="s">
        <v>340</v>
      </c>
      <c r="M497">
        <v>9.978256</v>
      </c>
      <c r="N497">
        <v>1.698553</v>
      </c>
      <c r="O497">
        <v>1.9257569999999999</v>
      </c>
      <c r="P497">
        <v>16.705200000000001</v>
      </c>
      <c r="Q497">
        <v>2.8436499999999998</v>
      </c>
      <c r="R497">
        <v>3.22403</v>
      </c>
      <c r="S497">
        <v>583.27244599999995</v>
      </c>
      <c r="T497">
        <v>1915.523649</v>
      </c>
      <c r="U497">
        <v>72926.411915000004</v>
      </c>
      <c r="V497" s="6">
        <f t="shared" si="28"/>
        <v>1.6741600531450873</v>
      </c>
      <c r="W497" s="6">
        <f t="shared" si="29"/>
        <v>16.705197595255285</v>
      </c>
      <c r="X497" s="6">
        <f t="shared" si="30"/>
        <v>2.8436495807497475</v>
      </c>
      <c r="Y497" s="6">
        <f t="shared" si="31"/>
        <v>3.2240254414645237</v>
      </c>
    </row>
    <row r="498" spans="1:25" x14ac:dyDescent="0.25">
      <c r="A498">
        <v>497</v>
      </c>
      <c r="B498" t="s">
        <v>229</v>
      </c>
      <c r="C498">
        <v>2</v>
      </c>
      <c r="D498">
        <v>10134</v>
      </c>
      <c r="E498">
        <v>10135</v>
      </c>
      <c r="F498">
        <v>530</v>
      </c>
      <c r="G498" t="s">
        <v>237</v>
      </c>
      <c r="H498" t="s">
        <v>340</v>
      </c>
      <c r="I498">
        <v>3.5537700000000001</v>
      </c>
      <c r="J498" t="s">
        <v>453</v>
      </c>
      <c r="K498">
        <v>530</v>
      </c>
      <c r="L498" t="s">
        <v>340</v>
      </c>
      <c r="M498">
        <v>9.978256</v>
      </c>
      <c r="N498">
        <v>1.698553</v>
      </c>
      <c r="O498">
        <v>1.9257569999999999</v>
      </c>
      <c r="P498">
        <v>35.4604</v>
      </c>
      <c r="Q498">
        <v>6.03627</v>
      </c>
      <c r="R498">
        <v>6.8437000000000001</v>
      </c>
      <c r="S498">
        <v>525.566821</v>
      </c>
      <c r="T498">
        <v>1723.301743</v>
      </c>
      <c r="U498">
        <v>154803.58697999999</v>
      </c>
      <c r="V498" s="6">
        <f t="shared" si="28"/>
        <v>3.5538013539944902</v>
      </c>
      <c r="W498" s="6">
        <f t="shared" si="29"/>
        <v>35.460739683303643</v>
      </c>
      <c r="X498" s="6">
        <f t="shared" si="30"/>
        <v>6.0363199512314027</v>
      </c>
      <c r="Y498" s="6">
        <f t="shared" si="31"/>
        <v>6.843757834064367</v>
      </c>
    </row>
    <row r="499" spans="1:25" x14ac:dyDescent="0.25">
      <c r="A499">
        <v>498</v>
      </c>
      <c r="B499" t="s">
        <v>229</v>
      </c>
      <c r="C499">
        <v>2</v>
      </c>
      <c r="D499">
        <v>10136</v>
      </c>
      <c r="E499">
        <v>10137</v>
      </c>
      <c r="F499">
        <v>530</v>
      </c>
      <c r="G499" t="s">
        <v>237</v>
      </c>
      <c r="H499" t="s">
        <v>340</v>
      </c>
      <c r="I499">
        <v>11.527200000000001</v>
      </c>
      <c r="J499" t="s">
        <v>453</v>
      </c>
      <c r="K499">
        <v>530</v>
      </c>
      <c r="L499" t="s">
        <v>340</v>
      </c>
      <c r="M499">
        <v>9.978256</v>
      </c>
      <c r="N499">
        <v>1.698553</v>
      </c>
      <c r="O499">
        <v>1.9257569999999999</v>
      </c>
      <c r="P499">
        <v>115.021004</v>
      </c>
      <c r="Q499">
        <v>19.579599000000002</v>
      </c>
      <c r="R499">
        <v>22.198599999999999</v>
      </c>
      <c r="S499">
        <v>1456.9803919999999</v>
      </c>
      <c r="T499">
        <v>4774.2446529999997</v>
      </c>
      <c r="U499">
        <v>502129.596349</v>
      </c>
      <c r="V499" s="6">
        <f t="shared" si="28"/>
        <v>11.527309374403123</v>
      </c>
      <c r="W499" s="6">
        <f t="shared" si="29"/>
        <v>115.02244392899421</v>
      </c>
      <c r="X499" s="6">
        <f t="shared" si="30"/>
        <v>19.579745919820546</v>
      </c>
      <c r="Y499" s="6">
        <f t="shared" si="31"/>
        <v>22.198796718922434</v>
      </c>
    </row>
    <row r="500" spans="1:25" x14ac:dyDescent="0.25">
      <c r="A500">
        <v>499</v>
      </c>
      <c r="B500" t="s">
        <v>229</v>
      </c>
      <c r="C500">
        <v>2</v>
      </c>
      <c r="D500">
        <v>10140</v>
      </c>
      <c r="E500">
        <v>10141</v>
      </c>
      <c r="F500">
        <v>530</v>
      </c>
      <c r="G500" t="s">
        <v>237</v>
      </c>
      <c r="H500" t="s">
        <v>340</v>
      </c>
      <c r="I500">
        <v>2.2351299999999998</v>
      </c>
      <c r="J500" t="s">
        <v>453</v>
      </c>
      <c r="K500">
        <v>530</v>
      </c>
      <c r="L500" t="s">
        <v>340</v>
      </c>
      <c r="M500">
        <v>9.978256</v>
      </c>
      <c r="N500">
        <v>1.698553</v>
      </c>
      <c r="O500">
        <v>1.9257569999999999</v>
      </c>
      <c r="P500">
        <v>22.302700000000002</v>
      </c>
      <c r="Q500">
        <v>3.7964899999999999</v>
      </c>
      <c r="R500">
        <v>4.3043199999999997</v>
      </c>
      <c r="S500">
        <v>416.44385999999997</v>
      </c>
      <c r="T500">
        <v>1367.3968110000001</v>
      </c>
      <c r="U500">
        <v>97362.820210000005</v>
      </c>
      <c r="V500" s="6">
        <f t="shared" si="28"/>
        <v>2.2351427963728194</v>
      </c>
      <c r="W500" s="6">
        <f t="shared" si="29"/>
        <v>22.302827018763864</v>
      </c>
      <c r="X500" s="6">
        <f t="shared" si="30"/>
        <v>3.7965085022074416</v>
      </c>
      <c r="Y500" s="6">
        <f t="shared" si="31"/>
        <v>4.3043418861145311</v>
      </c>
    </row>
    <row r="501" spans="1:25" x14ac:dyDescent="0.25">
      <c r="A501">
        <v>500</v>
      </c>
      <c r="B501" t="s">
        <v>229</v>
      </c>
      <c r="C501">
        <v>2</v>
      </c>
      <c r="D501">
        <v>10142</v>
      </c>
      <c r="E501">
        <v>10143</v>
      </c>
      <c r="F501">
        <v>530</v>
      </c>
      <c r="G501" t="s">
        <v>237</v>
      </c>
      <c r="H501" t="s">
        <v>340</v>
      </c>
      <c r="I501">
        <v>1.38463</v>
      </c>
      <c r="J501" t="s">
        <v>453</v>
      </c>
      <c r="K501">
        <v>530</v>
      </c>
      <c r="L501" t="s">
        <v>340</v>
      </c>
      <c r="M501">
        <v>9.978256</v>
      </c>
      <c r="N501">
        <v>1.698553</v>
      </c>
      <c r="O501">
        <v>1.9257569999999999</v>
      </c>
      <c r="P501">
        <v>13.8162</v>
      </c>
      <c r="Q501">
        <v>2.3518699999999999</v>
      </c>
      <c r="R501">
        <v>2.6664599999999998</v>
      </c>
      <c r="S501">
        <v>550.42176199999994</v>
      </c>
      <c r="T501">
        <v>1804.9611910000001</v>
      </c>
      <c r="U501">
        <v>60314.160060000002</v>
      </c>
      <c r="V501" s="6">
        <f t="shared" si="28"/>
        <v>1.384622590909091</v>
      </c>
      <c r="W501" s="6">
        <f t="shared" si="29"/>
        <v>13.816118675474183</v>
      </c>
      <c r="X501" s="6">
        <f t="shared" si="30"/>
        <v>2.3518548556564092</v>
      </c>
      <c r="Y501" s="6">
        <f t="shared" si="31"/>
        <v>2.6664466468013184</v>
      </c>
    </row>
    <row r="502" spans="1:25" x14ac:dyDescent="0.25">
      <c r="A502">
        <v>501</v>
      </c>
      <c r="B502" t="s">
        <v>229</v>
      </c>
      <c r="C502">
        <v>2</v>
      </c>
      <c r="D502">
        <v>10147</v>
      </c>
      <c r="E502">
        <v>10148</v>
      </c>
      <c r="F502">
        <v>530</v>
      </c>
      <c r="G502" t="s">
        <v>237</v>
      </c>
      <c r="H502" t="s">
        <v>340</v>
      </c>
      <c r="I502">
        <v>1.05274</v>
      </c>
      <c r="J502" t="s">
        <v>453</v>
      </c>
      <c r="K502">
        <v>530</v>
      </c>
      <c r="L502" t="s">
        <v>340</v>
      </c>
      <c r="M502">
        <v>9.978256</v>
      </c>
      <c r="N502">
        <v>1.698553</v>
      </c>
      <c r="O502">
        <v>1.9257569999999999</v>
      </c>
      <c r="P502">
        <v>10.5045</v>
      </c>
      <c r="Q502">
        <v>1.7881400000000001</v>
      </c>
      <c r="R502">
        <v>2.02732</v>
      </c>
      <c r="S502">
        <v>314.73500200000001</v>
      </c>
      <c r="T502">
        <v>1031.799143</v>
      </c>
      <c r="U502">
        <v>45857.518817999997</v>
      </c>
      <c r="V502" s="6">
        <f t="shared" si="28"/>
        <v>1.0527437745179062</v>
      </c>
      <c r="W502" s="6">
        <f t="shared" si="29"/>
        <v>10.504546884545945</v>
      </c>
      <c r="X502" s="6">
        <f t="shared" si="30"/>
        <v>1.7881410964387132</v>
      </c>
      <c r="Y502" s="6">
        <f t="shared" si="31"/>
        <v>2.0273286929842795</v>
      </c>
    </row>
    <row r="503" spans="1:25" x14ac:dyDescent="0.25">
      <c r="A503">
        <v>502</v>
      </c>
      <c r="B503" t="s">
        <v>229</v>
      </c>
      <c r="C503">
        <v>2</v>
      </c>
      <c r="D503">
        <v>10151</v>
      </c>
      <c r="E503">
        <v>10152</v>
      </c>
      <c r="F503">
        <v>530</v>
      </c>
      <c r="G503" t="s">
        <v>237</v>
      </c>
      <c r="H503" t="s">
        <v>340</v>
      </c>
      <c r="I503">
        <v>4.5750599999999997</v>
      </c>
      <c r="J503" t="s">
        <v>453</v>
      </c>
      <c r="K503">
        <v>530</v>
      </c>
      <c r="L503" t="s">
        <v>340</v>
      </c>
      <c r="M503">
        <v>9.978256</v>
      </c>
      <c r="N503">
        <v>1.698553</v>
      </c>
      <c r="O503">
        <v>1.9257569999999999</v>
      </c>
      <c r="P503">
        <v>45.6511</v>
      </c>
      <c r="Q503">
        <v>7.7709799999999998</v>
      </c>
      <c r="R503">
        <v>8.8104499999999994</v>
      </c>
      <c r="S503">
        <v>1044.0785169999999</v>
      </c>
      <c r="T503">
        <v>3422.2071179999998</v>
      </c>
      <c r="U503">
        <v>199291.219687</v>
      </c>
      <c r="V503" s="6">
        <f t="shared" si="28"/>
        <v>4.5750968706841135</v>
      </c>
      <c r="W503" s="6">
        <f t="shared" si="29"/>
        <v>45.651487800484979</v>
      </c>
      <c r="X503" s="6">
        <f t="shared" si="30"/>
        <v>7.7710445149911127</v>
      </c>
      <c r="Y503" s="6">
        <f t="shared" si="31"/>
        <v>8.8105248243980263</v>
      </c>
    </row>
    <row r="504" spans="1:25" x14ac:dyDescent="0.25">
      <c r="A504">
        <v>503</v>
      </c>
      <c r="B504" t="s">
        <v>229</v>
      </c>
      <c r="C504">
        <v>2</v>
      </c>
      <c r="D504">
        <v>10152</v>
      </c>
      <c r="E504">
        <v>10153</v>
      </c>
      <c r="F504">
        <v>530</v>
      </c>
      <c r="G504" t="s">
        <v>237</v>
      </c>
      <c r="H504" t="s">
        <v>340</v>
      </c>
      <c r="I504">
        <v>24.1083</v>
      </c>
      <c r="J504" t="s">
        <v>453</v>
      </c>
      <c r="K504">
        <v>530</v>
      </c>
      <c r="L504" t="s">
        <v>340</v>
      </c>
      <c r="M504">
        <v>9.978256</v>
      </c>
      <c r="N504">
        <v>1.698553</v>
      </c>
      <c r="O504">
        <v>1.9257569999999999</v>
      </c>
      <c r="P504">
        <v>240.55900600000001</v>
      </c>
      <c r="Q504">
        <v>40.949199999999998</v>
      </c>
      <c r="R504">
        <v>46.426699999999997</v>
      </c>
      <c r="S504">
        <v>1237.939267</v>
      </c>
      <c r="T504">
        <v>4059.7303710000001</v>
      </c>
      <c r="U504">
        <v>1050171.0605349999</v>
      </c>
      <c r="V504" s="6">
        <f t="shared" si="28"/>
        <v>24.108610205119373</v>
      </c>
      <c r="W504" s="6">
        <f t="shared" si="29"/>
        <v>240.5618844308936</v>
      </c>
      <c r="X504" s="6">
        <f t="shared" si="30"/>
        <v>40.949752189736124</v>
      </c>
      <c r="Y504" s="6">
        <f t="shared" si="31"/>
        <v>46.427324862780068</v>
      </c>
    </row>
    <row r="505" spans="1:25" x14ac:dyDescent="0.25">
      <c r="A505">
        <v>504</v>
      </c>
      <c r="B505" t="s">
        <v>229</v>
      </c>
      <c r="C505">
        <v>2</v>
      </c>
      <c r="D505">
        <v>10153</v>
      </c>
      <c r="E505">
        <v>10154</v>
      </c>
      <c r="F505">
        <v>530</v>
      </c>
      <c r="G505" t="s">
        <v>237</v>
      </c>
      <c r="H505" t="s">
        <v>340</v>
      </c>
      <c r="I505">
        <v>5.8931100000000001</v>
      </c>
      <c r="J505" t="s">
        <v>453</v>
      </c>
      <c r="K505">
        <v>530</v>
      </c>
      <c r="L505" t="s">
        <v>340</v>
      </c>
      <c r="M505">
        <v>9.978256</v>
      </c>
      <c r="N505">
        <v>1.698553</v>
      </c>
      <c r="O505">
        <v>1.9257569999999999</v>
      </c>
      <c r="P505">
        <v>58.803001000000002</v>
      </c>
      <c r="Q505">
        <v>10.0098</v>
      </c>
      <c r="R505">
        <v>11.348699999999999</v>
      </c>
      <c r="S505">
        <v>987.73800100000005</v>
      </c>
      <c r="T505">
        <v>3239.7262460000002</v>
      </c>
      <c r="U505">
        <v>256706.71505900001</v>
      </c>
      <c r="V505" s="6">
        <f t="shared" si="28"/>
        <v>5.8931752768365477</v>
      </c>
      <c r="W505" s="6">
        <f t="shared" si="29"/>
        <v>58.803611565145943</v>
      </c>
      <c r="X505" s="6">
        <f t="shared" si="30"/>
        <v>10.009870545996549</v>
      </c>
      <c r="Y505" s="6">
        <f t="shared" si="31"/>
        <v>11.348823541594919</v>
      </c>
    </row>
    <row r="506" spans="1:25" x14ac:dyDescent="0.25">
      <c r="A506">
        <v>505</v>
      </c>
      <c r="B506" t="s">
        <v>229</v>
      </c>
      <c r="C506">
        <v>2</v>
      </c>
      <c r="D506">
        <v>10154</v>
      </c>
      <c r="E506">
        <v>10155</v>
      </c>
      <c r="F506">
        <v>530</v>
      </c>
      <c r="G506" t="s">
        <v>237</v>
      </c>
      <c r="H506" t="s">
        <v>340</v>
      </c>
      <c r="I506">
        <v>2.0435300000000001</v>
      </c>
      <c r="J506" t="s">
        <v>453</v>
      </c>
      <c r="K506">
        <v>530</v>
      </c>
      <c r="L506" t="s">
        <v>340</v>
      </c>
      <c r="M506">
        <v>9.978256</v>
      </c>
      <c r="N506">
        <v>1.698553</v>
      </c>
      <c r="O506">
        <v>1.9257569999999999</v>
      </c>
      <c r="P506">
        <v>20.390899999999998</v>
      </c>
      <c r="Q506">
        <v>3.47105</v>
      </c>
      <c r="R506">
        <v>3.9353400000000001</v>
      </c>
      <c r="S506">
        <v>394.799803</v>
      </c>
      <c r="T506">
        <v>1293.813251</v>
      </c>
      <c r="U506">
        <v>89016.862980000005</v>
      </c>
      <c r="V506" s="6">
        <f t="shared" si="28"/>
        <v>2.0435459820936641</v>
      </c>
      <c r="W506" s="6">
        <f t="shared" si="29"/>
        <v>20.391024957101997</v>
      </c>
      <c r="X506" s="6">
        <f t="shared" si="30"/>
        <v>3.4710711585231393</v>
      </c>
      <c r="Y506" s="6">
        <f t="shared" si="31"/>
        <v>3.935372979838748</v>
      </c>
    </row>
    <row r="507" spans="1:25" x14ac:dyDescent="0.25">
      <c r="A507">
        <v>506</v>
      </c>
      <c r="B507" t="s">
        <v>229</v>
      </c>
      <c r="C507">
        <v>2</v>
      </c>
      <c r="D507">
        <v>10155</v>
      </c>
      <c r="E507">
        <v>10156</v>
      </c>
      <c r="F507">
        <v>530</v>
      </c>
      <c r="G507" t="s">
        <v>237</v>
      </c>
      <c r="H507" t="s">
        <v>340</v>
      </c>
      <c r="I507">
        <v>11.8683</v>
      </c>
      <c r="J507" t="s">
        <v>453</v>
      </c>
      <c r="K507">
        <v>530</v>
      </c>
      <c r="L507" t="s">
        <v>340</v>
      </c>
      <c r="M507">
        <v>9.978256</v>
      </c>
      <c r="N507">
        <v>1.698553</v>
      </c>
      <c r="O507">
        <v>1.9257569999999999</v>
      </c>
      <c r="P507">
        <v>118.425003</v>
      </c>
      <c r="Q507">
        <v>20.158899000000002</v>
      </c>
      <c r="R507">
        <v>22.855499999999999</v>
      </c>
      <c r="S507">
        <v>1922.582748</v>
      </c>
      <c r="T507">
        <v>6310.43703</v>
      </c>
      <c r="U507">
        <v>516984.22118300002</v>
      </c>
      <c r="V507" s="6">
        <f t="shared" si="28"/>
        <v>11.868324636891645</v>
      </c>
      <c r="W507" s="6">
        <f t="shared" si="29"/>
        <v>118.42518151801187</v>
      </c>
      <c r="X507" s="6">
        <f t="shared" si="30"/>
        <v>20.158978416966214</v>
      </c>
      <c r="Y507" s="6">
        <f t="shared" si="31"/>
        <v>22.855509247766541</v>
      </c>
    </row>
    <row r="508" spans="1:25" x14ac:dyDescent="0.25">
      <c r="A508">
        <v>507</v>
      </c>
      <c r="B508" t="s">
        <v>229</v>
      </c>
      <c r="C508">
        <v>2</v>
      </c>
      <c r="D508">
        <v>10156</v>
      </c>
      <c r="E508">
        <v>10157</v>
      </c>
      <c r="F508">
        <v>530</v>
      </c>
      <c r="G508" t="s">
        <v>237</v>
      </c>
      <c r="H508" t="s">
        <v>340</v>
      </c>
      <c r="I508">
        <v>1.7461599999999999</v>
      </c>
      <c r="J508" t="s">
        <v>453</v>
      </c>
      <c r="K508">
        <v>530</v>
      </c>
      <c r="L508" t="s">
        <v>340</v>
      </c>
      <c r="M508">
        <v>9.978256</v>
      </c>
      <c r="N508">
        <v>1.698553</v>
      </c>
      <c r="O508">
        <v>1.9257569999999999</v>
      </c>
      <c r="P508">
        <v>17.423598999999999</v>
      </c>
      <c r="Q508">
        <v>2.9659499999999999</v>
      </c>
      <c r="R508">
        <v>3.3626800000000001</v>
      </c>
      <c r="S508">
        <v>320.91941500000001</v>
      </c>
      <c r="T508">
        <v>1053.094394</v>
      </c>
      <c r="U508">
        <v>76063.090668999997</v>
      </c>
      <c r="V508" s="6">
        <f t="shared" si="28"/>
        <v>1.7461682890036729</v>
      </c>
      <c r="W508" s="6">
        <f t="shared" si="29"/>
        <v>17.423714206760632</v>
      </c>
      <c r="X508" s="6">
        <f t="shared" si="30"/>
        <v>2.9659593857920554</v>
      </c>
      <c r="Y508" s="6">
        <f t="shared" si="31"/>
        <v>3.3626958057268461</v>
      </c>
    </row>
    <row r="509" spans="1:25" x14ac:dyDescent="0.25">
      <c r="A509">
        <v>508</v>
      </c>
      <c r="B509" t="s">
        <v>229</v>
      </c>
      <c r="C509">
        <v>2</v>
      </c>
      <c r="D509">
        <v>10160</v>
      </c>
      <c r="E509">
        <v>10161</v>
      </c>
      <c r="F509">
        <v>530</v>
      </c>
      <c r="G509" t="s">
        <v>237</v>
      </c>
      <c r="H509" t="s">
        <v>340</v>
      </c>
      <c r="I509">
        <v>4.0457299999999998</v>
      </c>
      <c r="J509" t="s">
        <v>453</v>
      </c>
      <c r="K509">
        <v>530</v>
      </c>
      <c r="L509" t="s">
        <v>340</v>
      </c>
      <c r="M509">
        <v>9.978256</v>
      </c>
      <c r="N509">
        <v>1.698553</v>
      </c>
      <c r="O509">
        <v>1.9257569999999999</v>
      </c>
      <c r="P509">
        <v>40.369301</v>
      </c>
      <c r="Q509">
        <v>6.8718899999999996</v>
      </c>
      <c r="R509">
        <v>7.7910899999999996</v>
      </c>
      <c r="S509">
        <v>690.35762999999997</v>
      </c>
      <c r="T509">
        <v>2264.5043049999999</v>
      </c>
      <c r="U509">
        <v>176231.430574</v>
      </c>
      <c r="V509" s="6">
        <f t="shared" si="28"/>
        <v>4.0457169553259869</v>
      </c>
      <c r="W509" s="6">
        <f t="shared" si="29"/>
        <v>40.369199483783262</v>
      </c>
      <c r="X509" s="6">
        <f t="shared" si="30"/>
        <v>6.8718646716198206</v>
      </c>
      <c r="Y509" s="6">
        <f t="shared" si="31"/>
        <v>7.7910677467377063</v>
      </c>
    </row>
    <row r="510" spans="1:25" x14ac:dyDescent="0.25">
      <c r="A510">
        <v>509</v>
      </c>
      <c r="B510" t="s">
        <v>229</v>
      </c>
      <c r="C510">
        <v>2</v>
      </c>
      <c r="D510">
        <v>10161</v>
      </c>
      <c r="E510">
        <v>10162</v>
      </c>
      <c r="F510">
        <v>530</v>
      </c>
      <c r="G510" t="s">
        <v>237</v>
      </c>
      <c r="H510" t="s">
        <v>340</v>
      </c>
      <c r="I510">
        <v>1.9261900000000001</v>
      </c>
      <c r="J510" t="s">
        <v>453</v>
      </c>
      <c r="K510">
        <v>530</v>
      </c>
      <c r="L510" t="s">
        <v>340</v>
      </c>
      <c r="M510">
        <v>9.978256</v>
      </c>
      <c r="N510">
        <v>1.698553</v>
      </c>
      <c r="O510">
        <v>1.9257569999999999</v>
      </c>
      <c r="P510">
        <v>19.219999000000001</v>
      </c>
      <c r="Q510">
        <v>3.2717399999999999</v>
      </c>
      <c r="R510">
        <v>3.7093699999999998</v>
      </c>
      <c r="S510">
        <v>558.25411899999995</v>
      </c>
      <c r="T510">
        <v>1834.1615380000001</v>
      </c>
      <c r="U510">
        <v>83905.456695000001</v>
      </c>
      <c r="V510" s="6">
        <f t="shared" si="28"/>
        <v>1.9262042400137742</v>
      </c>
      <c r="W510" s="6">
        <f t="shared" si="29"/>
        <v>19.220159015142883</v>
      </c>
      <c r="X510" s="6">
        <f t="shared" si="30"/>
        <v>3.2717599904881163</v>
      </c>
      <c r="Y510" s="6">
        <f t="shared" si="31"/>
        <v>3.7094012986362057</v>
      </c>
    </row>
    <row r="511" spans="1:25" x14ac:dyDescent="0.25">
      <c r="A511">
        <v>510</v>
      </c>
      <c r="B511" t="s">
        <v>229</v>
      </c>
      <c r="C511">
        <v>2</v>
      </c>
      <c r="D511">
        <v>10162</v>
      </c>
      <c r="E511">
        <v>10163</v>
      </c>
      <c r="F511">
        <v>530</v>
      </c>
      <c r="G511" t="s">
        <v>237</v>
      </c>
      <c r="H511" t="s">
        <v>340</v>
      </c>
      <c r="I511">
        <v>2.50997</v>
      </c>
      <c r="J511" t="s">
        <v>453</v>
      </c>
      <c r="K511">
        <v>530</v>
      </c>
      <c r="L511" t="s">
        <v>340</v>
      </c>
      <c r="M511">
        <v>9.978256</v>
      </c>
      <c r="N511">
        <v>1.698553</v>
      </c>
      <c r="O511">
        <v>1.9257569999999999</v>
      </c>
      <c r="P511">
        <v>25.045099</v>
      </c>
      <c r="Q511">
        <v>4.2633200000000002</v>
      </c>
      <c r="R511">
        <v>4.8335900000000001</v>
      </c>
      <c r="S511">
        <v>746.99404100000004</v>
      </c>
      <c r="T511">
        <v>2450.4681839999998</v>
      </c>
      <c r="U511">
        <v>109334.88705</v>
      </c>
      <c r="V511" s="6">
        <f t="shared" si="28"/>
        <v>2.5099836329201102</v>
      </c>
      <c r="W511" s="6">
        <f t="shared" si="29"/>
        <v>25.045259245086886</v>
      </c>
      <c r="X511" s="6">
        <f t="shared" si="30"/>
        <v>4.2633402296473522</v>
      </c>
      <c r="Y511" s="6">
        <f t="shared" si="31"/>
        <v>4.8336185509813321</v>
      </c>
    </row>
    <row r="512" spans="1:25" x14ac:dyDescent="0.25">
      <c r="A512">
        <v>511</v>
      </c>
      <c r="B512" t="s">
        <v>229</v>
      </c>
      <c r="C512">
        <v>2</v>
      </c>
      <c r="D512">
        <v>10164</v>
      </c>
      <c r="E512">
        <v>10165</v>
      </c>
      <c r="F512">
        <v>530</v>
      </c>
      <c r="G512" t="s">
        <v>237</v>
      </c>
      <c r="H512" t="s">
        <v>340</v>
      </c>
      <c r="I512">
        <v>10.9954</v>
      </c>
      <c r="J512" t="s">
        <v>453</v>
      </c>
      <c r="K512">
        <v>530</v>
      </c>
      <c r="L512" t="s">
        <v>340</v>
      </c>
      <c r="M512">
        <v>9.978256</v>
      </c>
      <c r="N512">
        <v>1.698553</v>
      </c>
      <c r="O512">
        <v>1.9257569999999999</v>
      </c>
      <c r="P512">
        <v>109.714996</v>
      </c>
      <c r="Q512">
        <v>18.676300000000001</v>
      </c>
      <c r="R512">
        <v>21.174499999999998</v>
      </c>
      <c r="S512">
        <v>896.51845800000001</v>
      </c>
      <c r="T512">
        <v>2940.3256670000001</v>
      </c>
      <c r="U512">
        <v>478961.10547800001</v>
      </c>
      <c r="V512" s="6">
        <f t="shared" si="28"/>
        <v>10.995434010055098</v>
      </c>
      <c r="W512" s="6">
        <f t="shared" si="29"/>
        <v>109.71525538343634</v>
      </c>
      <c r="X512" s="6">
        <f t="shared" si="30"/>
        <v>18.676327424081116</v>
      </c>
      <c r="Y512" s="6">
        <f t="shared" si="31"/>
        <v>21.174534012901674</v>
      </c>
    </row>
    <row r="513" spans="1:25" x14ac:dyDescent="0.25">
      <c r="A513">
        <v>512</v>
      </c>
      <c r="B513" t="s">
        <v>229</v>
      </c>
      <c r="C513">
        <v>2</v>
      </c>
      <c r="D513">
        <v>10168</v>
      </c>
      <c r="E513">
        <v>10169</v>
      </c>
      <c r="F513">
        <v>530</v>
      </c>
      <c r="G513" t="s">
        <v>237</v>
      </c>
      <c r="H513" t="s">
        <v>340</v>
      </c>
      <c r="I513">
        <v>15.128399999999999</v>
      </c>
      <c r="J513" t="s">
        <v>453</v>
      </c>
      <c r="K513">
        <v>530</v>
      </c>
      <c r="L513" t="s">
        <v>340</v>
      </c>
      <c r="M513">
        <v>9.978256</v>
      </c>
      <c r="N513">
        <v>1.698553</v>
      </c>
      <c r="O513">
        <v>1.9257569999999999</v>
      </c>
      <c r="P513">
        <v>150.95500200000001</v>
      </c>
      <c r="Q513">
        <v>25.696400000000001</v>
      </c>
      <c r="R513">
        <v>29.133600000000001</v>
      </c>
      <c r="S513">
        <v>1466.843666</v>
      </c>
      <c r="T513">
        <v>4811.534259</v>
      </c>
      <c r="U513">
        <v>658995.47606200003</v>
      </c>
      <c r="V513" s="6">
        <f t="shared" si="28"/>
        <v>15.128454455050505</v>
      </c>
      <c r="W513" s="6">
        <f t="shared" si="29"/>
        <v>150.95559143683442</v>
      </c>
      <c r="X513" s="6">
        <f t="shared" si="30"/>
        <v>25.696481699989402</v>
      </c>
      <c r="Y513" s="6">
        <f t="shared" si="31"/>
        <v>29.133727065994695</v>
      </c>
    </row>
    <row r="514" spans="1:25" x14ac:dyDescent="0.25">
      <c r="A514">
        <v>513</v>
      </c>
      <c r="B514" t="s">
        <v>229</v>
      </c>
      <c r="C514">
        <v>2</v>
      </c>
      <c r="D514">
        <v>10169</v>
      </c>
      <c r="E514">
        <v>10170</v>
      </c>
      <c r="F514">
        <v>530</v>
      </c>
      <c r="G514" t="s">
        <v>237</v>
      </c>
      <c r="H514" t="s">
        <v>340</v>
      </c>
      <c r="I514">
        <v>1.6278600000000001</v>
      </c>
      <c r="J514" t="s">
        <v>453</v>
      </c>
      <c r="K514">
        <v>530</v>
      </c>
      <c r="L514" t="s">
        <v>340</v>
      </c>
      <c r="M514">
        <v>9.978256</v>
      </c>
      <c r="N514">
        <v>1.698553</v>
      </c>
      <c r="O514">
        <v>1.9257569999999999</v>
      </c>
      <c r="P514">
        <v>16.243200000000002</v>
      </c>
      <c r="Q514">
        <v>2.7650100000000002</v>
      </c>
      <c r="R514">
        <v>3.1348600000000002</v>
      </c>
      <c r="S514">
        <v>510.561329</v>
      </c>
      <c r="T514">
        <v>1674.0250659999999</v>
      </c>
      <c r="U514">
        <v>70909.617182999995</v>
      </c>
      <c r="V514" s="6">
        <f t="shared" si="28"/>
        <v>1.6278608168732782</v>
      </c>
      <c r="W514" s="6">
        <f t="shared" si="29"/>
        <v>16.24321196313069</v>
      </c>
      <c r="X514" s="6">
        <f t="shared" si="30"/>
        <v>2.7650078740825572</v>
      </c>
      <c r="Y514" s="6">
        <f t="shared" si="31"/>
        <v>3.1348643631194335</v>
      </c>
    </row>
    <row r="515" spans="1:25" x14ac:dyDescent="0.25">
      <c r="A515">
        <v>514</v>
      </c>
      <c r="B515" t="s">
        <v>229</v>
      </c>
      <c r="C515">
        <v>2</v>
      </c>
      <c r="D515">
        <v>10171</v>
      </c>
      <c r="E515">
        <v>10172</v>
      </c>
      <c r="F515">
        <v>530</v>
      </c>
      <c r="G515" t="s">
        <v>237</v>
      </c>
      <c r="H515" t="s">
        <v>340</v>
      </c>
      <c r="I515">
        <v>12.0215</v>
      </c>
      <c r="J515" t="s">
        <v>453</v>
      </c>
      <c r="K515">
        <v>530</v>
      </c>
      <c r="L515" t="s">
        <v>340</v>
      </c>
      <c r="M515">
        <v>9.978256</v>
      </c>
      <c r="N515">
        <v>1.698553</v>
      </c>
      <c r="O515">
        <v>1.9257569999999999</v>
      </c>
      <c r="P515">
        <v>119.954002</v>
      </c>
      <c r="Q515">
        <v>20.419201000000001</v>
      </c>
      <c r="R515">
        <v>23.150500000000001</v>
      </c>
      <c r="S515">
        <v>1932.4074539999999</v>
      </c>
      <c r="T515">
        <v>6334.5128940000004</v>
      </c>
      <c r="U515">
        <v>523653.22094799997</v>
      </c>
      <c r="V515" s="6">
        <f t="shared" ref="V515:V578" si="32">U515/43560</f>
        <v>12.021423805050505</v>
      </c>
      <c r="W515" s="6">
        <f t="shared" ref="W515:W578" si="33">V515*M515</f>
        <v>119.95284421128802</v>
      </c>
      <c r="X515" s="6">
        <f t="shared" ref="X515:X578" si="34">V515*N515</f>
        <v>20.419025468339949</v>
      </c>
      <c r="Y515" s="6">
        <f t="shared" ref="Y515:Y578" si="35">V515*O515</f>
        <v>23.150341042542646</v>
      </c>
    </row>
    <row r="516" spans="1:25" x14ac:dyDescent="0.25">
      <c r="A516">
        <v>515</v>
      </c>
      <c r="B516" t="s">
        <v>229</v>
      </c>
      <c r="C516">
        <v>2</v>
      </c>
      <c r="D516">
        <v>10172</v>
      </c>
      <c r="E516">
        <v>10173</v>
      </c>
      <c r="F516">
        <v>530</v>
      </c>
      <c r="G516" t="s">
        <v>237</v>
      </c>
      <c r="H516" t="s">
        <v>340</v>
      </c>
      <c r="I516">
        <v>2.8486600000000002</v>
      </c>
      <c r="J516" t="s">
        <v>453</v>
      </c>
      <c r="K516">
        <v>530</v>
      </c>
      <c r="L516" t="s">
        <v>340</v>
      </c>
      <c r="M516">
        <v>9.978256</v>
      </c>
      <c r="N516">
        <v>1.698553</v>
      </c>
      <c r="O516">
        <v>1.9257569999999999</v>
      </c>
      <c r="P516">
        <v>28.424700000000001</v>
      </c>
      <c r="Q516">
        <v>4.8385999999999996</v>
      </c>
      <c r="R516">
        <v>5.48583</v>
      </c>
      <c r="S516">
        <v>529.23533499999996</v>
      </c>
      <c r="T516">
        <v>1734.6695139999999</v>
      </c>
      <c r="U516">
        <v>124087.25529099999</v>
      </c>
      <c r="V516" s="6">
        <f t="shared" si="32"/>
        <v>2.84865140704775</v>
      </c>
      <c r="W516" s="6">
        <f t="shared" si="33"/>
        <v>28.424572994282652</v>
      </c>
      <c r="X516" s="6">
        <f t="shared" si="34"/>
        <v>4.838585393395177</v>
      </c>
      <c r="Y516" s="6">
        <f t="shared" si="35"/>
        <v>5.4858103876820534</v>
      </c>
    </row>
    <row r="517" spans="1:25" x14ac:dyDescent="0.25">
      <c r="A517">
        <v>516</v>
      </c>
      <c r="B517" t="s">
        <v>229</v>
      </c>
      <c r="C517">
        <v>2</v>
      </c>
      <c r="D517">
        <v>10173</v>
      </c>
      <c r="E517">
        <v>10174</v>
      </c>
      <c r="F517">
        <v>530</v>
      </c>
      <c r="G517" t="s">
        <v>237</v>
      </c>
      <c r="H517" t="s">
        <v>340</v>
      </c>
      <c r="I517">
        <v>1.0498499999999999</v>
      </c>
      <c r="J517" t="s">
        <v>453</v>
      </c>
      <c r="K517">
        <v>530</v>
      </c>
      <c r="L517" t="s">
        <v>340</v>
      </c>
      <c r="M517">
        <v>9.978256</v>
      </c>
      <c r="N517">
        <v>1.698553</v>
      </c>
      <c r="O517">
        <v>1.9257569999999999</v>
      </c>
      <c r="P517">
        <v>10.4757</v>
      </c>
      <c r="Q517">
        <v>1.7832300000000001</v>
      </c>
      <c r="R517">
        <v>2.02176</v>
      </c>
      <c r="S517">
        <v>247.36476500000001</v>
      </c>
      <c r="T517">
        <v>811.36071400000003</v>
      </c>
      <c r="U517">
        <v>45731.323908999999</v>
      </c>
      <c r="V517" s="6">
        <f t="shared" si="32"/>
        <v>1.0498467380394858</v>
      </c>
      <c r="W517" s="6">
        <f t="shared" si="33"/>
        <v>10.475639512922928</v>
      </c>
      <c r="X517" s="6">
        <f t="shared" si="34"/>
        <v>1.7832203264371826</v>
      </c>
      <c r="Y517" s="6">
        <f t="shared" si="35"/>
        <v>2.0217497047067061</v>
      </c>
    </row>
    <row r="518" spans="1:25" x14ac:dyDescent="0.25">
      <c r="A518">
        <v>517</v>
      </c>
      <c r="B518" t="s">
        <v>229</v>
      </c>
      <c r="C518">
        <v>2</v>
      </c>
      <c r="D518">
        <v>10174</v>
      </c>
      <c r="E518">
        <v>10175</v>
      </c>
      <c r="F518">
        <v>530</v>
      </c>
      <c r="G518" t="s">
        <v>237</v>
      </c>
      <c r="H518" t="s">
        <v>340</v>
      </c>
      <c r="I518">
        <v>1.9086799999999999</v>
      </c>
      <c r="J518" t="s">
        <v>453</v>
      </c>
      <c r="K518">
        <v>530</v>
      </c>
      <c r="L518" t="s">
        <v>340</v>
      </c>
      <c r="M518">
        <v>9.978256</v>
      </c>
      <c r="N518">
        <v>1.698553</v>
      </c>
      <c r="O518">
        <v>1.9257569999999999</v>
      </c>
      <c r="P518">
        <v>19.045300000000001</v>
      </c>
      <c r="Q518">
        <v>3.242</v>
      </c>
      <c r="R518">
        <v>3.6756500000000001</v>
      </c>
      <c r="S518">
        <v>450.47329100000002</v>
      </c>
      <c r="T518">
        <v>1479.8716059999999</v>
      </c>
      <c r="U518">
        <v>83142.014385999995</v>
      </c>
      <c r="V518" s="6">
        <f t="shared" si="32"/>
        <v>1.9086780162075296</v>
      </c>
      <c r="W518" s="6">
        <f t="shared" si="33"/>
        <v>19.045277867290881</v>
      </c>
      <c r="X518" s="6">
        <f t="shared" si="34"/>
        <v>3.2419907704633482</v>
      </c>
      <c r="Y518" s="6">
        <f t="shared" si="35"/>
        <v>3.6756500504577634</v>
      </c>
    </row>
    <row r="519" spans="1:25" x14ac:dyDescent="0.25">
      <c r="A519">
        <v>518</v>
      </c>
      <c r="B519" t="s">
        <v>229</v>
      </c>
      <c r="C519">
        <v>2</v>
      </c>
      <c r="D519">
        <v>10175</v>
      </c>
      <c r="E519">
        <v>10176</v>
      </c>
      <c r="F519">
        <v>530</v>
      </c>
      <c r="G519" t="s">
        <v>237</v>
      </c>
      <c r="H519" t="s">
        <v>340</v>
      </c>
      <c r="I519">
        <v>1.4598</v>
      </c>
      <c r="J519" t="s">
        <v>453</v>
      </c>
      <c r="K519">
        <v>530</v>
      </c>
      <c r="L519" t="s">
        <v>340</v>
      </c>
      <c r="M519">
        <v>9.978256</v>
      </c>
      <c r="N519">
        <v>1.698553</v>
      </c>
      <c r="O519">
        <v>1.9257569999999999</v>
      </c>
      <c r="P519">
        <v>14.5663</v>
      </c>
      <c r="Q519">
        <v>2.4795500000000001</v>
      </c>
      <c r="R519">
        <v>2.8112200000000001</v>
      </c>
      <c r="S519">
        <v>344.74617000000001</v>
      </c>
      <c r="T519">
        <v>1132.3625890000001</v>
      </c>
      <c r="U519">
        <v>63588.930009000003</v>
      </c>
      <c r="V519" s="6">
        <f t="shared" si="32"/>
        <v>1.4598009643939394</v>
      </c>
      <c r="W519" s="6">
        <f t="shared" si="33"/>
        <v>14.566267731769612</v>
      </c>
      <c r="X519" s="6">
        <f t="shared" si="34"/>
        <v>2.479549307474219</v>
      </c>
      <c r="Y519" s="6">
        <f t="shared" si="35"/>
        <v>2.8112219257883795</v>
      </c>
    </row>
    <row r="520" spans="1:25" x14ac:dyDescent="0.25">
      <c r="A520">
        <v>519</v>
      </c>
      <c r="B520" t="s">
        <v>229</v>
      </c>
      <c r="C520">
        <v>2</v>
      </c>
      <c r="D520">
        <v>10176</v>
      </c>
      <c r="E520">
        <v>10177</v>
      </c>
      <c r="F520">
        <v>530</v>
      </c>
      <c r="G520" t="s">
        <v>237</v>
      </c>
      <c r="H520" t="s">
        <v>340</v>
      </c>
      <c r="I520">
        <v>1.1487000000000001</v>
      </c>
      <c r="J520" t="s">
        <v>453</v>
      </c>
      <c r="K520">
        <v>530</v>
      </c>
      <c r="L520" t="s">
        <v>340</v>
      </c>
      <c r="M520">
        <v>9.978256</v>
      </c>
      <c r="N520">
        <v>1.698553</v>
      </c>
      <c r="O520">
        <v>1.9257569999999999</v>
      </c>
      <c r="P520">
        <v>11.462</v>
      </c>
      <c r="Q520">
        <v>1.95113</v>
      </c>
      <c r="R520">
        <v>2.2121200000000001</v>
      </c>
      <c r="S520">
        <v>352.037215</v>
      </c>
      <c r="T520">
        <v>1155.110555</v>
      </c>
      <c r="U520">
        <v>50037.700960000002</v>
      </c>
      <c r="V520" s="6">
        <f t="shared" si="32"/>
        <v>1.148707551882461</v>
      </c>
      <c r="W520" s="6">
        <f t="shared" si="33"/>
        <v>11.462098021816479</v>
      </c>
      <c r="X520" s="6">
        <f t="shared" si="34"/>
        <v>1.9511406583726096</v>
      </c>
      <c r="Y520" s="6">
        <f t="shared" si="35"/>
        <v>2.2121316089905125</v>
      </c>
    </row>
    <row r="521" spans="1:25" x14ac:dyDescent="0.25">
      <c r="A521">
        <v>520</v>
      </c>
      <c r="B521" t="s">
        <v>229</v>
      </c>
      <c r="C521">
        <v>2</v>
      </c>
      <c r="D521">
        <v>10178</v>
      </c>
      <c r="E521">
        <v>10179</v>
      </c>
      <c r="F521">
        <v>530</v>
      </c>
      <c r="G521" t="s">
        <v>237</v>
      </c>
      <c r="H521" t="s">
        <v>340</v>
      </c>
      <c r="I521">
        <v>4.9558499999999999</v>
      </c>
      <c r="J521" t="s">
        <v>453</v>
      </c>
      <c r="K521">
        <v>530</v>
      </c>
      <c r="L521" t="s">
        <v>340</v>
      </c>
      <c r="M521">
        <v>9.978256</v>
      </c>
      <c r="N521">
        <v>1.698553</v>
      </c>
      <c r="O521">
        <v>1.9257569999999999</v>
      </c>
      <c r="P521">
        <v>49.450699</v>
      </c>
      <c r="Q521">
        <v>8.4177800000000005</v>
      </c>
      <c r="R521">
        <v>9.5437600000000007</v>
      </c>
      <c r="S521">
        <v>1539.3707099999999</v>
      </c>
      <c r="T521">
        <v>5047.245946</v>
      </c>
      <c r="U521">
        <v>215877.08742600001</v>
      </c>
      <c r="V521" s="6">
        <f t="shared" si="32"/>
        <v>4.9558560015151514</v>
      </c>
      <c r="W521" s="6">
        <f t="shared" si="33"/>
        <v>49.450799882254572</v>
      </c>
      <c r="X521" s="6">
        <f t="shared" si="34"/>
        <v>8.4177840789415654</v>
      </c>
      <c r="Y521" s="6">
        <f t="shared" si="35"/>
        <v>9.5437743859098134</v>
      </c>
    </row>
    <row r="522" spans="1:25" x14ac:dyDescent="0.25">
      <c r="A522">
        <v>521</v>
      </c>
      <c r="B522" t="s">
        <v>229</v>
      </c>
      <c r="C522">
        <v>2</v>
      </c>
      <c r="D522">
        <v>10179</v>
      </c>
      <c r="E522">
        <v>10180</v>
      </c>
      <c r="F522">
        <v>530</v>
      </c>
      <c r="G522" t="s">
        <v>237</v>
      </c>
      <c r="H522" t="s">
        <v>340</v>
      </c>
      <c r="I522">
        <v>2.2698999999999998</v>
      </c>
      <c r="J522" t="s">
        <v>453</v>
      </c>
      <c r="K522">
        <v>530</v>
      </c>
      <c r="L522" t="s">
        <v>340</v>
      </c>
      <c r="M522">
        <v>9.978256</v>
      </c>
      <c r="N522">
        <v>1.698553</v>
      </c>
      <c r="O522">
        <v>1.9257569999999999</v>
      </c>
      <c r="P522">
        <v>22.649598999999998</v>
      </c>
      <c r="Q522">
        <v>3.85555</v>
      </c>
      <c r="R522">
        <v>4.3712799999999996</v>
      </c>
      <c r="S522">
        <v>490.42565300000001</v>
      </c>
      <c r="T522">
        <v>1609.4538520000001</v>
      </c>
      <c r="U522">
        <v>98877.089487999998</v>
      </c>
      <c r="V522" s="6">
        <f t="shared" si="32"/>
        <v>2.2699056356290175</v>
      </c>
      <c r="W522" s="6">
        <f t="shared" si="33"/>
        <v>22.649699528149057</v>
      </c>
      <c r="X522" s="6">
        <f t="shared" si="34"/>
        <v>3.8555550271145744</v>
      </c>
      <c r="Y522" s="6">
        <f t="shared" si="35"/>
        <v>4.3712866671520301</v>
      </c>
    </row>
    <row r="523" spans="1:25" x14ac:dyDescent="0.25">
      <c r="A523">
        <v>522</v>
      </c>
      <c r="B523" t="s">
        <v>229</v>
      </c>
      <c r="C523">
        <v>2</v>
      </c>
      <c r="D523">
        <v>10180</v>
      </c>
      <c r="E523">
        <v>10181</v>
      </c>
      <c r="F523">
        <v>530</v>
      </c>
      <c r="G523" t="s">
        <v>237</v>
      </c>
      <c r="H523" t="s">
        <v>340</v>
      </c>
      <c r="I523">
        <v>1.70852</v>
      </c>
      <c r="J523" t="s">
        <v>453</v>
      </c>
      <c r="K523">
        <v>530</v>
      </c>
      <c r="L523" t="s">
        <v>340</v>
      </c>
      <c r="M523">
        <v>9.978256</v>
      </c>
      <c r="N523">
        <v>1.698553</v>
      </c>
      <c r="O523">
        <v>1.9257569999999999</v>
      </c>
      <c r="P523">
        <v>17.047999999999998</v>
      </c>
      <c r="Q523">
        <v>2.9020100000000002</v>
      </c>
      <c r="R523">
        <v>3.2901899999999999</v>
      </c>
      <c r="S523">
        <v>353.51622700000001</v>
      </c>
      <c r="T523">
        <v>1160.5961050000001</v>
      </c>
      <c r="U523">
        <v>74423.437311999995</v>
      </c>
      <c r="V523" s="6">
        <f t="shared" si="32"/>
        <v>1.7085270273645545</v>
      </c>
      <c r="W523" s="6">
        <f t="shared" si="33"/>
        <v>17.048120061962532</v>
      </c>
      <c r="X523" s="6">
        <f t="shared" si="34"/>
        <v>2.9020237079111459</v>
      </c>
      <c r="Y523" s="6">
        <f t="shared" si="35"/>
        <v>3.2902078826364822</v>
      </c>
    </row>
    <row r="524" spans="1:25" x14ac:dyDescent="0.25">
      <c r="A524">
        <v>523</v>
      </c>
      <c r="B524" t="s">
        <v>229</v>
      </c>
      <c r="C524">
        <v>2</v>
      </c>
      <c r="D524">
        <v>10182</v>
      </c>
      <c r="E524">
        <v>10183</v>
      </c>
      <c r="F524">
        <v>530</v>
      </c>
      <c r="G524" t="s">
        <v>237</v>
      </c>
      <c r="H524" t="s">
        <v>340</v>
      </c>
      <c r="I524">
        <v>4.6847099999999999</v>
      </c>
      <c r="J524" t="s">
        <v>453</v>
      </c>
      <c r="K524">
        <v>530</v>
      </c>
      <c r="L524" t="s">
        <v>340</v>
      </c>
      <c r="M524">
        <v>9.978256</v>
      </c>
      <c r="N524">
        <v>1.698553</v>
      </c>
      <c r="O524">
        <v>1.9257569999999999</v>
      </c>
      <c r="P524">
        <v>46.745201000000002</v>
      </c>
      <c r="Q524">
        <v>7.95723</v>
      </c>
      <c r="R524">
        <v>9.0216100000000008</v>
      </c>
      <c r="S524">
        <v>775.41554499999995</v>
      </c>
      <c r="T524">
        <v>2540.6711660000001</v>
      </c>
      <c r="U524">
        <v>204066.33786</v>
      </c>
      <c r="V524" s="6">
        <f t="shared" si="32"/>
        <v>4.6847184999999998</v>
      </c>
      <c r="W524" s="6">
        <f t="shared" si="33"/>
        <v>46.745320480935995</v>
      </c>
      <c r="X524" s="6">
        <f t="shared" si="34"/>
        <v>7.9572426623304997</v>
      </c>
      <c r="Y524" s="6">
        <f t="shared" si="35"/>
        <v>9.0216294444044998</v>
      </c>
    </row>
    <row r="525" spans="1:25" x14ac:dyDescent="0.25">
      <c r="A525">
        <v>524</v>
      </c>
      <c r="B525" t="s">
        <v>229</v>
      </c>
      <c r="C525">
        <v>2</v>
      </c>
      <c r="D525">
        <v>10184</v>
      </c>
      <c r="E525">
        <v>10185</v>
      </c>
      <c r="F525">
        <v>530</v>
      </c>
      <c r="G525" t="s">
        <v>237</v>
      </c>
      <c r="H525" t="s">
        <v>340</v>
      </c>
      <c r="I525">
        <v>1.03203</v>
      </c>
      <c r="J525" t="s">
        <v>453</v>
      </c>
      <c r="K525">
        <v>530</v>
      </c>
      <c r="L525" t="s">
        <v>340</v>
      </c>
      <c r="M525">
        <v>9.978256</v>
      </c>
      <c r="N525">
        <v>1.698553</v>
      </c>
      <c r="O525">
        <v>1.9257569999999999</v>
      </c>
      <c r="P525">
        <v>10.2979</v>
      </c>
      <c r="Q525">
        <v>1.7529600000000001</v>
      </c>
      <c r="R525">
        <v>1.9874400000000001</v>
      </c>
      <c r="S525">
        <v>287.75889100000001</v>
      </c>
      <c r="T525">
        <v>943.13761699999998</v>
      </c>
      <c r="U525">
        <v>44955.112244999997</v>
      </c>
      <c r="V525" s="6">
        <f t="shared" si="32"/>
        <v>1.0320273701790632</v>
      </c>
      <c r="W525" s="6">
        <f t="shared" si="33"/>
        <v>10.297833298653458</v>
      </c>
      <c r="X525" s="6">
        <f t="shared" si="34"/>
        <v>1.7529531856997582</v>
      </c>
      <c r="Y525" s="6">
        <f t="shared" si="35"/>
        <v>1.9874339323139221</v>
      </c>
    </row>
    <row r="526" spans="1:25" x14ac:dyDescent="0.25">
      <c r="A526">
        <v>525</v>
      </c>
      <c r="B526" t="s">
        <v>229</v>
      </c>
      <c r="C526">
        <v>2</v>
      </c>
      <c r="D526">
        <v>10185</v>
      </c>
      <c r="E526">
        <v>10186</v>
      </c>
      <c r="F526">
        <v>530</v>
      </c>
      <c r="G526" t="s">
        <v>237</v>
      </c>
      <c r="H526" t="s">
        <v>340</v>
      </c>
      <c r="I526">
        <v>1.4745200000000001</v>
      </c>
      <c r="J526" t="s">
        <v>453</v>
      </c>
      <c r="K526">
        <v>530</v>
      </c>
      <c r="L526" t="s">
        <v>340</v>
      </c>
      <c r="M526">
        <v>9.978256</v>
      </c>
      <c r="N526">
        <v>1.698553</v>
      </c>
      <c r="O526">
        <v>1.9257569999999999</v>
      </c>
      <c r="P526">
        <v>14.713100000000001</v>
      </c>
      <c r="Q526">
        <v>2.5045500000000001</v>
      </c>
      <c r="R526">
        <v>2.8395700000000001</v>
      </c>
      <c r="S526">
        <v>457.73028799999997</v>
      </c>
      <c r="T526">
        <v>1501.3536180000001</v>
      </c>
      <c r="U526">
        <v>64229.727966999999</v>
      </c>
      <c r="V526" s="6">
        <f t="shared" si="32"/>
        <v>1.4745116613177227</v>
      </c>
      <c r="W526" s="6">
        <f t="shared" si="33"/>
        <v>14.713054831613535</v>
      </c>
      <c r="X526" s="6">
        <f t="shared" si="34"/>
        <v>2.5045362058662017</v>
      </c>
      <c r="Y526" s="6">
        <f t="shared" si="35"/>
        <v>2.8395511533642335</v>
      </c>
    </row>
    <row r="527" spans="1:25" x14ac:dyDescent="0.25">
      <c r="A527">
        <v>526</v>
      </c>
      <c r="B527" t="s">
        <v>229</v>
      </c>
      <c r="C527">
        <v>2</v>
      </c>
      <c r="D527">
        <v>10186</v>
      </c>
      <c r="E527">
        <v>10187</v>
      </c>
      <c r="F527">
        <v>530</v>
      </c>
      <c r="G527" t="s">
        <v>237</v>
      </c>
      <c r="H527" t="s">
        <v>340</v>
      </c>
      <c r="I527">
        <v>1.23909</v>
      </c>
      <c r="J527" t="s">
        <v>453</v>
      </c>
      <c r="K527">
        <v>530</v>
      </c>
      <c r="L527" t="s">
        <v>340</v>
      </c>
      <c r="M527">
        <v>9.978256</v>
      </c>
      <c r="N527">
        <v>1.698553</v>
      </c>
      <c r="O527">
        <v>1.9257569999999999</v>
      </c>
      <c r="P527">
        <v>12.364000000000001</v>
      </c>
      <c r="Q527">
        <v>2.10466</v>
      </c>
      <c r="R527">
        <v>2.38619</v>
      </c>
      <c r="S527">
        <v>462.844854</v>
      </c>
      <c r="T527">
        <v>1519.21559</v>
      </c>
      <c r="U527">
        <v>53974.610950000002</v>
      </c>
      <c r="V527" s="6">
        <f t="shared" si="32"/>
        <v>1.2390865691000919</v>
      </c>
      <c r="W527" s="6">
        <f t="shared" si="33"/>
        <v>12.363922992642406</v>
      </c>
      <c r="X527" s="6">
        <f t="shared" si="34"/>
        <v>2.1046542092046683</v>
      </c>
      <c r="Y527" s="6">
        <f t="shared" si="35"/>
        <v>2.3861796340504857</v>
      </c>
    </row>
    <row r="528" spans="1:25" x14ac:dyDescent="0.25">
      <c r="A528">
        <v>527</v>
      </c>
      <c r="B528" t="s">
        <v>229</v>
      </c>
      <c r="C528">
        <v>2</v>
      </c>
      <c r="D528">
        <v>10187</v>
      </c>
      <c r="E528">
        <v>10188</v>
      </c>
      <c r="F528">
        <v>530</v>
      </c>
      <c r="G528" t="s">
        <v>237</v>
      </c>
      <c r="H528" t="s">
        <v>340</v>
      </c>
      <c r="I528">
        <v>21.425699999999999</v>
      </c>
      <c r="J528" t="s">
        <v>453</v>
      </c>
      <c r="K528">
        <v>530</v>
      </c>
      <c r="L528" t="s">
        <v>340</v>
      </c>
      <c r="M528">
        <v>9.978256</v>
      </c>
      <c r="N528">
        <v>1.698553</v>
      </c>
      <c r="O528">
        <v>1.9257569999999999</v>
      </c>
      <c r="P528">
        <v>213.791</v>
      </c>
      <c r="Q528">
        <v>36.392699999999998</v>
      </c>
      <c r="R528">
        <v>41.2607</v>
      </c>
      <c r="S528">
        <v>3376.4978339999998</v>
      </c>
      <c r="T528">
        <v>11067.242362999999</v>
      </c>
      <c r="U528">
        <v>933305.09300400002</v>
      </c>
      <c r="V528" s="6">
        <f t="shared" si="32"/>
        <v>21.425736753994492</v>
      </c>
      <c r="W528" s="6">
        <f t="shared" si="33"/>
        <v>213.79148631996605</v>
      </c>
      <c r="X528" s="6">
        <f t="shared" si="34"/>
        <v>36.392749440707604</v>
      </c>
      <c r="Y528" s="6">
        <f t="shared" si="35"/>
        <v>41.260762534162168</v>
      </c>
    </row>
    <row r="529" spans="1:25" x14ac:dyDescent="0.25">
      <c r="A529">
        <v>528</v>
      </c>
      <c r="B529" t="s">
        <v>229</v>
      </c>
      <c r="C529">
        <v>2</v>
      </c>
      <c r="D529">
        <v>10189</v>
      </c>
      <c r="E529">
        <v>10190</v>
      </c>
      <c r="F529">
        <v>530</v>
      </c>
      <c r="G529" t="s">
        <v>237</v>
      </c>
      <c r="H529" t="s">
        <v>340</v>
      </c>
      <c r="I529">
        <v>4.39255</v>
      </c>
      <c r="J529" t="s">
        <v>453</v>
      </c>
      <c r="K529">
        <v>530</v>
      </c>
      <c r="L529" t="s">
        <v>340</v>
      </c>
      <c r="M529">
        <v>9.978256</v>
      </c>
      <c r="N529">
        <v>1.698553</v>
      </c>
      <c r="O529">
        <v>1.9257569999999999</v>
      </c>
      <c r="P529">
        <v>43.830002</v>
      </c>
      <c r="Q529">
        <v>7.4609800000000002</v>
      </c>
      <c r="R529">
        <v>8.4589800000000004</v>
      </c>
      <c r="S529">
        <v>665.54076399999997</v>
      </c>
      <c r="T529">
        <v>2184.0724850000001</v>
      </c>
      <c r="U529">
        <v>191339.058513</v>
      </c>
      <c r="V529" s="6">
        <f t="shared" si="32"/>
        <v>4.392540369903581</v>
      </c>
      <c r="W529" s="6">
        <f t="shared" si="33"/>
        <v>43.829892301232626</v>
      </c>
      <c r="X529" s="6">
        <f t="shared" si="34"/>
        <v>7.460962622920837</v>
      </c>
      <c r="Y529" s="6">
        <f t="shared" si="35"/>
        <v>8.4589653651244099</v>
      </c>
    </row>
    <row r="530" spans="1:25" x14ac:dyDescent="0.25">
      <c r="A530">
        <v>529</v>
      </c>
      <c r="B530" t="s">
        <v>229</v>
      </c>
      <c r="C530">
        <v>2</v>
      </c>
      <c r="D530">
        <v>10190</v>
      </c>
      <c r="E530">
        <v>10191</v>
      </c>
      <c r="F530">
        <v>530</v>
      </c>
      <c r="G530" t="s">
        <v>237</v>
      </c>
      <c r="H530" t="s">
        <v>340</v>
      </c>
      <c r="I530">
        <v>9.1030999999999995</v>
      </c>
      <c r="J530" t="s">
        <v>453</v>
      </c>
      <c r="K530">
        <v>530</v>
      </c>
      <c r="L530" t="s">
        <v>340</v>
      </c>
      <c r="M530">
        <v>9.978256</v>
      </c>
      <c r="N530">
        <v>1.698553</v>
      </c>
      <c r="O530">
        <v>1.9257569999999999</v>
      </c>
      <c r="P530">
        <v>90.833099000000004</v>
      </c>
      <c r="Q530">
        <v>15.4621</v>
      </c>
      <c r="R530">
        <v>17.5304</v>
      </c>
      <c r="S530">
        <v>894.64191600000004</v>
      </c>
      <c r="T530">
        <v>2933.1879789999998</v>
      </c>
      <c r="U530">
        <v>396530.19104800001</v>
      </c>
      <c r="V530" s="6">
        <f t="shared" si="32"/>
        <v>9.1030806025711666</v>
      </c>
      <c r="W530" s="6">
        <f t="shared" si="33"/>
        <v>90.832868641089362</v>
      </c>
      <c r="X530" s="6">
        <f t="shared" si="34"/>
        <v>15.462064866739063</v>
      </c>
      <c r="Y530" s="6">
        <f t="shared" si="35"/>
        <v>17.530321191965641</v>
      </c>
    </row>
    <row r="531" spans="1:25" x14ac:dyDescent="0.25">
      <c r="A531">
        <v>530</v>
      </c>
      <c r="B531" t="s">
        <v>229</v>
      </c>
      <c r="C531">
        <v>2</v>
      </c>
      <c r="D531">
        <v>10191</v>
      </c>
      <c r="E531">
        <v>10192</v>
      </c>
      <c r="F531">
        <v>530</v>
      </c>
      <c r="G531" t="s">
        <v>237</v>
      </c>
      <c r="H531" t="s">
        <v>340</v>
      </c>
      <c r="I531">
        <v>7.3724800000000004</v>
      </c>
      <c r="J531" t="s">
        <v>453</v>
      </c>
      <c r="K531">
        <v>530</v>
      </c>
      <c r="L531" t="s">
        <v>340</v>
      </c>
      <c r="M531">
        <v>9.978256</v>
      </c>
      <c r="N531">
        <v>1.698553</v>
      </c>
      <c r="O531">
        <v>1.9257569999999999</v>
      </c>
      <c r="P531">
        <v>73.564498999999998</v>
      </c>
      <c r="Q531">
        <v>12.522600000000001</v>
      </c>
      <c r="R531">
        <v>14.1976</v>
      </c>
      <c r="S531">
        <v>890.59752200000003</v>
      </c>
      <c r="T531">
        <v>2922.3975030000001</v>
      </c>
      <c r="U531">
        <v>321145.16849299998</v>
      </c>
      <c r="V531" s="6">
        <f t="shared" si="32"/>
        <v>7.3724786155417812</v>
      </c>
      <c r="W531" s="6">
        <f t="shared" si="33"/>
        <v>73.564478980401475</v>
      </c>
      <c r="X531" s="6">
        <f t="shared" si="34"/>
        <v>12.522545669864339</v>
      </c>
      <c r="Y531" s="6">
        <f t="shared" si="35"/>
        <v>14.197602301229894</v>
      </c>
    </row>
    <row r="532" spans="1:25" x14ac:dyDescent="0.25">
      <c r="A532">
        <v>531</v>
      </c>
      <c r="B532" t="s">
        <v>229</v>
      </c>
      <c r="C532">
        <v>2</v>
      </c>
      <c r="D532">
        <v>10194</v>
      </c>
      <c r="E532">
        <v>10195</v>
      </c>
      <c r="F532">
        <v>530</v>
      </c>
      <c r="G532" t="s">
        <v>237</v>
      </c>
      <c r="H532" t="s">
        <v>340</v>
      </c>
      <c r="I532">
        <v>1.7906</v>
      </c>
      <c r="J532" t="s">
        <v>453</v>
      </c>
      <c r="K532">
        <v>530</v>
      </c>
      <c r="L532" t="s">
        <v>340</v>
      </c>
      <c r="M532">
        <v>9.978256</v>
      </c>
      <c r="N532">
        <v>1.698553</v>
      </c>
      <c r="O532">
        <v>1.9257569999999999</v>
      </c>
      <c r="P532">
        <v>17.867100000000001</v>
      </c>
      <c r="Q532">
        <v>3.0414300000000001</v>
      </c>
      <c r="R532">
        <v>3.4482599999999999</v>
      </c>
      <c r="S532">
        <v>412.58790900000002</v>
      </c>
      <c r="T532">
        <v>1353.9851759999999</v>
      </c>
      <c r="U532">
        <v>77999.227933000002</v>
      </c>
      <c r="V532" s="6">
        <f t="shared" si="32"/>
        <v>1.7906158845959597</v>
      </c>
      <c r="W532" s="6">
        <f t="shared" si="33"/>
        <v>17.867223694164942</v>
      </c>
      <c r="X532" s="6">
        <f t="shared" si="34"/>
        <v>3.0414559826281211</v>
      </c>
      <c r="Y532" s="6">
        <f t="shared" si="35"/>
        <v>3.4482910740718613</v>
      </c>
    </row>
    <row r="533" spans="1:25" x14ac:dyDescent="0.25">
      <c r="A533">
        <v>532</v>
      </c>
      <c r="B533" t="s">
        <v>229</v>
      </c>
      <c r="C533">
        <v>2</v>
      </c>
      <c r="D533">
        <v>10197</v>
      </c>
      <c r="E533">
        <v>10198</v>
      </c>
      <c r="F533">
        <v>530</v>
      </c>
      <c r="G533" t="s">
        <v>237</v>
      </c>
      <c r="H533" t="s">
        <v>340</v>
      </c>
      <c r="I533">
        <v>1.40381</v>
      </c>
      <c r="J533" t="s">
        <v>453</v>
      </c>
      <c r="K533">
        <v>530</v>
      </c>
      <c r="L533" t="s">
        <v>340</v>
      </c>
      <c r="M533">
        <v>9.978256</v>
      </c>
      <c r="N533">
        <v>1.698553</v>
      </c>
      <c r="O533">
        <v>1.9257569999999999</v>
      </c>
      <c r="P533">
        <v>14.0076</v>
      </c>
      <c r="Q533">
        <v>2.3844500000000002</v>
      </c>
      <c r="R533">
        <v>2.7033999999999998</v>
      </c>
      <c r="S533">
        <v>351.83908700000001</v>
      </c>
      <c r="T533">
        <v>1155.1636450000001</v>
      </c>
      <c r="U533">
        <v>61150.031323000003</v>
      </c>
      <c r="V533" s="6">
        <f t="shared" si="32"/>
        <v>1.4038115547061525</v>
      </c>
      <c r="W533" s="6">
        <f t="shared" si="33"/>
        <v>14.007591068615994</v>
      </c>
      <c r="X533" s="6">
        <f t="shared" si="34"/>
        <v>2.3844483276807993</v>
      </c>
      <c r="Y533" s="6">
        <f t="shared" si="35"/>
        <v>2.703399928156256</v>
      </c>
    </row>
    <row r="534" spans="1:25" x14ac:dyDescent="0.25">
      <c r="A534">
        <v>533</v>
      </c>
      <c r="B534" t="s">
        <v>229</v>
      </c>
      <c r="C534">
        <v>2</v>
      </c>
      <c r="D534">
        <v>10199</v>
      </c>
      <c r="E534">
        <v>10200</v>
      </c>
      <c r="F534">
        <v>530</v>
      </c>
      <c r="G534" t="s">
        <v>237</v>
      </c>
      <c r="H534" t="s">
        <v>340</v>
      </c>
      <c r="I534">
        <v>2.4062000000000001</v>
      </c>
      <c r="J534" t="s">
        <v>453</v>
      </c>
      <c r="K534">
        <v>530</v>
      </c>
      <c r="L534" t="s">
        <v>340</v>
      </c>
      <c r="M534">
        <v>9.978256</v>
      </c>
      <c r="N534">
        <v>1.698553</v>
      </c>
      <c r="O534">
        <v>1.9257569999999999</v>
      </c>
      <c r="P534">
        <v>24.009701</v>
      </c>
      <c r="Q534">
        <v>4.0870600000000001</v>
      </c>
      <c r="R534">
        <v>4.6337599999999997</v>
      </c>
      <c r="S534">
        <v>531.42256899999995</v>
      </c>
      <c r="T534">
        <v>1742.8794370000001</v>
      </c>
      <c r="U534">
        <v>104813.81808300001</v>
      </c>
      <c r="V534" s="6">
        <f t="shared" si="32"/>
        <v>2.4061941708677685</v>
      </c>
      <c r="W534" s="6">
        <f t="shared" si="33"/>
        <v>24.009621422626338</v>
      </c>
      <c r="X534" s="6">
        <f t="shared" si="34"/>
        <v>4.0870483275099607</v>
      </c>
      <c r="Y534" s="6">
        <f t="shared" si="35"/>
        <v>4.6337452679078011</v>
      </c>
    </row>
    <row r="535" spans="1:25" x14ac:dyDescent="0.25">
      <c r="A535">
        <v>534</v>
      </c>
      <c r="B535" t="s">
        <v>229</v>
      </c>
      <c r="C535">
        <v>2</v>
      </c>
      <c r="D535">
        <v>10205</v>
      </c>
      <c r="E535">
        <v>10206</v>
      </c>
      <c r="F535">
        <v>530</v>
      </c>
      <c r="G535" t="s">
        <v>237</v>
      </c>
      <c r="H535" t="s">
        <v>340</v>
      </c>
      <c r="I535">
        <v>1.3358399999999999</v>
      </c>
      <c r="J535" t="s">
        <v>453</v>
      </c>
      <c r="K535">
        <v>530</v>
      </c>
      <c r="L535" t="s">
        <v>340</v>
      </c>
      <c r="M535">
        <v>9.978256</v>
      </c>
      <c r="N535">
        <v>1.698553</v>
      </c>
      <c r="O535">
        <v>1.9257569999999999</v>
      </c>
      <c r="P535">
        <v>13.3294</v>
      </c>
      <c r="Q535">
        <v>2.2690000000000001</v>
      </c>
      <c r="R535">
        <v>2.5724999999999998</v>
      </c>
      <c r="S535">
        <v>421.58353399999999</v>
      </c>
      <c r="T535">
        <v>1383.5327649999999</v>
      </c>
      <c r="U535">
        <v>58188.725061999998</v>
      </c>
      <c r="V535" s="6">
        <f t="shared" si="32"/>
        <v>1.3358293173094582</v>
      </c>
      <c r="W535" s="6">
        <f t="shared" si="33"/>
        <v>13.329246900419005</v>
      </c>
      <c r="X535" s="6">
        <f t="shared" si="34"/>
        <v>2.2689768944039321</v>
      </c>
      <c r="Y535" s="6">
        <f t="shared" si="35"/>
        <v>2.57248265861391</v>
      </c>
    </row>
    <row r="536" spans="1:25" x14ac:dyDescent="0.25">
      <c r="A536">
        <v>535</v>
      </c>
      <c r="B536" t="s">
        <v>229</v>
      </c>
      <c r="C536">
        <v>2</v>
      </c>
      <c r="D536">
        <v>10206</v>
      </c>
      <c r="E536">
        <v>10207</v>
      </c>
      <c r="F536">
        <v>530</v>
      </c>
      <c r="G536" t="s">
        <v>237</v>
      </c>
      <c r="H536" t="s">
        <v>340</v>
      </c>
      <c r="I536">
        <v>2.06514</v>
      </c>
      <c r="J536" t="s">
        <v>453</v>
      </c>
      <c r="K536">
        <v>530</v>
      </c>
      <c r="L536" t="s">
        <v>340</v>
      </c>
      <c r="M536">
        <v>9.978256</v>
      </c>
      <c r="N536">
        <v>1.698553</v>
      </c>
      <c r="O536">
        <v>1.9257569999999999</v>
      </c>
      <c r="P536">
        <v>20.606501000000002</v>
      </c>
      <c r="Q536">
        <v>3.5077500000000001</v>
      </c>
      <c r="R536">
        <v>3.9769600000000001</v>
      </c>
      <c r="S536">
        <v>427.51834700000001</v>
      </c>
      <c r="T536">
        <v>1403.71217</v>
      </c>
      <c r="U536">
        <v>89956.998936999997</v>
      </c>
      <c r="V536" s="6">
        <f t="shared" si="32"/>
        <v>2.0651285339072545</v>
      </c>
      <c r="W536" s="6">
        <f t="shared" si="33"/>
        <v>20.606381184231264</v>
      </c>
      <c r="X536" s="6">
        <f t="shared" si="34"/>
        <v>3.5077302666537689</v>
      </c>
      <c r="Y536" s="6">
        <f t="shared" si="35"/>
        <v>3.9769357300716326</v>
      </c>
    </row>
    <row r="537" spans="1:25" x14ac:dyDescent="0.25">
      <c r="A537">
        <v>536</v>
      </c>
      <c r="B537" t="s">
        <v>229</v>
      </c>
      <c r="C537">
        <v>2</v>
      </c>
      <c r="D537">
        <v>10210</v>
      </c>
      <c r="E537">
        <v>10211</v>
      </c>
      <c r="F537">
        <v>530</v>
      </c>
      <c r="G537" t="s">
        <v>237</v>
      </c>
      <c r="H537" t="s">
        <v>340</v>
      </c>
      <c r="I537">
        <v>3.8708200000000001</v>
      </c>
      <c r="J537" t="s">
        <v>453</v>
      </c>
      <c r="K537">
        <v>530</v>
      </c>
      <c r="L537" t="s">
        <v>340</v>
      </c>
      <c r="M537">
        <v>9.978256</v>
      </c>
      <c r="N537">
        <v>1.698553</v>
      </c>
      <c r="O537">
        <v>1.9257569999999999</v>
      </c>
      <c r="P537">
        <v>38.624001</v>
      </c>
      <c r="Q537">
        <v>6.5747900000000001</v>
      </c>
      <c r="R537">
        <v>7.4542599999999997</v>
      </c>
      <c r="S537">
        <v>884.90481299999999</v>
      </c>
      <c r="T537">
        <v>2903.9833509999999</v>
      </c>
      <c r="U537">
        <v>168612.57272299999</v>
      </c>
      <c r="V537" s="6">
        <f t="shared" si="32"/>
        <v>3.8708120459825528</v>
      </c>
      <c r="W537" s="6">
        <f t="shared" si="33"/>
        <v>38.623953522697683</v>
      </c>
      <c r="X537" s="6">
        <f t="shared" si="34"/>
        <v>6.5747794131398027</v>
      </c>
      <c r="Y537" s="6">
        <f t="shared" si="35"/>
        <v>7.454243393235223</v>
      </c>
    </row>
    <row r="538" spans="1:25" x14ac:dyDescent="0.25">
      <c r="A538">
        <v>537</v>
      </c>
      <c r="B538" t="s">
        <v>229</v>
      </c>
      <c r="C538">
        <v>2</v>
      </c>
      <c r="D538">
        <v>10214</v>
      </c>
      <c r="E538">
        <v>10215</v>
      </c>
      <c r="F538">
        <v>530</v>
      </c>
      <c r="G538" t="s">
        <v>237</v>
      </c>
      <c r="H538" t="s">
        <v>340</v>
      </c>
      <c r="I538">
        <v>3.8351199999999999</v>
      </c>
      <c r="J538" t="s">
        <v>453</v>
      </c>
      <c r="K538">
        <v>530</v>
      </c>
      <c r="L538" t="s">
        <v>340</v>
      </c>
      <c r="M538">
        <v>9.978256</v>
      </c>
      <c r="N538">
        <v>1.698553</v>
      </c>
      <c r="O538">
        <v>1.9257569999999999</v>
      </c>
      <c r="P538">
        <v>38.267798999999997</v>
      </c>
      <c r="Q538">
        <v>6.5141600000000004</v>
      </c>
      <c r="R538">
        <v>7.38551</v>
      </c>
      <c r="S538">
        <v>510.72893099999999</v>
      </c>
      <c r="T538">
        <v>1676.4907639999999</v>
      </c>
      <c r="U538">
        <v>167058.11840199999</v>
      </c>
      <c r="V538" s="6">
        <f t="shared" si="32"/>
        <v>3.8351266850780532</v>
      </c>
      <c r="W538" s="6">
        <f t="shared" si="33"/>
        <v>38.267875856140193</v>
      </c>
      <c r="X538" s="6">
        <f t="shared" si="34"/>
        <v>6.5141659363193822</v>
      </c>
      <c r="Y538" s="6">
        <f t="shared" si="35"/>
        <v>7.3855220596758562</v>
      </c>
    </row>
    <row r="539" spans="1:25" x14ac:dyDescent="0.25">
      <c r="A539">
        <v>538</v>
      </c>
      <c r="B539" t="s">
        <v>229</v>
      </c>
      <c r="C539">
        <v>2</v>
      </c>
      <c r="D539">
        <v>10218</v>
      </c>
      <c r="E539">
        <v>10219</v>
      </c>
      <c r="F539">
        <v>530</v>
      </c>
      <c r="G539" t="s">
        <v>237</v>
      </c>
      <c r="H539" t="s">
        <v>340</v>
      </c>
      <c r="I539">
        <v>3.63924</v>
      </c>
      <c r="J539" t="s">
        <v>453</v>
      </c>
      <c r="K539">
        <v>530</v>
      </c>
      <c r="L539" t="s">
        <v>340</v>
      </c>
      <c r="M539">
        <v>9.978256</v>
      </c>
      <c r="N539">
        <v>1.698553</v>
      </c>
      <c r="O539">
        <v>1.9257569999999999</v>
      </c>
      <c r="P539">
        <v>36.313301000000003</v>
      </c>
      <c r="Q539">
        <v>6.1814400000000003</v>
      </c>
      <c r="R539">
        <v>7.0082899999999997</v>
      </c>
      <c r="S539">
        <v>753.46698200000003</v>
      </c>
      <c r="T539">
        <v>2472.249151</v>
      </c>
      <c r="U539">
        <v>158524.890678</v>
      </c>
      <c r="V539" s="6">
        <f t="shared" si="32"/>
        <v>3.6392307318181816</v>
      </c>
      <c r="W539" s="6">
        <f t="shared" si="33"/>
        <v>36.313175885149164</v>
      </c>
      <c r="X539" s="6">
        <f t="shared" si="34"/>
        <v>6.1814262772219681</v>
      </c>
      <c r="Y539" s="6">
        <f t="shared" si="35"/>
        <v>7.0082740564139856</v>
      </c>
    </row>
    <row r="540" spans="1:25" x14ac:dyDescent="0.25">
      <c r="A540">
        <v>539</v>
      </c>
      <c r="B540" t="s">
        <v>229</v>
      </c>
      <c r="C540">
        <v>2</v>
      </c>
      <c r="D540">
        <v>10223</v>
      </c>
      <c r="E540">
        <v>10224</v>
      </c>
      <c r="F540">
        <v>530</v>
      </c>
      <c r="G540" t="s">
        <v>237</v>
      </c>
      <c r="H540" t="s">
        <v>340</v>
      </c>
      <c r="I540">
        <v>7.5468700000000002</v>
      </c>
      <c r="J540" t="s">
        <v>453</v>
      </c>
      <c r="K540">
        <v>530</v>
      </c>
      <c r="L540" t="s">
        <v>340</v>
      </c>
      <c r="M540">
        <v>9.978256</v>
      </c>
      <c r="N540">
        <v>1.698553</v>
      </c>
      <c r="O540">
        <v>1.9257569999999999</v>
      </c>
      <c r="P540">
        <v>75.304603999999998</v>
      </c>
      <c r="Q540">
        <v>12.8188</v>
      </c>
      <c r="R540">
        <v>14.5334</v>
      </c>
      <c r="S540">
        <v>1269.4328909999999</v>
      </c>
      <c r="T540">
        <v>4165.0164059999997</v>
      </c>
      <c r="U540">
        <v>328741.49680199998</v>
      </c>
      <c r="V540" s="6">
        <f t="shared" si="32"/>
        <v>7.5468663177685942</v>
      </c>
      <c r="W540" s="6">
        <f t="shared" si="33"/>
        <v>75.304564116472378</v>
      </c>
      <c r="X540" s="6">
        <f t="shared" si="34"/>
        <v>12.818752424644799</v>
      </c>
      <c r="Y540" s="6">
        <f t="shared" si="35"/>
        <v>14.533430639507094</v>
      </c>
    </row>
    <row r="541" spans="1:25" x14ac:dyDescent="0.25">
      <c r="A541">
        <v>540</v>
      </c>
      <c r="B541" t="s">
        <v>229</v>
      </c>
      <c r="C541">
        <v>2</v>
      </c>
      <c r="D541">
        <v>10226</v>
      </c>
      <c r="E541">
        <v>10227</v>
      </c>
      <c r="F541">
        <v>530</v>
      </c>
      <c r="G541" t="s">
        <v>237</v>
      </c>
      <c r="H541" t="s">
        <v>340</v>
      </c>
      <c r="I541">
        <v>3.47682</v>
      </c>
      <c r="J541" t="s">
        <v>453</v>
      </c>
      <c r="K541">
        <v>530</v>
      </c>
      <c r="L541" t="s">
        <v>340</v>
      </c>
      <c r="M541">
        <v>9.978256</v>
      </c>
      <c r="N541">
        <v>1.698553</v>
      </c>
      <c r="O541">
        <v>1.9257569999999999</v>
      </c>
      <c r="P541">
        <v>34.692599999999999</v>
      </c>
      <c r="Q541">
        <v>5.9055600000000004</v>
      </c>
      <c r="R541">
        <v>6.6955099999999996</v>
      </c>
      <c r="S541">
        <v>710.998152</v>
      </c>
      <c r="T541">
        <v>2333.069364</v>
      </c>
      <c r="U541">
        <v>151449.886765</v>
      </c>
      <c r="V541" s="6">
        <f t="shared" si="32"/>
        <v>3.4768109909320479</v>
      </c>
      <c r="W541" s="6">
        <f t="shared" si="33"/>
        <v>34.692510131133652</v>
      </c>
      <c r="X541" s="6">
        <f t="shared" si="34"/>
        <v>5.9055477390806024</v>
      </c>
      <c r="Y541" s="6">
        <f t="shared" si="35"/>
        <v>6.6954931034643277</v>
      </c>
    </row>
    <row r="542" spans="1:25" x14ac:dyDescent="0.25">
      <c r="A542">
        <v>541</v>
      </c>
      <c r="B542" t="s">
        <v>229</v>
      </c>
      <c r="C542">
        <v>2</v>
      </c>
      <c r="D542">
        <v>10232</v>
      </c>
      <c r="E542">
        <v>10233</v>
      </c>
      <c r="F542">
        <v>530</v>
      </c>
      <c r="G542" t="s">
        <v>237</v>
      </c>
      <c r="H542" t="s">
        <v>340</v>
      </c>
      <c r="I542">
        <v>1.0450299999999999</v>
      </c>
      <c r="J542" t="s">
        <v>453</v>
      </c>
      <c r="K542">
        <v>530</v>
      </c>
      <c r="L542" t="s">
        <v>340</v>
      </c>
      <c r="M542">
        <v>9.978256</v>
      </c>
      <c r="N542">
        <v>1.698553</v>
      </c>
      <c r="O542">
        <v>1.9257569999999999</v>
      </c>
      <c r="P542">
        <v>10.4276</v>
      </c>
      <c r="Q542">
        <v>1.77504</v>
      </c>
      <c r="R542">
        <v>2.01247</v>
      </c>
      <c r="S542">
        <v>323.82921900000002</v>
      </c>
      <c r="T542">
        <v>1061.865573</v>
      </c>
      <c r="U542">
        <v>45521.450212999996</v>
      </c>
      <c r="V542" s="6">
        <f t="shared" si="32"/>
        <v>1.0450287009412305</v>
      </c>
      <c r="W542" s="6">
        <f t="shared" si="33"/>
        <v>10.427563905339039</v>
      </c>
      <c r="X542" s="6">
        <f t="shared" si="34"/>
        <v>1.7750366350698299</v>
      </c>
      <c r="Y542" s="6">
        <f t="shared" si="35"/>
        <v>2.0124713360384812</v>
      </c>
    </row>
    <row r="543" spans="1:25" x14ac:dyDescent="0.25">
      <c r="A543">
        <v>542</v>
      </c>
      <c r="B543" t="s">
        <v>229</v>
      </c>
      <c r="C543">
        <v>2</v>
      </c>
      <c r="D543">
        <v>10234</v>
      </c>
      <c r="E543">
        <v>10235</v>
      </c>
      <c r="F543">
        <v>530</v>
      </c>
      <c r="G543" t="s">
        <v>237</v>
      </c>
      <c r="H543" t="s">
        <v>340</v>
      </c>
      <c r="I543">
        <v>1.3753299999999999</v>
      </c>
      <c r="J543" t="s">
        <v>453</v>
      </c>
      <c r="K543">
        <v>530</v>
      </c>
      <c r="L543" t="s">
        <v>340</v>
      </c>
      <c r="M543">
        <v>9.978256</v>
      </c>
      <c r="N543">
        <v>1.698553</v>
      </c>
      <c r="O543">
        <v>1.9257569999999999</v>
      </c>
      <c r="P543">
        <v>13.7234</v>
      </c>
      <c r="Q543">
        <v>2.3360699999999999</v>
      </c>
      <c r="R543">
        <v>2.6485500000000002</v>
      </c>
      <c r="S543">
        <v>475.55310400000002</v>
      </c>
      <c r="T543">
        <v>1558.2693260000001</v>
      </c>
      <c r="U543">
        <v>59909.233868000003</v>
      </c>
      <c r="V543" s="6">
        <f t="shared" si="32"/>
        <v>1.3753267646464646</v>
      </c>
      <c r="W543" s="6">
        <f t="shared" si="33"/>
        <v>13.723362541294174</v>
      </c>
      <c r="X543" s="6">
        <f t="shared" si="34"/>
        <v>2.3360654020705462</v>
      </c>
      <c r="Y543" s="6">
        <f t="shared" si="35"/>
        <v>2.6485451443052819</v>
      </c>
    </row>
    <row r="544" spans="1:25" x14ac:dyDescent="0.25">
      <c r="A544">
        <v>543</v>
      </c>
      <c r="B544" t="s">
        <v>229</v>
      </c>
      <c r="C544">
        <v>2</v>
      </c>
      <c r="D544">
        <v>10238</v>
      </c>
      <c r="E544">
        <v>10239</v>
      </c>
      <c r="F544">
        <v>530</v>
      </c>
      <c r="G544" t="s">
        <v>237</v>
      </c>
      <c r="H544" t="s">
        <v>340</v>
      </c>
      <c r="I544">
        <v>2.7918099999999999</v>
      </c>
      <c r="J544" t="s">
        <v>453</v>
      </c>
      <c r="K544">
        <v>530</v>
      </c>
      <c r="L544" t="s">
        <v>340</v>
      </c>
      <c r="M544">
        <v>9.978256</v>
      </c>
      <c r="N544">
        <v>1.698553</v>
      </c>
      <c r="O544">
        <v>1.9257569999999999</v>
      </c>
      <c r="P544">
        <v>27.857400999999999</v>
      </c>
      <c r="Q544">
        <v>4.7420400000000003</v>
      </c>
      <c r="R544">
        <v>5.3763500000000004</v>
      </c>
      <c r="S544">
        <v>698.01203099999998</v>
      </c>
      <c r="T544">
        <v>2290.7553990000001</v>
      </c>
      <c r="U544">
        <v>121611.09733400001</v>
      </c>
      <c r="V544" s="6">
        <f t="shared" si="32"/>
        <v>2.7918066421946741</v>
      </c>
      <c r="W544" s="6">
        <f t="shared" si="33"/>
        <v>27.85736137831886</v>
      </c>
      <c r="X544" s="6">
        <f t="shared" si="34"/>
        <v>4.7420315475196899</v>
      </c>
      <c r="Y544" s="6">
        <f t="shared" si="35"/>
        <v>5.3763411838528885</v>
      </c>
    </row>
    <row r="545" spans="1:25" x14ac:dyDescent="0.25">
      <c r="A545">
        <v>544</v>
      </c>
      <c r="B545" t="s">
        <v>229</v>
      </c>
      <c r="C545">
        <v>2</v>
      </c>
      <c r="D545">
        <v>10245</v>
      </c>
      <c r="E545">
        <v>10246</v>
      </c>
      <c r="F545">
        <v>530</v>
      </c>
      <c r="G545" t="s">
        <v>237</v>
      </c>
      <c r="H545" t="s">
        <v>340</v>
      </c>
      <c r="I545">
        <v>1.86755</v>
      </c>
      <c r="J545" t="s">
        <v>453</v>
      </c>
      <c r="K545">
        <v>530</v>
      </c>
      <c r="L545" t="s">
        <v>340</v>
      </c>
      <c r="M545">
        <v>9.978256</v>
      </c>
      <c r="N545">
        <v>1.698553</v>
      </c>
      <c r="O545">
        <v>1.9257569999999999</v>
      </c>
      <c r="P545">
        <v>18.634899000000001</v>
      </c>
      <c r="Q545">
        <v>3.1721300000000001</v>
      </c>
      <c r="R545">
        <v>3.5964499999999999</v>
      </c>
      <c r="S545">
        <v>510.13480199999998</v>
      </c>
      <c r="T545">
        <v>1674.591293</v>
      </c>
      <c r="U545">
        <v>81349.988974000007</v>
      </c>
      <c r="V545" s="6">
        <f t="shared" si="32"/>
        <v>1.8675387735078055</v>
      </c>
      <c r="W545" s="6">
        <f t="shared" si="33"/>
        <v>18.634779971986902</v>
      </c>
      <c r="X545" s="6">
        <f t="shared" si="34"/>
        <v>3.1721135863580034</v>
      </c>
      <c r="Y545" s="6">
        <f t="shared" si="35"/>
        <v>3.5964258658540711</v>
      </c>
    </row>
    <row r="546" spans="1:25" x14ac:dyDescent="0.25">
      <c r="A546">
        <v>545</v>
      </c>
      <c r="B546" t="s">
        <v>229</v>
      </c>
      <c r="C546">
        <v>2</v>
      </c>
      <c r="D546">
        <v>10246</v>
      </c>
      <c r="E546">
        <v>10247</v>
      </c>
      <c r="F546">
        <v>530</v>
      </c>
      <c r="G546" t="s">
        <v>237</v>
      </c>
      <c r="H546" t="s">
        <v>340</v>
      </c>
      <c r="I546">
        <v>1.8605799999999999</v>
      </c>
      <c r="J546" t="s">
        <v>453</v>
      </c>
      <c r="K546">
        <v>530</v>
      </c>
      <c r="L546" t="s">
        <v>340</v>
      </c>
      <c r="M546">
        <v>9.978256</v>
      </c>
      <c r="N546">
        <v>1.698553</v>
      </c>
      <c r="O546">
        <v>1.9257569999999999</v>
      </c>
      <c r="P546">
        <v>18.565300000000001</v>
      </c>
      <c r="Q546">
        <v>3.1602899999999998</v>
      </c>
      <c r="R546">
        <v>3.5830199999999999</v>
      </c>
      <c r="S546">
        <v>648.53031799999997</v>
      </c>
      <c r="T546">
        <v>2128.5560930000001</v>
      </c>
      <c r="U546">
        <v>81046.636975000001</v>
      </c>
      <c r="V546" s="6">
        <f t="shared" si="32"/>
        <v>1.8605747698576676</v>
      </c>
      <c r="W546" s="6">
        <f t="shared" si="33"/>
        <v>18.56529136078089</v>
      </c>
      <c r="X546" s="6">
        <f t="shared" si="34"/>
        <v>3.1602848570660509</v>
      </c>
      <c r="Y546" s="6">
        <f t="shared" si="35"/>
        <v>3.5830148870767924</v>
      </c>
    </row>
    <row r="547" spans="1:25" x14ac:dyDescent="0.25">
      <c r="A547">
        <v>546</v>
      </c>
      <c r="B547" t="s">
        <v>229</v>
      </c>
      <c r="C547">
        <v>2</v>
      </c>
      <c r="D547">
        <v>10247</v>
      </c>
      <c r="E547">
        <v>10248</v>
      </c>
      <c r="F547">
        <v>530</v>
      </c>
      <c r="G547" t="s">
        <v>237</v>
      </c>
      <c r="H547" t="s">
        <v>340</v>
      </c>
      <c r="I547">
        <v>3.5491299999999999</v>
      </c>
      <c r="J547" t="s">
        <v>453</v>
      </c>
      <c r="K547">
        <v>530</v>
      </c>
      <c r="L547" t="s">
        <v>340</v>
      </c>
      <c r="M547">
        <v>9.978256</v>
      </c>
      <c r="N547">
        <v>1.698553</v>
      </c>
      <c r="O547">
        <v>1.9257569999999999</v>
      </c>
      <c r="P547">
        <v>35.414101000000002</v>
      </c>
      <c r="Q547">
        <v>6.0283899999999999</v>
      </c>
      <c r="R547">
        <v>6.8347600000000002</v>
      </c>
      <c r="S547">
        <v>890.64905399999998</v>
      </c>
      <c r="T547">
        <v>2919.3293119999998</v>
      </c>
      <c r="U547">
        <v>154600.186931</v>
      </c>
      <c r="V547" s="6">
        <f t="shared" si="32"/>
        <v>3.5491319313820018</v>
      </c>
      <c r="W547" s="6">
        <f t="shared" si="33"/>
        <v>35.414146989104047</v>
      </c>
      <c r="X547" s="6">
        <f t="shared" si="34"/>
        <v>6.028388689444693</v>
      </c>
      <c r="Y547" s="6">
        <f t="shared" si="35"/>
        <v>6.8347656607824092</v>
      </c>
    </row>
    <row r="548" spans="1:25" x14ac:dyDescent="0.25">
      <c r="A548">
        <v>547</v>
      </c>
      <c r="B548" t="s">
        <v>229</v>
      </c>
      <c r="C548">
        <v>2</v>
      </c>
      <c r="D548">
        <v>10248</v>
      </c>
      <c r="E548">
        <v>10249</v>
      </c>
      <c r="F548">
        <v>530</v>
      </c>
      <c r="G548" t="s">
        <v>237</v>
      </c>
      <c r="H548" t="s">
        <v>340</v>
      </c>
      <c r="I548">
        <v>1.9189099999999999</v>
      </c>
      <c r="J548" t="s">
        <v>453</v>
      </c>
      <c r="K548">
        <v>530</v>
      </c>
      <c r="L548" t="s">
        <v>340</v>
      </c>
      <c r="M548">
        <v>9.978256</v>
      </c>
      <c r="N548">
        <v>1.698553</v>
      </c>
      <c r="O548">
        <v>1.9257569999999999</v>
      </c>
      <c r="P548">
        <v>19.147400000000001</v>
      </c>
      <c r="Q548">
        <v>3.2593700000000001</v>
      </c>
      <c r="R548">
        <v>3.6953499999999999</v>
      </c>
      <c r="S548">
        <v>572.864463</v>
      </c>
      <c r="T548">
        <v>1880.1753020000001</v>
      </c>
      <c r="U548">
        <v>83587.813156999997</v>
      </c>
      <c r="V548" s="6">
        <f t="shared" si="32"/>
        <v>1.9189121477731863</v>
      </c>
      <c r="W548" s="6">
        <f t="shared" si="33"/>
        <v>19.147396651990682</v>
      </c>
      <c r="X548" s="6">
        <f t="shared" si="34"/>
        <v>3.2593739853365888</v>
      </c>
      <c r="Y548" s="6">
        <f t="shared" si="35"/>
        <v>3.695358500959248</v>
      </c>
    </row>
    <row r="549" spans="1:25" x14ac:dyDescent="0.25">
      <c r="A549">
        <v>548</v>
      </c>
      <c r="B549" t="s">
        <v>229</v>
      </c>
      <c r="C549">
        <v>2</v>
      </c>
      <c r="D549">
        <v>10249</v>
      </c>
      <c r="E549">
        <v>10250</v>
      </c>
      <c r="F549">
        <v>530</v>
      </c>
      <c r="G549" t="s">
        <v>237</v>
      </c>
      <c r="H549" t="s">
        <v>340</v>
      </c>
      <c r="I549">
        <v>1.8099799999999999</v>
      </c>
      <c r="J549" t="s">
        <v>453</v>
      </c>
      <c r="K549">
        <v>530</v>
      </c>
      <c r="L549" t="s">
        <v>340</v>
      </c>
      <c r="M549">
        <v>9.978256</v>
      </c>
      <c r="N549">
        <v>1.698553</v>
      </c>
      <c r="O549">
        <v>1.9257569999999999</v>
      </c>
      <c r="P549">
        <v>18.060400000000001</v>
      </c>
      <c r="Q549">
        <v>3.0743499999999999</v>
      </c>
      <c r="R549">
        <v>3.4855800000000001</v>
      </c>
      <c r="S549">
        <v>732.27048000000002</v>
      </c>
      <c r="T549">
        <v>2402.216958</v>
      </c>
      <c r="U549">
        <v>78842.440818999996</v>
      </c>
      <c r="V549" s="6">
        <f t="shared" si="32"/>
        <v>1.809973388865932</v>
      </c>
      <c r="W549" s="6">
        <f t="shared" si="33"/>
        <v>18.06037782729182</v>
      </c>
      <c r="X549" s="6">
        <f t="shared" si="34"/>
        <v>3.0743357295783951</v>
      </c>
      <c r="Y549" s="6">
        <f t="shared" si="35"/>
        <v>3.4855689234222904</v>
      </c>
    </row>
    <row r="550" spans="1:25" x14ac:dyDescent="0.25">
      <c r="A550">
        <v>549</v>
      </c>
      <c r="B550" t="s">
        <v>229</v>
      </c>
      <c r="C550">
        <v>2</v>
      </c>
      <c r="D550">
        <v>10251</v>
      </c>
      <c r="E550">
        <v>10252</v>
      </c>
      <c r="F550">
        <v>530</v>
      </c>
      <c r="G550" t="s">
        <v>237</v>
      </c>
      <c r="H550" t="s">
        <v>340</v>
      </c>
      <c r="I550">
        <v>4.2324999999999999</v>
      </c>
      <c r="J550" t="s">
        <v>453</v>
      </c>
      <c r="K550">
        <v>530</v>
      </c>
      <c r="L550" t="s">
        <v>340</v>
      </c>
      <c r="M550">
        <v>9.978256</v>
      </c>
      <c r="N550">
        <v>1.698553</v>
      </c>
      <c r="O550">
        <v>1.9257569999999999</v>
      </c>
      <c r="P550">
        <v>42.233001999999999</v>
      </c>
      <c r="Q550">
        <v>7.1891299999999996</v>
      </c>
      <c r="R550">
        <v>8.1507699999999996</v>
      </c>
      <c r="S550">
        <v>1115.3211349999999</v>
      </c>
      <c r="T550">
        <v>3652.2835049999999</v>
      </c>
      <c r="U550">
        <v>184367.91166700001</v>
      </c>
      <c r="V550" s="6">
        <f t="shared" si="32"/>
        <v>4.2325048592056937</v>
      </c>
      <c r="W550" s="6">
        <f t="shared" si="33"/>
        <v>42.23301700639837</v>
      </c>
      <c r="X550" s="6">
        <f t="shared" si="34"/>
        <v>7.1891338261184083</v>
      </c>
      <c r="Y550" s="6">
        <f t="shared" si="35"/>
        <v>8.1507758601493787</v>
      </c>
    </row>
    <row r="551" spans="1:25" x14ac:dyDescent="0.25">
      <c r="A551">
        <v>550</v>
      </c>
      <c r="B551" t="s">
        <v>229</v>
      </c>
      <c r="C551">
        <v>2</v>
      </c>
      <c r="D551">
        <v>10252</v>
      </c>
      <c r="E551">
        <v>10253</v>
      </c>
      <c r="F551">
        <v>530</v>
      </c>
      <c r="G551" t="s">
        <v>237</v>
      </c>
      <c r="H551" t="s">
        <v>340</v>
      </c>
      <c r="I551">
        <v>7.7658100000000001</v>
      </c>
      <c r="J551" t="s">
        <v>453</v>
      </c>
      <c r="K551">
        <v>530</v>
      </c>
      <c r="L551" t="s">
        <v>340</v>
      </c>
      <c r="M551">
        <v>9.978256</v>
      </c>
      <c r="N551">
        <v>1.698553</v>
      </c>
      <c r="O551">
        <v>1.9257569999999999</v>
      </c>
      <c r="P551">
        <v>77.489197000000004</v>
      </c>
      <c r="Q551">
        <v>13.1906</v>
      </c>
      <c r="R551">
        <v>14.9551</v>
      </c>
      <c r="S551">
        <v>2136.0905429999998</v>
      </c>
      <c r="T551">
        <v>7009.2444219999998</v>
      </c>
      <c r="U551">
        <v>338278.870214</v>
      </c>
      <c r="V551" s="6">
        <f t="shared" si="32"/>
        <v>7.765814284067952</v>
      </c>
      <c r="W551" s="6">
        <f t="shared" si="33"/>
        <v>77.489282974886748</v>
      </c>
      <c r="X551" s="6">
        <f t="shared" si="34"/>
        <v>13.190647149646471</v>
      </c>
      <c r="Y551" s="6">
        <f t="shared" si="35"/>
        <v>14.955071218243846</v>
      </c>
    </row>
    <row r="552" spans="1:25" x14ac:dyDescent="0.25">
      <c r="A552">
        <v>551</v>
      </c>
      <c r="B552" t="s">
        <v>229</v>
      </c>
      <c r="C552">
        <v>2</v>
      </c>
      <c r="D552">
        <v>10261</v>
      </c>
      <c r="E552">
        <v>10262</v>
      </c>
      <c r="F552">
        <v>530</v>
      </c>
      <c r="G552" t="s">
        <v>237</v>
      </c>
      <c r="H552" t="s">
        <v>340</v>
      </c>
      <c r="I552">
        <v>3.24308</v>
      </c>
      <c r="J552" t="s">
        <v>453</v>
      </c>
      <c r="K552">
        <v>530</v>
      </c>
      <c r="L552" t="s">
        <v>340</v>
      </c>
      <c r="M552">
        <v>9.978256</v>
      </c>
      <c r="N552">
        <v>1.698553</v>
      </c>
      <c r="O552">
        <v>1.9257569999999999</v>
      </c>
      <c r="P552">
        <v>32.360298</v>
      </c>
      <c r="Q552">
        <v>5.50854</v>
      </c>
      <c r="R552">
        <v>6.2453799999999999</v>
      </c>
      <c r="S552">
        <v>687.78340300000002</v>
      </c>
      <c r="T552">
        <v>2254.5135610000002</v>
      </c>
      <c r="U552">
        <v>141268.173549</v>
      </c>
      <c r="V552" s="6">
        <f t="shared" si="32"/>
        <v>3.2430710181129476</v>
      </c>
      <c r="W552" s="6">
        <f t="shared" si="33"/>
        <v>32.36019284491163</v>
      </c>
      <c r="X552" s="6">
        <f t="shared" si="34"/>
        <v>5.5085280070288016</v>
      </c>
      <c r="Y552" s="6">
        <f t="shared" si="35"/>
        <v>6.2453667146281351</v>
      </c>
    </row>
    <row r="553" spans="1:25" x14ac:dyDescent="0.25">
      <c r="A553">
        <v>552</v>
      </c>
      <c r="B553" t="s">
        <v>229</v>
      </c>
      <c r="C553">
        <v>2</v>
      </c>
      <c r="D553">
        <v>10263</v>
      </c>
      <c r="E553">
        <v>10264</v>
      </c>
      <c r="F553">
        <v>530</v>
      </c>
      <c r="G553" t="s">
        <v>237</v>
      </c>
      <c r="H553" t="s">
        <v>340</v>
      </c>
      <c r="I553">
        <v>1.7319</v>
      </c>
      <c r="J553" t="s">
        <v>453</v>
      </c>
      <c r="K553">
        <v>530</v>
      </c>
      <c r="L553" t="s">
        <v>340</v>
      </c>
      <c r="M553">
        <v>9.978256</v>
      </c>
      <c r="N553">
        <v>1.698553</v>
      </c>
      <c r="O553">
        <v>1.9257569999999999</v>
      </c>
      <c r="P553">
        <v>17.281300000000002</v>
      </c>
      <c r="Q553">
        <v>2.9417200000000001</v>
      </c>
      <c r="R553">
        <v>3.3352200000000001</v>
      </c>
      <c r="S553">
        <v>355.07971199999997</v>
      </c>
      <c r="T553">
        <v>1165.422086</v>
      </c>
      <c r="U553">
        <v>75441.497101000001</v>
      </c>
      <c r="V553" s="6">
        <f t="shared" si="32"/>
        <v>1.7318984642102846</v>
      </c>
      <c r="W553" s="6">
        <f t="shared" si="33"/>
        <v>17.281326241897059</v>
      </c>
      <c r="X553" s="6">
        <f t="shared" si="34"/>
        <v>2.9417213320797715</v>
      </c>
      <c r="Y553" s="6">
        <f t="shared" si="35"/>
        <v>3.3352155907422047</v>
      </c>
    </row>
    <row r="554" spans="1:25" x14ac:dyDescent="0.25">
      <c r="A554">
        <v>553</v>
      </c>
      <c r="B554" t="s">
        <v>229</v>
      </c>
      <c r="C554">
        <v>2</v>
      </c>
      <c r="D554">
        <v>10268</v>
      </c>
      <c r="E554">
        <v>10269</v>
      </c>
      <c r="F554">
        <v>530</v>
      </c>
      <c r="G554" t="s">
        <v>237</v>
      </c>
      <c r="H554" t="s">
        <v>340</v>
      </c>
      <c r="I554">
        <v>3.0966399999999998</v>
      </c>
      <c r="J554" t="s">
        <v>453</v>
      </c>
      <c r="K554">
        <v>530</v>
      </c>
      <c r="L554" t="s">
        <v>340</v>
      </c>
      <c r="M554">
        <v>9.978256</v>
      </c>
      <c r="N554">
        <v>1.698553</v>
      </c>
      <c r="O554">
        <v>1.9257569999999999</v>
      </c>
      <c r="P554">
        <v>30.899099</v>
      </c>
      <c r="Q554">
        <v>5.2598099999999999</v>
      </c>
      <c r="R554">
        <v>5.9633799999999999</v>
      </c>
      <c r="S554">
        <v>606.88471200000004</v>
      </c>
      <c r="T554">
        <v>1993.338127</v>
      </c>
      <c r="U554">
        <v>134889.974674</v>
      </c>
      <c r="V554" s="6">
        <f t="shared" si="32"/>
        <v>3.0966477197887969</v>
      </c>
      <c r="W554" s="6">
        <f t="shared" si="33"/>
        <v>30.899143689868882</v>
      </c>
      <c r="X554" s="6">
        <f t="shared" si="34"/>
        <v>5.2598202743904201</v>
      </c>
      <c r="Y554" s="6">
        <f t="shared" si="35"/>
        <v>5.9633910229173139</v>
      </c>
    </row>
    <row r="555" spans="1:25" x14ac:dyDescent="0.25">
      <c r="A555">
        <v>554</v>
      </c>
      <c r="B555" t="s">
        <v>229</v>
      </c>
      <c r="C555">
        <v>2</v>
      </c>
      <c r="D555">
        <v>10270</v>
      </c>
      <c r="E555">
        <v>10271</v>
      </c>
      <c r="F555">
        <v>530</v>
      </c>
      <c r="G555" t="s">
        <v>237</v>
      </c>
      <c r="H555" t="s">
        <v>340</v>
      </c>
      <c r="I555">
        <v>1.5451999999999999</v>
      </c>
      <c r="J555" t="s">
        <v>453</v>
      </c>
      <c r="K555">
        <v>530</v>
      </c>
      <c r="L555" t="s">
        <v>340</v>
      </c>
      <c r="M555">
        <v>9.978256</v>
      </c>
      <c r="N555">
        <v>1.698553</v>
      </c>
      <c r="O555">
        <v>1.9257569999999999</v>
      </c>
      <c r="P555">
        <v>15.4184</v>
      </c>
      <c r="Q555">
        <v>2.6246</v>
      </c>
      <c r="R555">
        <v>2.9756800000000001</v>
      </c>
      <c r="S555">
        <v>331.951322</v>
      </c>
      <c r="T555">
        <v>1088.334036</v>
      </c>
      <c r="U555">
        <v>67308.444850999993</v>
      </c>
      <c r="V555" s="6">
        <f t="shared" si="32"/>
        <v>1.5451892757346188</v>
      </c>
      <c r="W555" s="6">
        <f t="shared" si="33"/>
        <v>15.418294161734615</v>
      </c>
      <c r="X555" s="6">
        <f t="shared" si="34"/>
        <v>2.624585879866864</v>
      </c>
      <c r="Y555" s="6">
        <f t="shared" si="35"/>
        <v>2.9756590640708724</v>
      </c>
    </row>
    <row r="556" spans="1:25" x14ac:dyDescent="0.25">
      <c r="A556">
        <v>555</v>
      </c>
      <c r="B556" t="s">
        <v>229</v>
      </c>
      <c r="C556">
        <v>2</v>
      </c>
      <c r="D556">
        <v>10271</v>
      </c>
      <c r="E556">
        <v>10272</v>
      </c>
      <c r="F556">
        <v>530</v>
      </c>
      <c r="G556" t="s">
        <v>237</v>
      </c>
      <c r="H556" t="s">
        <v>340</v>
      </c>
      <c r="I556">
        <v>2.6404299999999998</v>
      </c>
      <c r="J556" t="s">
        <v>453</v>
      </c>
      <c r="K556">
        <v>530</v>
      </c>
      <c r="L556" t="s">
        <v>340</v>
      </c>
      <c r="M556">
        <v>9.978256</v>
      </c>
      <c r="N556">
        <v>1.698553</v>
      </c>
      <c r="O556">
        <v>1.9257569999999999</v>
      </c>
      <c r="P556">
        <v>26.346900999999999</v>
      </c>
      <c r="Q556">
        <v>4.4849100000000002</v>
      </c>
      <c r="R556">
        <v>5.0848300000000002</v>
      </c>
      <c r="S556">
        <v>414.69653299999999</v>
      </c>
      <c r="T556">
        <v>1361.0387009999999</v>
      </c>
      <c r="U556">
        <v>115016.960547</v>
      </c>
      <c r="V556" s="6">
        <f t="shared" si="32"/>
        <v>2.6404260915289255</v>
      </c>
      <c r="W556" s="6">
        <f t="shared" si="33"/>
        <v>26.346847490355049</v>
      </c>
      <c r="X556" s="6">
        <f t="shared" si="34"/>
        <v>4.4849036590447309</v>
      </c>
      <c r="Y556" s="6">
        <f t="shared" si="35"/>
        <v>5.0848190287444686</v>
      </c>
    </row>
    <row r="557" spans="1:25" x14ac:dyDescent="0.25">
      <c r="A557">
        <v>556</v>
      </c>
      <c r="B557" t="s">
        <v>229</v>
      </c>
      <c r="C557">
        <v>2</v>
      </c>
      <c r="D557">
        <v>10274</v>
      </c>
      <c r="E557">
        <v>10275</v>
      </c>
      <c r="F557">
        <v>530</v>
      </c>
      <c r="G557" t="s">
        <v>237</v>
      </c>
      <c r="H557" t="s">
        <v>340</v>
      </c>
      <c r="I557">
        <v>1.91303</v>
      </c>
      <c r="J557" t="s">
        <v>453</v>
      </c>
      <c r="K557">
        <v>530</v>
      </c>
      <c r="L557" t="s">
        <v>340</v>
      </c>
      <c r="M557">
        <v>9.978256</v>
      </c>
      <c r="N557">
        <v>1.698553</v>
      </c>
      <c r="O557">
        <v>1.9257569999999999</v>
      </c>
      <c r="P557">
        <v>19.088698999999998</v>
      </c>
      <c r="Q557">
        <v>3.2493799999999999</v>
      </c>
      <c r="R557">
        <v>3.6840299999999999</v>
      </c>
      <c r="S557">
        <v>426.81519400000002</v>
      </c>
      <c r="T557">
        <v>1399.2095260000001</v>
      </c>
      <c r="U557">
        <v>83331.651444999996</v>
      </c>
      <c r="V557" s="6">
        <f t="shared" si="32"/>
        <v>1.9130314840449953</v>
      </c>
      <c r="W557" s="6">
        <f t="shared" si="33"/>
        <v>19.08871788386088</v>
      </c>
      <c r="X557" s="6">
        <f t="shared" si="34"/>
        <v>3.2493853663190788</v>
      </c>
      <c r="Y557" s="6">
        <f t="shared" si="35"/>
        <v>3.684033771620038</v>
      </c>
    </row>
    <row r="558" spans="1:25" x14ac:dyDescent="0.25">
      <c r="A558">
        <v>557</v>
      </c>
      <c r="B558" t="s">
        <v>229</v>
      </c>
      <c r="C558">
        <v>2</v>
      </c>
      <c r="D558">
        <v>10277</v>
      </c>
      <c r="E558">
        <v>10278</v>
      </c>
      <c r="F558">
        <v>530</v>
      </c>
      <c r="G558" t="s">
        <v>237</v>
      </c>
      <c r="H558" t="s">
        <v>340</v>
      </c>
      <c r="I558">
        <v>3.2452399999999999</v>
      </c>
      <c r="J558" t="s">
        <v>453</v>
      </c>
      <c r="K558">
        <v>530</v>
      </c>
      <c r="L558" t="s">
        <v>340</v>
      </c>
      <c r="M558">
        <v>9.978256</v>
      </c>
      <c r="N558">
        <v>1.698553</v>
      </c>
      <c r="O558">
        <v>1.9257569999999999</v>
      </c>
      <c r="P558">
        <v>32.381802</v>
      </c>
      <c r="Q558">
        <v>5.5122099999999996</v>
      </c>
      <c r="R558">
        <v>6.2495399999999997</v>
      </c>
      <c r="S558">
        <v>751.40103999999997</v>
      </c>
      <c r="T558">
        <v>2467.9499019999998</v>
      </c>
      <c r="U558">
        <v>141362.295985</v>
      </c>
      <c r="V558" s="6">
        <f t="shared" si="32"/>
        <v>3.2452317719237835</v>
      </c>
      <c r="W558" s="6">
        <f t="shared" si="33"/>
        <v>32.381753399589122</v>
      </c>
      <c r="X558" s="6">
        <f t="shared" si="34"/>
        <v>5.5121981618964586</v>
      </c>
      <c r="Y558" s="6">
        <f t="shared" si="35"/>
        <v>6.2495278014046294</v>
      </c>
    </row>
    <row r="559" spans="1:25" x14ac:dyDescent="0.25">
      <c r="A559">
        <v>558</v>
      </c>
      <c r="B559" t="s">
        <v>229</v>
      </c>
      <c r="C559">
        <v>2</v>
      </c>
      <c r="D559">
        <v>10278</v>
      </c>
      <c r="E559">
        <v>10279</v>
      </c>
      <c r="F559">
        <v>530</v>
      </c>
      <c r="G559" t="s">
        <v>237</v>
      </c>
      <c r="H559" t="s">
        <v>340</v>
      </c>
      <c r="I559">
        <v>2.5772200000000001</v>
      </c>
      <c r="J559" t="s">
        <v>453</v>
      </c>
      <c r="K559">
        <v>530</v>
      </c>
      <c r="L559" t="s">
        <v>340</v>
      </c>
      <c r="M559">
        <v>9.978256</v>
      </c>
      <c r="N559">
        <v>1.698553</v>
      </c>
      <c r="O559">
        <v>1.9257569999999999</v>
      </c>
      <c r="P559">
        <v>25.716200000000001</v>
      </c>
      <c r="Q559">
        <v>4.3775500000000003</v>
      </c>
      <c r="R559">
        <v>4.9630999999999998</v>
      </c>
      <c r="S559">
        <v>812.55550800000003</v>
      </c>
      <c r="T559">
        <v>2667.2475690000001</v>
      </c>
      <c r="U559">
        <v>112263.491846</v>
      </c>
      <c r="V559" s="6">
        <f t="shared" si="32"/>
        <v>2.577215147979798</v>
      </c>
      <c r="W559" s="6">
        <f t="shared" si="33"/>
        <v>25.716112513620306</v>
      </c>
      <c r="X559" s="6">
        <f t="shared" si="34"/>
        <v>4.3775365212465296</v>
      </c>
      <c r="Y559" s="6">
        <f t="shared" si="35"/>
        <v>4.9630901117281319</v>
      </c>
    </row>
    <row r="560" spans="1:25" x14ac:dyDescent="0.25">
      <c r="A560">
        <v>559</v>
      </c>
      <c r="B560" t="s">
        <v>229</v>
      </c>
      <c r="C560">
        <v>2</v>
      </c>
      <c r="D560">
        <v>10285</v>
      </c>
      <c r="E560">
        <v>10286</v>
      </c>
      <c r="F560">
        <v>530</v>
      </c>
      <c r="G560" t="s">
        <v>237</v>
      </c>
      <c r="H560" t="s">
        <v>340</v>
      </c>
      <c r="I560">
        <v>3.05124</v>
      </c>
      <c r="J560" t="s">
        <v>453</v>
      </c>
      <c r="K560">
        <v>530</v>
      </c>
      <c r="L560" t="s">
        <v>340</v>
      </c>
      <c r="M560">
        <v>9.978256</v>
      </c>
      <c r="N560">
        <v>1.698553</v>
      </c>
      <c r="O560">
        <v>1.9257569999999999</v>
      </c>
      <c r="P560">
        <v>30.446100000000001</v>
      </c>
      <c r="Q560">
        <v>5.18269</v>
      </c>
      <c r="R560">
        <v>5.8759499999999996</v>
      </c>
      <c r="S560">
        <v>659.69908399999997</v>
      </c>
      <c r="T560">
        <v>2163.3750020000002</v>
      </c>
      <c r="U560">
        <v>132912.21921499999</v>
      </c>
      <c r="V560" s="6">
        <f t="shared" si="32"/>
        <v>3.0512447019054174</v>
      </c>
      <c r="W560" s="6">
        <f t="shared" si="33"/>
        <v>30.446100754255944</v>
      </c>
      <c r="X560" s="6">
        <f t="shared" si="34"/>
        <v>5.182700842155552</v>
      </c>
      <c r="Y560" s="6">
        <f t="shared" si="35"/>
        <v>5.8759558434072705</v>
      </c>
    </row>
    <row r="561" spans="1:25" x14ac:dyDescent="0.25">
      <c r="A561">
        <v>560</v>
      </c>
      <c r="B561" t="s">
        <v>229</v>
      </c>
      <c r="C561">
        <v>2</v>
      </c>
      <c r="D561">
        <v>10288</v>
      </c>
      <c r="E561">
        <v>10289</v>
      </c>
      <c r="F561">
        <v>530</v>
      </c>
      <c r="G561" t="s">
        <v>237</v>
      </c>
      <c r="H561" t="s">
        <v>340</v>
      </c>
      <c r="I561">
        <v>5.7267299999999999</v>
      </c>
      <c r="J561" t="s">
        <v>453</v>
      </c>
      <c r="K561">
        <v>530</v>
      </c>
      <c r="L561" t="s">
        <v>340</v>
      </c>
      <c r="M561">
        <v>9.978256</v>
      </c>
      <c r="N561">
        <v>1.698553</v>
      </c>
      <c r="O561">
        <v>1.9257569999999999</v>
      </c>
      <c r="P561">
        <v>57.142798999999997</v>
      </c>
      <c r="Q561">
        <v>9.7271599999999996</v>
      </c>
      <c r="R561">
        <v>11.0283</v>
      </c>
      <c r="S561">
        <v>2108.761043</v>
      </c>
      <c r="T561">
        <v>6921.1621690000002</v>
      </c>
      <c r="U561">
        <v>249454.875822</v>
      </c>
      <c r="V561" s="6">
        <f t="shared" si="32"/>
        <v>5.7266959555096415</v>
      </c>
      <c r="W561" s="6">
        <f t="shared" si="33"/>
        <v>57.142438278239815</v>
      </c>
      <c r="X561" s="6">
        <f t="shared" si="34"/>
        <v>9.727096595318768</v>
      </c>
      <c r="Y561" s="6">
        <f t="shared" si="35"/>
        <v>11.02822482319438</v>
      </c>
    </row>
    <row r="562" spans="1:25" x14ac:dyDescent="0.25">
      <c r="A562">
        <v>561</v>
      </c>
      <c r="B562" t="s">
        <v>229</v>
      </c>
      <c r="C562">
        <v>2</v>
      </c>
      <c r="D562">
        <v>10289</v>
      </c>
      <c r="E562">
        <v>10290</v>
      </c>
      <c r="F562">
        <v>530</v>
      </c>
      <c r="G562" t="s">
        <v>237</v>
      </c>
      <c r="H562" t="s">
        <v>340</v>
      </c>
      <c r="I562">
        <v>1.3366400000000001</v>
      </c>
      <c r="J562" t="s">
        <v>453</v>
      </c>
      <c r="K562">
        <v>530</v>
      </c>
      <c r="L562" t="s">
        <v>340</v>
      </c>
      <c r="M562">
        <v>9.978256</v>
      </c>
      <c r="N562">
        <v>1.698553</v>
      </c>
      <c r="O562">
        <v>1.9257569999999999</v>
      </c>
      <c r="P562">
        <v>13.337300000000001</v>
      </c>
      <c r="Q562">
        <v>2.2703500000000001</v>
      </c>
      <c r="R562">
        <v>2.5740400000000001</v>
      </c>
      <c r="S562">
        <v>424.483542</v>
      </c>
      <c r="T562">
        <v>1390.616266</v>
      </c>
      <c r="U562">
        <v>58223.844259999998</v>
      </c>
      <c r="V562" s="6">
        <f t="shared" si="32"/>
        <v>1.3366355431588612</v>
      </c>
      <c r="W562" s="6">
        <f t="shared" si="33"/>
        <v>13.337291628338166</v>
      </c>
      <c r="X562" s="6">
        <f t="shared" si="34"/>
        <v>2.2703463117391132</v>
      </c>
      <c r="Y562" s="6">
        <f t="shared" si="35"/>
        <v>2.5740352536869793</v>
      </c>
    </row>
    <row r="563" spans="1:25" x14ac:dyDescent="0.25">
      <c r="A563">
        <v>562</v>
      </c>
      <c r="B563" t="s">
        <v>229</v>
      </c>
      <c r="C563">
        <v>2</v>
      </c>
      <c r="D563">
        <v>10292</v>
      </c>
      <c r="E563">
        <v>10293</v>
      </c>
      <c r="F563">
        <v>530</v>
      </c>
      <c r="G563" t="s">
        <v>237</v>
      </c>
      <c r="H563" t="s">
        <v>340</v>
      </c>
      <c r="I563">
        <v>1.9804900000000001</v>
      </c>
      <c r="J563" t="s">
        <v>453</v>
      </c>
      <c r="K563">
        <v>530</v>
      </c>
      <c r="L563" t="s">
        <v>340</v>
      </c>
      <c r="M563">
        <v>9.978256</v>
      </c>
      <c r="N563">
        <v>1.698553</v>
      </c>
      <c r="O563">
        <v>1.9257569999999999</v>
      </c>
      <c r="P563">
        <v>19.761800999999998</v>
      </c>
      <c r="Q563">
        <v>3.3639700000000001</v>
      </c>
      <c r="R563">
        <v>3.8139400000000001</v>
      </c>
      <c r="S563">
        <v>475.33919800000001</v>
      </c>
      <c r="T563">
        <v>1559.814705</v>
      </c>
      <c r="U563">
        <v>86269.945460999996</v>
      </c>
      <c r="V563" s="6">
        <f t="shared" si="32"/>
        <v>1.9804854329889807</v>
      </c>
      <c r="W563" s="6">
        <f t="shared" si="33"/>
        <v>19.761790654634893</v>
      </c>
      <c r="X563" s="6">
        <f t="shared" si="34"/>
        <v>3.3639594736597322</v>
      </c>
      <c r="Y563" s="6">
        <f t="shared" si="35"/>
        <v>3.8139336859765605</v>
      </c>
    </row>
    <row r="564" spans="1:25" x14ac:dyDescent="0.25">
      <c r="A564">
        <v>563</v>
      </c>
      <c r="B564" t="s">
        <v>229</v>
      </c>
      <c r="C564">
        <v>2</v>
      </c>
      <c r="D564">
        <v>10296</v>
      </c>
      <c r="E564">
        <v>10297</v>
      </c>
      <c r="F564">
        <v>530</v>
      </c>
      <c r="G564" t="s">
        <v>237</v>
      </c>
      <c r="H564" t="s">
        <v>340</v>
      </c>
      <c r="I564">
        <v>4.9663000000000004</v>
      </c>
      <c r="J564" t="s">
        <v>453</v>
      </c>
      <c r="K564">
        <v>530</v>
      </c>
      <c r="L564" t="s">
        <v>340</v>
      </c>
      <c r="M564">
        <v>9.978256</v>
      </c>
      <c r="N564">
        <v>1.698553</v>
      </c>
      <c r="O564">
        <v>1.9257569999999999</v>
      </c>
      <c r="P564">
        <v>49.555</v>
      </c>
      <c r="Q564">
        <v>8.43553</v>
      </c>
      <c r="R564">
        <v>9.5638900000000007</v>
      </c>
      <c r="S564">
        <v>1360.7648469999999</v>
      </c>
      <c r="T564">
        <v>4465.5400790000003</v>
      </c>
      <c r="U564">
        <v>216332.368915</v>
      </c>
      <c r="V564" s="6">
        <f t="shared" si="32"/>
        <v>4.966307826331497</v>
      </c>
      <c r="W564" s="6">
        <f t="shared" si="33"/>
        <v>49.555090865939221</v>
      </c>
      <c r="X564" s="6">
        <f t="shared" si="34"/>
        <v>8.4355370573388431</v>
      </c>
      <c r="Y564" s="6">
        <f t="shared" si="35"/>
        <v>9.5639020607126639</v>
      </c>
    </row>
    <row r="565" spans="1:25" x14ac:dyDescent="0.25">
      <c r="A565">
        <v>564</v>
      </c>
      <c r="B565" t="s">
        <v>229</v>
      </c>
      <c r="C565">
        <v>2</v>
      </c>
      <c r="D565">
        <v>10297</v>
      </c>
      <c r="E565">
        <v>10298</v>
      </c>
      <c r="F565">
        <v>530</v>
      </c>
      <c r="G565" t="s">
        <v>237</v>
      </c>
      <c r="H565" t="s">
        <v>340</v>
      </c>
      <c r="I565">
        <v>1.0058</v>
      </c>
      <c r="J565" t="s">
        <v>453</v>
      </c>
      <c r="K565">
        <v>530</v>
      </c>
      <c r="L565" t="s">
        <v>340</v>
      </c>
      <c r="M565">
        <v>9.978256</v>
      </c>
      <c r="N565">
        <v>1.698553</v>
      </c>
      <c r="O565">
        <v>1.9257569999999999</v>
      </c>
      <c r="P565">
        <v>10.036099999999999</v>
      </c>
      <c r="Q565">
        <v>1.70841</v>
      </c>
      <c r="R565">
        <v>1.93693</v>
      </c>
      <c r="S565">
        <v>285.92405500000001</v>
      </c>
      <c r="T565">
        <v>936.92392900000004</v>
      </c>
      <c r="U565">
        <v>43812.533947000004</v>
      </c>
      <c r="V565" s="6">
        <f t="shared" si="32"/>
        <v>1.0057973817033976</v>
      </c>
      <c r="W565" s="6">
        <f t="shared" si="33"/>
        <v>10.036103758766217</v>
      </c>
      <c r="X565" s="6">
        <f t="shared" si="34"/>
        <v>1.7084001600844512</v>
      </c>
      <c r="Y565" s="6">
        <f t="shared" si="35"/>
        <v>1.9369213483969898</v>
      </c>
    </row>
    <row r="566" spans="1:25" x14ac:dyDescent="0.25">
      <c r="A566">
        <v>565</v>
      </c>
      <c r="B566" t="s">
        <v>229</v>
      </c>
      <c r="C566">
        <v>2</v>
      </c>
      <c r="D566">
        <v>10303</v>
      </c>
      <c r="E566">
        <v>10304</v>
      </c>
      <c r="F566">
        <v>530</v>
      </c>
      <c r="G566" t="s">
        <v>237</v>
      </c>
      <c r="H566" t="s">
        <v>340</v>
      </c>
      <c r="I566">
        <v>1.1283399999999999</v>
      </c>
      <c r="J566" t="s">
        <v>453</v>
      </c>
      <c r="K566">
        <v>530</v>
      </c>
      <c r="L566" t="s">
        <v>340</v>
      </c>
      <c r="M566">
        <v>9.978256</v>
      </c>
      <c r="N566">
        <v>1.698553</v>
      </c>
      <c r="O566">
        <v>1.9257569999999999</v>
      </c>
      <c r="P566">
        <v>11.258900000000001</v>
      </c>
      <c r="Q566">
        <v>1.91655</v>
      </c>
      <c r="R566">
        <v>2.1729099999999999</v>
      </c>
      <c r="S566">
        <v>334.398414</v>
      </c>
      <c r="T566">
        <v>1095.7670270000001</v>
      </c>
      <c r="U566">
        <v>49150.268383000002</v>
      </c>
      <c r="V566" s="6">
        <f t="shared" si="32"/>
        <v>1.128334903191001</v>
      </c>
      <c r="W566" s="6">
        <f t="shared" si="33"/>
        <v>11.258814517775026</v>
      </c>
      <c r="X566" s="6">
        <f t="shared" si="34"/>
        <v>1.9165366348197843</v>
      </c>
      <c r="Y566" s="6">
        <f t="shared" si="35"/>
        <v>2.1728988381643926</v>
      </c>
    </row>
    <row r="567" spans="1:25" x14ac:dyDescent="0.25">
      <c r="A567">
        <v>566</v>
      </c>
      <c r="B567" t="s">
        <v>229</v>
      </c>
      <c r="C567">
        <v>2</v>
      </c>
      <c r="D567">
        <v>10310</v>
      </c>
      <c r="E567">
        <v>10311</v>
      </c>
      <c r="F567">
        <v>530</v>
      </c>
      <c r="G567" t="s">
        <v>237</v>
      </c>
      <c r="H567" t="s">
        <v>340</v>
      </c>
      <c r="I567">
        <v>3.08927</v>
      </c>
      <c r="J567" t="s">
        <v>453</v>
      </c>
      <c r="K567">
        <v>530</v>
      </c>
      <c r="L567" t="s">
        <v>340</v>
      </c>
      <c r="M567">
        <v>9.978256</v>
      </c>
      <c r="N567">
        <v>1.698553</v>
      </c>
      <c r="O567">
        <v>1.9257569999999999</v>
      </c>
      <c r="P567">
        <v>30.825500000000002</v>
      </c>
      <c r="Q567">
        <v>5.2472899999999996</v>
      </c>
      <c r="R567">
        <v>5.9491800000000001</v>
      </c>
      <c r="S567">
        <v>732.48588900000004</v>
      </c>
      <c r="T567">
        <v>2402.3171309999998</v>
      </c>
      <c r="U567">
        <v>134567.527019</v>
      </c>
      <c r="V567" s="6">
        <f t="shared" si="32"/>
        <v>3.0892453401974289</v>
      </c>
      <c r="W567" s="6">
        <f t="shared" si="33"/>
        <v>30.825280851297038</v>
      </c>
      <c r="X567" s="6">
        <f t="shared" si="34"/>
        <v>5.2472469403283633</v>
      </c>
      <c r="Y567" s="6">
        <f t="shared" si="35"/>
        <v>5.9491358386025803</v>
      </c>
    </row>
    <row r="568" spans="1:25" x14ac:dyDescent="0.25">
      <c r="A568">
        <v>567</v>
      </c>
      <c r="B568" t="s">
        <v>229</v>
      </c>
      <c r="C568">
        <v>2</v>
      </c>
      <c r="D568">
        <v>10313</v>
      </c>
      <c r="E568">
        <v>10314</v>
      </c>
      <c r="F568">
        <v>530</v>
      </c>
      <c r="G568" t="s">
        <v>237</v>
      </c>
      <c r="H568" t="s">
        <v>340</v>
      </c>
      <c r="I568">
        <v>2.6378599999999999</v>
      </c>
      <c r="J568" t="s">
        <v>453</v>
      </c>
      <c r="K568">
        <v>530</v>
      </c>
      <c r="L568" t="s">
        <v>340</v>
      </c>
      <c r="M568">
        <v>9.978256</v>
      </c>
      <c r="N568">
        <v>1.698553</v>
      </c>
      <c r="O568">
        <v>1.9257569999999999</v>
      </c>
      <c r="P568">
        <v>26.321199</v>
      </c>
      <c r="Q568">
        <v>4.48055</v>
      </c>
      <c r="R568">
        <v>5.0798800000000002</v>
      </c>
      <c r="S568">
        <v>458.42744199999999</v>
      </c>
      <c r="T568">
        <v>715.93595300000004</v>
      </c>
      <c r="U568">
        <v>23863.972376999998</v>
      </c>
      <c r="V568" s="6">
        <f t="shared" si="32"/>
        <v>0.54784142279614323</v>
      </c>
      <c r="W568" s="6">
        <f t="shared" si="33"/>
        <v>5.466501964064153</v>
      </c>
      <c r="X568" s="6">
        <f t="shared" si="34"/>
        <v>0.93053769221465743</v>
      </c>
      <c r="Y568" s="6">
        <f t="shared" si="35"/>
        <v>1.0550094548396323</v>
      </c>
    </row>
    <row r="569" spans="1:25" x14ac:dyDescent="0.25">
      <c r="A569">
        <v>568</v>
      </c>
      <c r="B569" t="s">
        <v>229</v>
      </c>
      <c r="C569">
        <v>2</v>
      </c>
      <c r="D569">
        <v>10323</v>
      </c>
      <c r="E569">
        <v>10324</v>
      </c>
      <c r="F569">
        <v>530</v>
      </c>
      <c r="G569" t="s">
        <v>237</v>
      </c>
      <c r="H569" t="s">
        <v>340</v>
      </c>
      <c r="I569">
        <v>1.6111500000000001</v>
      </c>
      <c r="J569" t="s">
        <v>453</v>
      </c>
      <c r="K569">
        <v>530</v>
      </c>
      <c r="L569" t="s">
        <v>340</v>
      </c>
      <c r="M569">
        <v>9.978256</v>
      </c>
      <c r="N569">
        <v>1.698553</v>
      </c>
      <c r="O569">
        <v>1.9257569999999999</v>
      </c>
      <c r="P569">
        <v>16.076499999999999</v>
      </c>
      <c r="Q569">
        <v>2.7366199999999998</v>
      </c>
      <c r="R569">
        <v>3.1026799999999999</v>
      </c>
      <c r="S569">
        <v>613.58981300000005</v>
      </c>
      <c r="T569">
        <v>2011.9682749999999</v>
      </c>
      <c r="U569">
        <v>70180.723255000004</v>
      </c>
      <c r="V569" s="6">
        <f t="shared" si="32"/>
        <v>1.6111277147612491</v>
      </c>
      <c r="W569" s="6">
        <f t="shared" si="33"/>
        <v>16.076244786582723</v>
      </c>
      <c r="X569" s="6">
        <f t="shared" si="34"/>
        <v>2.7365858132908638</v>
      </c>
      <c r="Y569" s="6">
        <f t="shared" si="35"/>
        <v>3.1026404745954785</v>
      </c>
    </row>
    <row r="570" spans="1:25" x14ac:dyDescent="0.25">
      <c r="A570">
        <v>569</v>
      </c>
      <c r="B570" t="s">
        <v>229</v>
      </c>
      <c r="C570">
        <v>2</v>
      </c>
      <c r="D570">
        <v>10325</v>
      </c>
      <c r="E570">
        <v>10326</v>
      </c>
      <c r="F570">
        <v>530</v>
      </c>
      <c r="G570" t="s">
        <v>237</v>
      </c>
      <c r="H570" t="s">
        <v>340</v>
      </c>
      <c r="I570">
        <v>3.0499200000000002</v>
      </c>
      <c r="J570" t="s">
        <v>453</v>
      </c>
      <c r="K570">
        <v>530</v>
      </c>
      <c r="L570" t="s">
        <v>340</v>
      </c>
      <c r="M570">
        <v>9.978256</v>
      </c>
      <c r="N570">
        <v>1.698553</v>
      </c>
      <c r="O570">
        <v>1.9257569999999999</v>
      </c>
      <c r="P570">
        <v>30.432898999999999</v>
      </c>
      <c r="Q570">
        <v>5.1804500000000004</v>
      </c>
      <c r="R570">
        <v>5.8734000000000002</v>
      </c>
      <c r="S570">
        <v>544.80517799999996</v>
      </c>
      <c r="T570">
        <v>1785.444669</v>
      </c>
      <c r="U570">
        <v>132853.10220299999</v>
      </c>
      <c r="V570" s="6">
        <f t="shared" si="32"/>
        <v>3.0498875620523411</v>
      </c>
      <c r="W570" s="6">
        <f t="shared" si="33"/>
        <v>30.432558865374144</v>
      </c>
      <c r="X570" s="6">
        <f t="shared" si="34"/>
        <v>5.1803956681866898</v>
      </c>
      <c r="Y570" s="6">
        <f t="shared" si="35"/>
        <v>5.8733423218352305</v>
      </c>
    </row>
    <row r="571" spans="1:25" x14ac:dyDescent="0.25">
      <c r="A571">
        <v>570</v>
      </c>
      <c r="B571" t="s">
        <v>229</v>
      </c>
      <c r="C571">
        <v>2</v>
      </c>
      <c r="D571">
        <v>10327</v>
      </c>
      <c r="E571">
        <v>10328</v>
      </c>
      <c r="F571">
        <v>530</v>
      </c>
      <c r="G571" t="s">
        <v>237</v>
      </c>
      <c r="H571" t="s">
        <v>340</v>
      </c>
      <c r="I571">
        <v>3.3816899999999999</v>
      </c>
      <c r="J571" t="s">
        <v>453</v>
      </c>
      <c r="K571">
        <v>530</v>
      </c>
      <c r="L571" t="s">
        <v>340</v>
      </c>
      <c r="M571">
        <v>9.978256</v>
      </c>
      <c r="N571">
        <v>1.698553</v>
      </c>
      <c r="O571">
        <v>1.9257569999999999</v>
      </c>
      <c r="P571">
        <v>33.743400999999999</v>
      </c>
      <c r="Q571">
        <v>5.7439799999999996</v>
      </c>
      <c r="R571">
        <v>6.5123100000000003</v>
      </c>
      <c r="S571">
        <v>571.43099800000005</v>
      </c>
      <c r="T571">
        <v>1874.31972</v>
      </c>
      <c r="U571">
        <v>147304.42964399999</v>
      </c>
      <c r="V571" s="6">
        <f t="shared" si="32"/>
        <v>3.3816443903581264</v>
      </c>
      <c r="W571" s="6">
        <f t="shared" si="33"/>
        <v>33.742913427957319</v>
      </c>
      <c r="X571" s="6">
        <f t="shared" si="34"/>
        <v>5.743902224175967</v>
      </c>
      <c r="Y571" s="6">
        <f t="shared" si="35"/>
        <v>6.5122253562428938</v>
      </c>
    </row>
    <row r="572" spans="1:25" x14ac:dyDescent="0.25">
      <c r="A572">
        <v>571</v>
      </c>
      <c r="B572" t="s">
        <v>229</v>
      </c>
      <c r="C572">
        <v>2</v>
      </c>
      <c r="D572">
        <v>10330</v>
      </c>
      <c r="E572">
        <v>10331</v>
      </c>
      <c r="F572">
        <v>530</v>
      </c>
      <c r="G572" t="s">
        <v>237</v>
      </c>
      <c r="H572" t="s">
        <v>340</v>
      </c>
      <c r="I572">
        <v>3.9026299999999998</v>
      </c>
      <c r="J572" t="s">
        <v>453</v>
      </c>
      <c r="K572">
        <v>530</v>
      </c>
      <c r="L572" t="s">
        <v>340</v>
      </c>
      <c r="M572">
        <v>9.978256</v>
      </c>
      <c r="N572">
        <v>1.698553</v>
      </c>
      <c r="O572">
        <v>1.9257569999999999</v>
      </c>
      <c r="P572">
        <v>38.941398999999997</v>
      </c>
      <c r="Q572">
        <v>6.6288299999999998</v>
      </c>
      <c r="R572">
        <v>7.5155200000000004</v>
      </c>
      <c r="S572">
        <v>501.13307800000001</v>
      </c>
      <c r="T572">
        <v>1644.4826479999999</v>
      </c>
      <c r="U572">
        <v>169996.808016</v>
      </c>
      <c r="V572" s="6">
        <f t="shared" si="32"/>
        <v>3.9025897157024794</v>
      </c>
      <c r="W572" s="6">
        <f t="shared" si="33"/>
        <v>38.941039246246561</v>
      </c>
      <c r="X572" s="6">
        <f t="shared" si="34"/>
        <v>6.6287554693755935</v>
      </c>
      <c r="Y572" s="6">
        <f t="shared" si="35"/>
        <v>7.5154394631420596</v>
      </c>
    </row>
    <row r="573" spans="1:25" x14ac:dyDescent="0.25">
      <c r="A573">
        <v>572</v>
      </c>
      <c r="B573" t="s">
        <v>229</v>
      </c>
      <c r="C573">
        <v>2</v>
      </c>
      <c r="D573">
        <v>10333</v>
      </c>
      <c r="E573">
        <v>10334</v>
      </c>
      <c r="F573">
        <v>530</v>
      </c>
      <c r="G573" t="s">
        <v>237</v>
      </c>
      <c r="H573" t="s">
        <v>340</v>
      </c>
      <c r="I573">
        <v>4.7510399999999997</v>
      </c>
      <c r="J573" t="s">
        <v>453</v>
      </c>
      <c r="K573">
        <v>530</v>
      </c>
      <c r="L573" t="s">
        <v>340</v>
      </c>
      <c r="M573">
        <v>9.978256</v>
      </c>
      <c r="N573">
        <v>1.698553</v>
      </c>
      <c r="O573">
        <v>1.9257569999999999</v>
      </c>
      <c r="P573">
        <v>47.407100999999997</v>
      </c>
      <c r="Q573">
        <v>8.0699000000000005</v>
      </c>
      <c r="R573">
        <v>9.1493500000000001</v>
      </c>
      <c r="S573">
        <v>848.05447900000001</v>
      </c>
      <c r="T573">
        <v>2779.891971</v>
      </c>
      <c r="U573">
        <v>206953.06575800001</v>
      </c>
      <c r="V573" s="6">
        <f t="shared" si="32"/>
        <v>4.7509886537649226</v>
      </c>
      <c r="W573" s="6">
        <f t="shared" si="33"/>
        <v>47.406581040361765</v>
      </c>
      <c r="X573" s="6">
        <f t="shared" si="34"/>
        <v>8.0698060308183699</v>
      </c>
      <c r="Y573" s="6">
        <f t="shared" si="35"/>
        <v>9.1492496569083759</v>
      </c>
    </row>
    <row r="574" spans="1:25" x14ac:dyDescent="0.25">
      <c r="A574">
        <v>573</v>
      </c>
      <c r="B574" t="s">
        <v>229</v>
      </c>
      <c r="C574">
        <v>2</v>
      </c>
      <c r="D574">
        <v>10339</v>
      </c>
      <c r="E574">
        <v>10340</v>
      </c>
      <c r="F574">
        <v>530</v>
      </c>
      <c r="G574" t="s">
        <v>237</v>
      </c>
      <c r="H574" t="s">
        <v>340</v>
      </c>
      <c r="I574">
        <v>19.318999999999999</v>
      </c>
      <c r="J574" t="s">
        <v>453</v>
      </c>
      <c r="K574">
        <v>530</v>
      </c>
      <c r="L574" t="s">
        <v>340</v>
      </c>
      <c r="M574">
        <v>9.978256</v>
      </c>
      <c r="N574">
        <v>1.698553</v>
      </c>
      <c r="O574">
        <v>1.9257569999999999</v>
      </c>
      <c r="P574">
        <v>192.770004</v>
      </c>
      <c r="Q574">
        <v>32.814399999999999</v>
      </c>
      <c r="R574">
        <v>37.203699999999998</v>
      </c>
      <c r="S574">
        <v>2770.267703</v>
      </c>
      <c r="T574">
        <v>9083.9795020000001</v>
      </c>
      <c r="U574">
        <v>841527.74881599995</v>
      </c>
      <c r="V574" s="6">
        <f t="shared" si="32"/>
        <v>19.318818843342516</v>
      </c>
      <c r="W574" s="6">
        <f t="shared" si="33"/>
        <v>192.76812003649553</v>
      </c>
      <c r="X574" s="6">
        <f t="shared" si="34"/>
        <v>32.814037702815959</v>
      </c>
      <c r="Y574" s="6">
        <f t="shared" si="35"/>
        <v>37.203350619298753</v>
      </c>
    </row>
    <row r="575" spans="1:25" x14ac:dyDescent="0.25">
      <c r="A575">
        <v>574</v>
      </c>
      <c r="B575" t="s">
        <v>229</v>
      </c>
      <c r="C575">
        <v>2</v>
      </c>
      <c r="D575">
        <v>10347</v>
      </c>
      <c r="E575">
        <v>10348</v>
      </c>
      <c r="F575">
        <v>530</v>
      </c>
      <c r="G575" t="s">
        <v>237</v>
      </c>
      <c r="H575" t="s">
        <v>340</v>
      </c>
      <c r="I575">
        <v>16.937200000000001</v>
      </c>
      <c r="J575" t="s">
        <v>453</v>
      </c>
      <c r="K575">
        <v>530</v>
      </c>
      <c r="L575" t="s">
        <v>340</v>
      </c>
      <c r="M575">
        <v>9.978256</v>
      </c>
      <c r="N575">
        <v>1.698553</v>
      </c>
      <c r="O575">
        <v>1.9257569999999999</v>
      </c>
      <c r="P575">
        <v>169.003998</v>
      </c>
      <c r="Q575">
        <v>28.768699999999999</v>
      </c>
      <c r="R575">
        <v>32.616900000000001</v>
      </c>
      <c r="S575">
        <v>1236.1239479999999</v>
      </c>
      <c r="T575">
        <v>4059.5078050000002</v>
      </c>
      <c r="U575">
        <v>737776.13269500004</v>
      </c>
      <c r="V575" s="6">
        <f t="shared" si="32"/>
        <v>16.937009474173554</v>
      </c>
      <c r="W575" s="6">
        <f t="shared" si="33"/>
        <v>169.00181640772911</v>
      </c>
      <c r="X575" s="6">
        <f t="shared" si="34"/>
        <v>28.76840825338591</v>
      </c>
      <c r="Y575" s="6">
        <f t="shared" si="35"/>
        <v>32.616564553956039</v>
      </c>
    </row>
    <row r="576" spans="1:25" x14ac:dyDescent="0.25">
      <c r="A576">
        <v>575</v>
      </c>
      <c r="B576" t="s">
        <v>229</v>
      </c>
      <c r="C576">
        <v>2</v>
      </c>
      <c r="D576">
        <v>10357</v>
      </c>
      <c r="E576">
        <v>10358</v>
      </c>
      <c r="F576">
        <v>530</v>
      </c>
      <c r="G576" t="s">
        <v>237</v>
      </c>
      <c r="H576" t="s">
        <v>340</v>
      </c>
      <c r="I576">
        <v>3.3054600000000001</v>
      </c>
      <c r="J576" t="s">
        <v>453</v>
      </c>
      <c r="K576">
        <v>530</v>
      </c>
      <c r="L576" t="s">
        <v>340</v>
      </c>
      <c r="M576">
        <v>9.978256</v>
      </c>
      <c r="N576">
        <v>1.698553</v>
      </c>
      <c r="O576">
        <v>1.9257569999999999</v>
      </c>
      <c r="P576">
        <v>32.982700000000001</v>
      </c>
      <c r="Q576">
        <v>5.6144999999999996</v>
      </c>
      <c r="R576">
        <v>6.3655099999999996</v>
      </c>
      <c r="S576">
        <v>743.93613100000005</v>
      </c>
      <c r="T576">
        <v>2441.2432159999998</v>
      </c>
      <c r="U576">
        <v>143984.48506499999</v>
      </c>
      <c r="V576" s="6">
        <f t="shared" si="32"/>
        <v>3.3054289500688703</v>
      </c>
      <c r="W576" s="6">
        <f t="shared" si="33"/>
        <v>32.982416253598409</v>
      </c>
      <c r="X576" s="6">
        <f t="shared" si="34"/>
        <v>5.6144462594263294</v>
      </c>
      <c r="Y576" s="6">
        <f t="shared" si="35"/>
        <v>6.3654529385977776</v>
      </c>
    </row>
    <row r="577" spans="1:25" x14ac:dyDescent="0.25">
      <c r="A577">
        <v>576</v>
      </c>
      <c r="B577" t="s">
        <v>229</v>
      </c>
      <c r="C577">
        <v>2</v>
      </c>
      <c r="D577">
        <v>10358</v>
      </c>
      <c r="E577">
        <v>10359</v>
      </c>
      <c r="F577">
        <v>530</v>
      </c>
      <c r="G577" t="s">
        <v>237</v>
      </c>
      <c r="H577" t="s">
        <v>340</v>
      </c>
      <c r="I577">
        <v>1.4882500000000001</v>
      </c>
      <c r="J577" t="s">
        <v>453</v>
      </c>
      <c r="K577">
        <v>530</v>
      </c>
      <c r="L577" t="s">
        <v>340</v>
      </c>
      <c r="M577">
        <v>9.978256</v>
      </c>
      <c r="N577">
        <v>1.698553</v>
      </c>
      <c r="O577">
        <v>1.9257569999999999</v>
      </c>
      <c r="P577">
        <v>14.850099999999999</v>
      </c>
      <c r="Q577">
        <v>2.5278700000000001</v>
      </c>
      <c r="R577">
        <v>2.8660100000000002</v>
      </c>
      <c r="S577">
        <v>300.524021</v>
      </c>
      <c r="T577">
        <v>986.38074900000004</v>
      </c>
      <c r="U577">
        <v>64827.436371000003</v>
      </c>
      <c r="V577" s="6">
        <f t="shared" si="32"/>
        <v>1.4882331581955923</v>
      </c>
      <c r="W577" s="6">
        <f t="shared" si="33"/>
        <v>14.849971440164119</v>
      </c>
      <c r="X577" s="6">
        <f t="shared" si="34"/>
        <v>2.527842895552598</v>
      </c>
      <c r="Y577" s="6">
        <f t="shared" si="35"/>
        <v>2.8659754220272693</v>
      </c>
    </row>
    <row r="578" spans="1:25" x14ac:dyDescent="0.25">
      <c r="A578">
        <v>577</v>
      </c>
      <c r="B578" t="s">
        <v>229</v>
      </c>
      <c r="C578">
        <v>2</v>
      </c>
      <c r="D578">
        <v>10361</v>
      </c>
      <c r="E578">
        <v>10362</v>
      </c>
      <c r="F578">
        <v>530</v>
      </c>
      <c r="G578" t="s">
        <v>237</v>
      </c>
      <c r="H578" t="s">
        <v>340</v>
      </c>
      <c r="I578">
        <v>1.6392800000000001</v>
      </c>
      <c r="J578" t="s">
        <v>453</v>
      </c>
      <c r="K578">
        <v>530</v>
      </c>
      <c r="L578" t="s">
        <v>340</v>
      </c>
      <c r="M578">
        <v>9.978256</v>
      </c>
      <c r="N578">
        <v>1.698553</v>
      </c>
      <c r="O578">
        <v>1.9257569999999999</v>
      </c>
      <c r="P578">
        <v>16.357201</v>
      </c>
      <c r="Q578">
        <v>2.7844000000000002</v>
      </c>
      <c r="R578">
        <v>3.1568499999999999</v>
      </c>
      <c r="S578">
        <v>356.27343400000001</v>
      </c>
      <c r="T578">
        <v>1168.106974</v>
      </c>
      <c r="U578">
        <v>71406.568241999994</v>
      </c>
      <c r="V578" s="6">
        <f t="shared" si="32"/>
        <v>1.6392692433884297</v>
      </c>
      <c r="W578" s="6">
        <f t="shared" si="33"/>
        <v>16.35704816345606</v>
      </c>
      <c r="X578" s="6">
        <f t="shared" si="34"/>
        <v>2.7843856911651472</v>
      </c>
      <c r="Y578" s="6">
        <f t="shared" si="35"/>
        <v>3.156834220339972</v>
      </c>
    </row>
    <row r="579" spans="1:25" x14ac:dyDescent="0.25">
      <c r="A579">
        <v>578</v>
      </c>
      <c r="B579" t="s">
        <v>229</v>
      </c>
      <c r="C579">
        <v>2</v>
      </c>
      <c r="D579">
        <v>10368</v>
      </c>
      <c r="E579">
        <v>10369</v>
      </c>
      <c r="F579">
        <v>530</v>
      </c>
      <c r="G579" t="s">
        <v>237</v>
      </c>
      <c r="H579" t="s">
        <v>340</v>
      </c>
      <c r="I579">
        <v>1.6015699999999999</v>
      </c>
      <c r="J579" t="s">
        <v>453</v>
      </c>
      <c r="K579">
        <v>530</v>
      </c>
      <c r="L579" t="s">
        <v>340</v>
      </c>
      <c r="M579">
        <v>9.978256</v>
      </c>
      <c r="N579">
        <v>1.698553</v>
      </c>
      <c r="O579">
        <v>1.9257569999999999</v>
      </c>
      <c r="P579">
        <v>15.9809</v>
      </c>
      <c r="Q579">
        <v>2.7203499999999998</v>
      </c>
      <c r="R579">
        <v>3.0842299999999998</v>
      </c>
      <c r="S579">
        <v>335.19099699999998</v>
      </c>
      <c r="T579">
        <v>1098.8022900000001</v>
      </c>
      <c r="U579">
        <v>69763.535262999998</v>
      </c>
      <c r="V579" s="6">
        <f t="shared" ref="V579:V642" si="36">U579/43560</f>
        <v>1.6015503963039486</v>
      </c>
      <c r="W579" s="6">
        <f t="shared" ref="W579:W642" si="37">V579*M579</f>
        <v>15.980679851222252</v>
      </c>
      <c r="X579" s="6">
        <f t="shared" ref="X579:X642" si="38">V579*N579</f>
        <v>2.7203182302932607</v>
      </c>
      <c r="Y579" s="6">
        <f t="shared" ref="Y579:Y642" si="39">V579*O579</f>
        <v>3.084196886535103</v>
      </c>
    </row>
    <row r="580" spans="1:25" x14ac:dyDescent="0.25">
      <c r="A580">
        <v>579</v>
      </c>
      <c r="B580" t="s">
        <v>229</v>
      </c>
      <c r="C580">
        <v>2</v>
      </c>
      <c r="D580">
        <v>10382</v>
      </c>
      <c r="E580">
        <v>10383</v>
      </c>
      <c r="F580">
        <v>530</v>
      </c>
      <c r="G580" t="s">
        <v>237</v>
      </c>
      <c r="H580" t="s">
        <v>340</v>
      </c>
      <c r="I580">
        <v>2.68248</v>
      </c>
      <c r="J580" t="s">
        <v>453</v>
      </c>
      <c r="K580">
        <v>530</v>
      </c>
      <c r="L580" t="s">
        <v>340</v>
      </c>
      <c r="M580">
        <v>9.978256</v>
      </c>
      <c r="N580">
        <v>1.698553</v>
      </c>
      <c r="O580">
        <v>1.9257569999999999</v>
      </c>
      <c r="P580">
        <v>26.766500000000001</v>
      </c>
      <c r="Q580">
        <v>4.5563399999999996</v>
      </c>
      <c r="R580">
        <v>5.1657999999999999</v>
      </c>
      <c r="S580">
        <v>538.00038300000006</v>
      </c>
      <c r="T580">
        <v>1766.98397</v>
      </c>
      <c r="U580">
        <v>116847.545874</v>
      </c>
      <c r="V580" s="6">
        <f t="shared" si="36"/>
        <v>2.6824505480716252</v>
      </c>
      <c r="W580" s="6">
        <f t="shared" si="37"/>
        <v>26.766178275998982</v>
      </c>
      <c r="X580" s="6">
        <f t="shared" si="38"/>
        <v>4.5562844257787027</v>
      </c>
      <c r="Y580" s="6">
        <f t="shared" si="39"/>
        <v>5.1657479201027687</v>
      </c>
    </row>
    <row r="581" spans="1:25" x14ac:dyDescent="0.25">
      <c r="A581">
        <v>580</v>
      </c>
      <c r="B581" t="s">
        <v>229</v>
      </c>
      <c r="C581">
        <v>2</v>
      </c>
      <c r="D581">
        <v>10385</v>
      </c>
      <c r="E581">
        <v>10386</v>
      </c>
      <c r="F581">
        <v>530</v>
      </c>
      <c r="G581" t="s">
        <v>237</v>
      </c>
      <c r="H581" t="s">
        <v>340</v>
      </c>
      <c r="I581">
        <v>3.9080300000000001</v>
      </c>
      <c r="J581" t="s">
        <v>453</v>
      </c>
      <c r="K581">
        <v>530</v>
      </c>
      <c r="L581" t="s">
        <v>340</v>
      </c>
      <c r="M581">
        <v>9.978256</v>
      </c>
      <c r="N581">
        <v>1.698553</v>
      </c>
      <c r="O581">
        <v>1.9257569999999999</v>
      </c>
      <c r="P581">
        <v>38.9953</v>
      </c>
      <c r="Q581">
        <v>6.6379999999999999</v>
      </c>
      <c r="R581">
        <v>7.5259200000000002</v>
      </c>
      <c r="S581">
        <v>891.323622</v>
      </c>
      <c r="T581">
        <v>2927.2483889999999</v>
      </c>
      <c r="U581">
        <v>170232.01223600001</v>
      </c>
      <c r="V581" s="6">
        <f t="shared" si="36"/>
        <v>3.9079892616161618</v>
      </c>
      <c r="W581" s="6">
        <f t="shared" si="37"/>
        <v>38.99491729765704</v>
      </c>
      <c r="X581" s="6">
        <f t="shared" si="38"/>
        <v>6.6379268842859167</v>
      </c>
      <c r="Y581" s="6">
        <f t="shared" si="39"/>
        <v>7.5258376764821548</v>
      </c>
    </row>
    <row r="582" spans="1:25" x14ac:dyDescent="0.25">
      <c r="A582">
        <v>581</v>
      </c>
      <c r="B582" t="s">
        <v>229</v>
      </c>
      <c r="C582">
        <v>2</v>
      </c>
      <c r="D582">
        <v>10390</v>
      </c>
      <c r="E582">
        <v>10391</v>
      </c>
      <c r="F582">
        <v>530</v>
      </c>
      <c r="G582" t="s">
        <v>237</v>
      </c>
      <c r="H582" t="s">
        <v>340</v>
      </c>
      <c r="I582">
        <v>1.2204999999999999</v>
      </c>
      <c r="J582" t="s">
        <v>453</v>
      </c>
      <c r="K582">
        <v>530</v>
      </c>
      <c r="L582" t="s">
        <v>340</v>
      </c>
      <c r="M582">
        <v>9.978256</v>
      </c>
      <c r="N582">
        <v>1.698553</v>
      </c>
      <c r="O582">
        <v>1.9257569999999999</v>
      </c>
      <c r="P582">
        <v>12.1785</v>
      </c>
      <c r="Q582">
        <v>2.07308</v>
      </c>
      <c r="R582">
        <v>2.35039</v>
      </c>
      <c r="S582">
        <v>268.50714599999998</v>
      </c>
      <c r="T582">
        <v>880.68621700000006</v>
      </c>
      <c r="U582">
        <v>53164.41865</v>
      </c>
      <c r="V582" s="6">
        <f t="shared" si="36"/>
        <v>1.2204871131772268</v>
      </c>
      <c r="W582" s="6">
        <f t="shared" si="37"/>
        <v>12.178332859983342</v>
      </c>
      <c r="X582" s="6">
        <f t="shared" si="38"/>
        <v>2.0730620475485182</v>
      </c>
      <c r="Y582" s="6">
        <f t="shared" si="39"/>
        <v>2.3503616016108366</v>
      </c>
    </row>
    <row r="583" spans="1:25" x14ac:dyDescent="0.25">
      <c r="A583">
        <v>582</v>
      </c>
      <c r="B583" t="s">
        <v>229</v>
      </c>
      <c r="C583">
        <v>2</v>
      </c>
      <c r="D583">
        <v>10394</v>
      </c>
      <c r="E583">
        <v>10395</v>
      </c>
      <c r="F583">
        <v>530</v>
      </c>
      <c r="G583" t="s">
        <v>237</v>
      </c>
      <c r="H583" t="s">
        <v>340</v>
      </c>
      <c r="I583">
        <v>1.2622199999999999</v>
      </c>
      <c r="J583" t="s">
        <v>453</v>
      </c>
      <c r="K583">
        <v>530</v>
      </c>
      <c r="L583" t="s">
        <v>340</v>
      </c>
      <c r="M583">
        <v>9.978256</v>
      </c>
      <c r="N583">
        <v>1.698553</v>
      </c>
      <c r="O583">
        <v>1.9257569999999999</v>
      </c>
      <c r="P583">
        <v>12.594799999999999</v>
      </c>
      <c r="Q583">
        <v>2.1439499999999998</v>
      </c>
      <c r="R583">
        <v>2.4307300000000001</v>
      </c>
      <c r="S583">
        <v>358.171131</v>
      </c>
      <c r="T583">
        <v>1174.4579450000001</v>
      </c>
      <c r="U583">
        <v>54981.867600999998</v>
      </c>
      <c r="V583" s="6">
        <f t="shared" si="36"/>
        <v>1.2622100000229568</v>
      </c>
      <c r="W583" s="6">
        <f t="shared" si="37"/>
        <v>12.59465450598907</v>
      </c>
      <c r="X583" s="6">
        <f t="shared" si="38"/>
        <v>2.1439305821689931</v>
      </c>
      <c r="Y583" s="6">
        <f t="shared" si="39"/>
        <v>2.4307097430142091</v>
      </c>
    </row>
    <row r="584" spans="1:25" x14ac:dyDescent="0.25">
      <c r="A584">
        <v>583</v>
      </c>
      <c r="B584" t="s">
        <v>229</v>
      </c>
      <c r="C584">
        <v>2</v>
      </c>
      <c r="D584">
        <v>10401</v>
      </c>
      <c r="E584">
        <v>10402</v>
      </c>
      <c r="F584">
        <v>530</v>
      </c>
      <c r="G584" t="s">
        <v>237</v>
      </c>
      <c r="H584" t="s">
        <v>340</v>
      </c>
      <c r="I584">
        <v>1.7373400000000001</v>
      </c>
      <c r="J584" t="s">
        <v>453</v>
      </c>
      <c r="K584">
        <v>530</v>
      </c>
      <c r="L584" t="s">
        <v>340</v>
      </c>
      <c r="M584">
        <v>9.978256</v>
      </c>
      <c r="N584">
        <v>1.698553</v>
      </c>
      <c r="O584">
        <v>1.9257569999999999</v>
      </c>
      <c r="P584">
        <v>17.335599999999999</v>
      </c>
      <c r="Q584">
        <v>2.9509599999999998</v>
      </c>
      <c r="R584">
        <v>3.3456899999999998</v>
      </c>
      <c r="S584">
        <v>529.33197299999995</v>
      </c>
      <c r="T584">
        <v>1736.796769</v>
      </c>
      <c r="U584">
        <v>75677.988230000003</v>
      </c>
      <c r="V584" s="6">
        <f t="shared" si="36"/>
        <v>1.7373275534894399</v>
      </c>
      <c r="W584" s="6">
        <f t="shared" si="37"/>
        <v>17.335499084571325</v>
      </c>
      <c r="X584" s="6">
        <f t="shared" si="38"/>
        <v>2.9509429279621484</v>
      </c>
      <c r="Y584" s="6">
        <f t="shared" si="39"/>
        <v>3.3456706974251631</v>
      </c>
    </row>
    <row r="585" spans="1:25" x14ac:dyDescent="0.25">
      <c r="A585">
        <v>584</v>
      </c>
      <c r="B585" t="s">
        <v>229</v>
      </c>
      <c r="C585">
        <v>2</v>
      </c>
      <c r="D585">
        <v>10402</v>
      </c>
      <c r="E585">
        <v>10403</v>
      </c>
      <c r="F585">
        <v>530</v>
      </c>
      <c r="G585" t="s">
        <v>237</v>
      </c>
      <c r="H585" t="s">
        <v>340</v>
      </c>
      <c r="I585">
        <v>4.0647900000000003</v>
      </c>
      <c r="J585" t="s">
        <v>453</v>
      </c>
      <c r="K585">
        <v>530</v>
      </c>
      <c r="L585" t="s">
        <v>340</v>
      </c>
      <c r="M585">
        <v>9.978256</v>
      </c>
      <c r="N585">
        <v>1.698553</v>
      </c>
      <c r="O585">
        <v>1.9257569999999999</v>
      </c>
      <c r="P585">
        <v>40.559502000000002</v>
      </c>
      <c r="Q585">
        <v>6.9042599999999998</v>
      </c>
      <c r="R585">
        <v>7.8277999999999999</v>
      </c>
      <c r="S585">
        <v>540.19791199999997</v>
      </c>
      <c r="T585">
        <v>1770.7164049999999</v>
      </c>
      <c r="U585">
        <v>177061.137965</v>
      </c>
      <c r="V585" s="6">
        <f t="shared" si="36"/>
        <v>4.0647644160927454</v>
      </c>
      <c r="W585" s="6">
        <f t="shared" si="37"/>
        <v>40.559259923463934</v>
      </c>
      <c r="X585" s="6">
        <f t="shared" si="38"/>
        <v>6.9042177932475806</v>
      </c>
      <c r="Y585" s="6">
        <f t="shared" si="39"/>
        <v>7.8277485276415169</v>
      </c>
    </row>
    <row r="586" spans="1:25" x14ac:dyDescent="0.25">
      <c r="A586">
        <v>585</v>
      </c>
      <c r="B586" t="s">
        <v>229</v>
      </c>
      <c r="C586">
        <v>2</v>
      </c>
      <c r="D586">
        <v>10404</v>
      </c>
      <c r="E586">
        <v>10405</v>
      </c>
      <c r="F586">
        <v>530</v>
      </c>
      <c r="G586" t="s">
        <v>237</v>
      </c>
      <c r="H586" t="s">
        <v>340</v>
      </c>
      <c r="I586">
        <v>3.0967600000000002</v>
      </c>
      <c r="J586" t="s">
        <v>453</v>
      </c>
      <c r="K586">
        <v>530</v>
      </c>
      <c r="L586" t="s">
        <v>340</v>
      </c>
      <c r="M586">
        <v>9.978256</v>
      </c>
      <c r="N586">
        <v>1.698553</v>
      </c>
      <c r="O586">
        <v>1.9257569999999999</v>
      </c>
      <c r="P586">
        <v>30.900299</v>
      </c>
      <c r="Q586">
        <v>5.2600100000000003</v>
      </c>
      <c r="R586">
        <v>5.9636100000000001</v>
      </c>
      <c r="S586">
        <v>504.366535</v>
      </c>
      <c r="T586">
        <v>1234.452117</v>
      </c>
      <c r="U586">
        <v>63457.890277999999</v>
      </c>
      <c r="V586" s="6">
        <f t="shared" si="36"/>
        <v>1.4567927061065198</v>
      </c>
      <c r="W586" s="6">
        <f t="shared" si="37"/>
        <v>14.536250560463618</v>
      </c>
      <c r="X586" s="6">
        <f t="shared" si="38"/>
        <v>2.4744396213353475</v>
      </c>
      <c r="Y586" s="6">
        <f t="shared" si="39"/>
        <v>2.8054287513335732</v>
      </c>
    </row>
    <row r="587" spans="1:25" x14ac:dyDescent="0.25">
      <c r="A587">
        <v>586</v>
      </c>
      <c r="B587" t="s">
        <v>229</v>
      </c>
      <c r="C587">
        <v>2</v>
      </c>
      <c r="D587">
        <v>10405</v>
      </c>
      <c r="E587">
        <v>10406</v>
      </c>
      <c r="F587">
        <v>530</v>
      </c>
      <c r="G587" t="s">
        <v>237</v>
      </c>
      <c r="H587" t="s">
        <v>340</v>
      </c>
      <c r="I587">
        <v>39.058799999999998</v>
      </c>
      <c r="J587" t="s">
        <v>453</v>
      </c>
      <c r="K587">
        <v>530</v>
      </c>
      <c r="L587" t="s">
        <v>340</v>
      </c>
      <c r="M587">
        <v>9.978256</v>
      </c>
      <c r="N587">
        <v>1.698553</v>
      </c>
      <c r="O587">
        <v>1.9257569999999999</v>
      </c>
      <c r="P587">
        <v>389.739014</v>
      </c>
      <c r="Q587">
        <v>66.343497999999997</v>
      </c>
      <c r="R587">
        <v>75.217799999999997</v>
      </c>
      <c r="S587">
        <v>2050.6471369999999</v>
      </c>
      <c r="T587">
        <v>6727.5385809999998</v>
      </c>
      <c r="U587">
        <v>1701399.239842</v>
      </c>
      <c r="V587" s="6">
        <f t="shared" si="36"/>
        <v>39.058752062488523</v>
      </c>
      <c r="W587" s="6">
        <f t="shared" si="37"/>
        <v>389.73822712003846</v>
      </c>
      <c r="X587" s="6">
        <f t="shared" si="38"/>
        <v>66.343360491996066</v>
      </c>
      <c r="Y587" s="6">
        <f t="shared" si="39"/>
        <v>75.217665195601711</v>
      </c>
    </row>
    <row r="588" spans="1:25" x14ac:dyDescent="0.25">
      <c r="A588">
        <v>587</v>
      </c>
      <c r="B588" t="s">
        <v>229</v>
      </c>
      <c r="C588">
        <v>2</v>
      </c>
      <c r="D588">
        <v>10418</v>
      </c>
      <c r="E588">
        <v>10419</v>
      </c>
      <c r="F588">
        <v>530</v>
      </c>
      <c r="G588" t="s">
        <v>237</v>
      </c>
      <c r="H588" t="s">
        <v>340</v>
      </c>
      <c r="I588">
        <v>12.827299999999999</v>
      </c>
      <c r="J588" t="s">
        <v>453</v>
      </c>
      <c r="K588">
        <v>530</v>
      </c>
      <c r="L588" t="s">
        <v>340</v>
      </c>
      <c r="M588">
        <v>9.978256</v>
      </c>
      <c r="N588">
        <v>1.698553</v>
      </c>
      <c r="O588">
        <v>1.9257569999999999</v>
      </c>
      <c r="P588">
        <v>127.99400300000001</v>
      </c>
      <c r="Q588">
        <v>21.787901000000002</v>
      </c>
      <c r="R588">
        <v>24.702300000000001</v>
      </c>
      <c r="S588">
        <v>1027.9827130000001</v>
      </c>
      <c r="T588">
        <v>3369.1898959999999</v>
      </c>
      <c r="U588">
        <v>558754.56875800004</v>
      </c>
      <c r="V588" s="6">
        <f t="shared" si="36"/>
        <v>12.827239870477504</v>
      </c>
      <c r="W588" s="6">
        <f t="shared" si="37"/>
        <v>127.99348320103138</v>
      </c>
      <c r="X588" s="6">
        <f t="shared" si="38"/>
        <v>21.787746763719177</v>
      </c>
      <c r="Y588" s="6">
        <f t="shared" si="39"/>
        <v>24.702146971251146</v>
      </c>
    </row>
    <row r="589" spans="1:25" x14ac:dyDescent="0.25">
      <c r="A589">
        <v>588</v>
      </c>
      <c r="B589" t="s">
        <v>229</v>
      </c>
      <c r="C589">
        <v>2</v>
      </c>
      <c r="D589">
        <v>10435</v>
      </c>
      <c r="E589">
        <v>10436</v>
      </c>
      <c r="F589">
        <v>530</v>
      </c>
      <c r="G589" t="s">
        <v>237</v>
      </c>
      <c r="H589" t="s">
        <v>340</v>
      </c>
      <c r="I589">
        <v>1.1136600000000001</v>
      </c>
      <c r="J589" t="s">
        <v>453</v>
      </c>
      <c r="K589">
        <v>530</v>
      </c>
      <c r="L589" t="s">
        <v>340</v>
      </c>
      <c r="M589">
        <v>9.978256</v>
      </c>
      <c r="N589">
        <v>1.698553</v>
      </c>
      <c r="O589">
        <v>1.9257569999999999</v>
      </c>
      <c r="P589">
        <v>11.112399999999999</v>
      </c>
      <c r="Q589">
        <v>1.89161</v>
      </c>
      <c r="R589">
        <v>2.1446399999999999</v>
      </c>
      <c r="S589">
        <v>372.92325799999998</v>
      </c>
      <c r="T589">
        <v>1224.3464039999999</v>
      </c>
      <c r="U589">
        <v>48510.603058000001</v>
      </c>
      <c r="V589" s="6">
        <f t="shared" si="36"/>
        <v>1.113650207943067</v>
      </c>
      <c r="W589" s="6">
        <f t="shared" si="37"/>
        <v>11.112286869309155</v>
      </c>
      <c r="X589" s="6">
        <f t="shared" si="38"/>
        <v>1.8915939016523202</v>
      </c>
      <c r="Y589" s="6">
        <f t="shared" si="39"/>
        <v>2.1446196834978171</v>
      </c>
    </row>
    <row r="590" spans="1:25" x14ac:dyDescent="0.25">
      <c r="A590">
        <v>589</v>
      </c>
      <c r="B590" t="s">
        <v>229</v>
      </c>
      <c r="C590">
        <v>2</v>
      </c>
      <c r="D590">
        <v>10439</v>
      </c>
      <c r="E590">
        <v>10440</v>
      </c>
      <c r="F590">
        <v>530</v>
      </c>
      <c r="G590" t="s">
        <v>237</v>
      </c>
      <c r="H590" t="s">
        <v>340</v>
      </c>
      <c r="I590">
        <v>1.76641</v>
      </c>
      <c r="J590" t="s">
        <v>453</v>
      </c>
      <c r="K590">
        <v>530</v>
      </c>
      <c r="L590" t="s">
        <v>340</v>
      </c>
      <c r="M590">
        <v>9.978256</v>
      </c>
      <c r="N590">
        <v>1.698553</v>
      </c>
      <c r="O590">
        <v>1.9257569999999999</v>
      </c>
      <c r="P590">
        <v>17.625699999999998</v>
      </c>
      <c r="Q590">
        <v>3.00034</v>
      </c>
      <c r="R590">
        <v>3.4016799999999998</v>
      </c>
      <c r="S590">
        <v>333.527627</v>
      </c>
      <c r="T590">
        <v>1093.7945560000001</v>
      </c>
      <c r="U590">
        <v>76944.220407000001</v>
      </c>
      <c r="V590" s="6">
        <f t="shared" si="36"/>
        <v>1.7663962444214876</v>
      </c>
      <c r="W590" s="6">
        <f t="shared" si="37"/>
        <v>17.625553924276176</v>
      </c>
      <c r="X590" s="6">
        <f t="shared" si="38"/>
        <v>3.0003176401508509</v>
      </c>
      <c r="Y590" s="6">
        <f t="shared" si="39"/>
        <v>3.4016499324683904</v>
      </c>
    </row>
    <row r="591" spans="1:25" x14ac:dyDescent="0.25">
      <c r="A591">
        <v>590</v>
      </c>
      <c r="B591" t="s">
        <v>229</v>
      </c>
      <c r="C591">
        <v>2</v>
      </c>
      <c r="D591">
        <v>10440</v>
      </c>
      <c r="E591">
        <v>10441</v>
      </c>
      <c r="F591">
        <v>530</v>
      </c>
      <c r="G591" t="s">
        <v>237</v>
      </c>
      <c r="H591" t="s">
        <v>340</v>
      </c>
      <c r="I591">
        <v>1.8626400000000001</v>
      </c>
      <c r="J591" t="s">
        <v>453</v>
      </c>
      <c r="K591">
        <v>530</v>
      </c>
      <c r="L591" t="s">
        <v>340</v>
      </c>
      <c r="M591">
        <v>9.978256</v>
      </c>
      <c r="N591">
        <v>1.698553</v>
      </c>
      <c r="O591">
        <v>1.9257569999999999</v>
      </c>
      <c r="P591">
        <v>18.585899000000001</v>
      </c>
      <c r="Q591">
        <v>3.1637900000000001</v>
      </c>
      <c r="R591">
        <v>3.5869900000000001</v>
      </c>
      <c r="S591">
        <v>385.16620399999999</v>
      </c>
      <c r="T591">
        <v>1263.955817</v>
      </c>
      <c r="U591">
        <v>81135.735167999999</v>
      </c>
      <c r="V591" s="6">
        <f t="shared" si="36"/>
        <v>1.8626201829201101</v>
      </c>
      <c r="W591" s="6">
        <f t="shared" si="37"/>
        <v>18.585701015943688</v>
      </c>
      <c r="X591" s="6">
        <f t="shared" si="38"/>
        <v>3.1637590995595017</v>
      </c>
      <c r="Y591" s="6">
        <f t="shared" si="39"/>
        <v>3.5869538555996825</v>
      </c>
    </row>
    <row r="592" spans="1:25" x14ac:dyDescent="0.25">
      <c r="A592">
        <v>591</v>
      </c>
      <c r="B592" t="s">
        <v>229</v>
      </c>
      <c r="C592">
        <v>2</v>
      </c>
      <c r="D592">
        <v>10447</v>
      </c>
      <c r="E592">
        <v>10448</v>
      </c>
      <c r="F592">
        <v>530</v>
      </c>
      <c r="G592" t="s">
        <v>237</v>
      </c>
      <c r="H592" t="s">
        <v>340</v>
      </c>
      <c r="I592">
        <v>1.8048599999999999</v>
      </c>
      <c r="J592" t="s">
        <v>453</v>
      </c>
      <c r="K592">
        <v>530</v>
      </c>
      <c r="L592" t="s">
        <v>340</v>
      </c>
      <c r="M592">
        <v>9.978256</v>
      </c>
      <c r="N592">
        <v>1.698553</v>
      </c>
      <c r="O592">
        <v>1.9257569999999999</v>
      </c>
      <c r="P592">
        <v>18.009398999999998</v>
      </c>
      <c r="Q592">
        <v>3.0656500000000002</v>
      </c>
      <c r="R592">
        <v>3.4757199999999999</v>
      </c>
      <c r="S592">
        <v>579.32833400000004</v>
      </c>
      <c r="T592">
        <v>1903.413808</v>
      </c>
      <c r="U592">
        <v>78618.051158999995</v>
      </c>
      <c r="V592" s="6">
        <f t="shared" si="36"/>
        <v>1.8048221110881542</v>
      </c>
      <c r="W592" s="6">
        <f t="shared" si="37"/>
        <v>18.00897705889804</v>
      </c>
      <c r="X592" s="6">
        <f t="shared" si="38"/>
        <v>3.0655860112551174</v>
      </c>
      <c r="Y592" s="6">
        <f t="shared" si="39"/>
        <v>3.4756488141827906</v>
      </c>
    </row>
    <row r="593" spans="1:25" x14ac:dyDescent="0.25">
      <c r="A593">
        <v>592</v>
      </c>
      <c r="B593" t="s">
        <v>229</v>
      </c>
      <c r="C593">
        <v>2</v>
      </c>
      <c r="D593">
        <v>10451</v>
      </c>
      <c r="E593">
        <v>10452</v>
      </c>
      <c r="F593">
        <v>530</v>
      </c>
      <c r="G593" t="s">
        <v>237</v>
      </c>
      <c r="H593" t="s">
        <v>340</v>
      </c>
      <c r="I593">
        <v>2.0463499999999999</v>
      </c>
      <c r="J593" t="s">
        <v>453</v>
      </c>
      <c r="K593">
        <v>530</v>
      </c>
      <c r="L593" t="s">
        <v>340</v>
      </c>
      <c r="M593">
        <v>9.978256</v>
      </c>
      <c r="N593">
        <v>1.698553</v>
      </c>
      <c r="O593">
        <v>1.9257569999999999</v>
      </c>
      <c r="P593">
        <v>20.419001000000002</v>
      </c>
      <c r="Q593">
        <v>3.4758300000000002</v>
      </c>
      <c r="R593">
        <v>3.9407700000000001</v>
      </c>
      <c r="S593">
        <v>418.80956200000003</v>
      </c>
      <c r="T593">
        <v>1373.0104470000001</v>
      </c>
      <c r="U593">
        <v>89137.160470000003</v>
      </c>
      <c r="V593" s="6">
        <f t="shared" si="36"/>
        <v>2.0463076324609735</v>
      </c>
      <c r="W593" s="6">
        <f t="shared" si="37"/>
        <v>20.418581411449502</v>
      </c>
      <c r="X593" s="6">
        <f t="shared" si="38"/>
        <v>3.475761968039484</v>
      </c>
      <c r="Y593" s="6">
        <f t="shared" si="39"/>
        <v>3.9406912473651468</v>
      </c>
    </row>
    <row r="594" spans="1:25" x14ac:dyDescent="0.25">
      <c r="A594">
        <v>593</v>
      </c>
      <c r="B594" t="s">
        <v>229</v>
      </c>
      <c r="C594">
        <v>2</v>
      </c>
      <c r="D594">
        <v>10453</v>
      </c>
      <c r="E594">
        <v>10454</v>
      </c>
      <c r="F594">
        <v>530</v>
      </c>
      <c r="G594" t="s">
        <v>237</v>
      </c>
      <c r="H594" t="s">
        <v>340</v>
      </c>
      <c r="I594">
        <v>1.8044500000000001</v>
      </c>
      <c r="J594" t="s">
        <v>453</v>
      </c>
      <c r="K594">
        <v>530</v>
      </c>
      <c r="L594" t="s">
        <v>340</v>
      </c>
      <c r="M594">
        <v>9.978256</v>
      </c>
      <c r="N594">
        <v>1.698553</v>
      </c>
      <c r="O594">
        <v>1.9257569999999999</v>
      </c>
      <c r="P594">
        <v>18.005300999999999</v>
      </c>
      <c r="Q594">
        <v>3.0649500000000001</v>
      </c>
      <c r="R594">
        <v>3.4749300000000001</v>
      </c>
      <c r="S594">
        <v>459.66779700000001</v>
      </c>
      <c r="T594">
        <v>1508.3669339999999</v>
      </c>
      <c r="U594">
        <v>78599.992878000005</v>
      </c>
      <c r="V594" s="6">
        <f t="shared" si="36"/>
        <v>1.8044075500000001</v>
      </c>
      <c r="W594" s="6">
        <f t="shared" si="37"/>
        <v>18.004840462232799</v>
      </c>
      <c r="X594" s="6">
        <f t="shared" si="38"/>
        <v>3.0648818572751502</v>
      </c>
      <c r="Y594" s="6">
        <f t="shared" si="39"/>
        <v>3.4748504702653502</v>
      </c>
    </row>
    <row r="595" spans="1:25" x14ac:dyDescent="0.25">
      <c r="A595">
        <v>594</v>
      </c>
      <c r="B595" t="s">
        <v>229</v>
      </c>
      <c r="C595">
        <v>2</v>
      </c>
      <c r="D595">
        <v>10454</v>
      </c>
      <c r="E595">
        <v>10455</v>
      </c>
      <c r="F595">
        <v>530</v>
      </c>
      <c r="G595" t="s">
        <v>237</v>
      </c>
      <c r="H595" t="s">
        <v>340</v>
      </c>
      <c r="I595">
        <v>3.21617</v>
      </c>
      <c r="J595" t="s">
        <v>453</v>
      </c>
      <c r="K595">
        <v>530</v>
      </c>
      <c r="L595" t="s">
        <v>340</v>
      </c>
      <c r="M595">
        <v>9.978256</v>
      </c>
      <c r="N595">
        <v>1.698553</v>
      </c>
      <c r="O595">
        <v>1.9257569999999999</v>
      </c>
      <c r="P595">
        <v>32.091800999999997</v>
      </c>
      <c r="Q595">
        <v>5.4628399999999999</v>
      </c>
      <c r="R595">
        <v>6.1935599999999997</v>
      </c>
      <c r="S595">
        <v>899.01009399999998</v>
      </c>
      <c r="T595">
        <v>2948.8620599999999</v>
      </c>
      <c r="U595">
        <v>140093.03535699999</v>
      </c>
      <c r="V595" s="6">
        <f t="shared" si="36"/>
        <v>3.2160935573232319</v>
      </c>
      <c r="W595" s="6">
        <f t="shared" si="37"/>
        <v>32.091004834921883</v>
      </c>
      <c r="X595" s="6">
        <f t="shared" si="38"/>
        <v>5.4627053600720474</v>
      </c>
      <c r="Y595" s="6">
        <f t="shared" si="39"/>
        <v>6.1934146806701147</v>
      </c>
    </row>
    <row r="596" spans="1:25" x14ac:dyDescent="0.25">
      <c r="A596">
        <v>595</v>
      </c>
      <c r="B596" t="s">
        <v>229</v>
      </c>
      <c r="C596">
        <v>2</v>
      </c>
      <c r="D596">
        <v>10455</v>
      </c>
      <c r="E596">
        <v>10456</v>
      </c>
      <c r="F596">
        <v>530</v>
      </c>
      <c r="G596" t="s">
        <v>237</v>
      </c>
      <c r="H596" t="s">
        <v>340</v>
      </c>
      <c r="I596">
        <v>1.97627</v>
      </c>
      <c r="J596" t="s">
        <v>453</v>
      </c>
      <c r="K596">
        <v>530</v>
      </c>
      <c r="L596" t="s">
        <v>340</v>
      </c>
      <c r="M596">
        <v>9.978256</v>
      </c>
      <c r="N596">
        <v>1.698553</v>
      </c>
      <c r="O596">
        <v>1.9257569999999999</v>
      </c>
      <c r="P596">
        <v>19.7197</v>
      </c>
      <c r="Q596">
        <v>3.3567999999999998</v>
      </c>
      <c r="R596">
        <v>3.8058200000000002</v>
      </c>
      <c r="S596">
        <v>341.29168099999998</v>
      </c>
      <c r="T596">
        <v>1119.292976</v>
      </c>
      <c r="U596">
        <v>86084.460561</v>
      </c>
      <c r="V596" s="6">
        <f t="shared" si="36"/>
        <v>1.9762272856060605</v>
      </c>
      <c r="W596" s="6">
        <f t="shared" si="37"/>
        <v>19.719301769962389</v>
      </c>
      <c r="X596" s="6">
        <f t="shared" si="38"/>
        <v>3.3567267846480311</v>
      </c>
      <c r="Y596" s="6">
        <f t="shared" si="39"/>
        <v>3.8057335288468703</v>
      </c>
    </row>
    <row r="597" spans="1:25" x14ac:dyDescent="0.25">
      <c r="A597">
        <v>596</v>
      </c>
      <c r="B597" t="s">
        <v>229</v>
      </c>
      <c r="C597">
        <v>2</v>
      </c>
      <c r="D597">
        <v>10832</v>
      </c>
      <c r="E597">
        <v>10833</v>
      </c>
      <c r="F597">
        <v>617</v>
      </c>
      <c r="G597" t="s">
        <v>258</v>
      </c>
      <c r="H597" t="s">
        <v>341</v>
      </c>
      <c r="I597">
        <v>3.6847400000000001</v>
      </c>
      <c r="J597" t="s">
        <v>453</v>
      </c>
      <c r="K597">
        <v>617</v>
      </c>
      <c r="L597" t="s">
        <v>341</v>
      </c>
      <c r="M597">
        <v>6.5845770000000003</v>
      </c>
      <c r="N597">
        <v>1.1168530000000001</v>
      </c>
      <c r="O597">
        <v>1.4360999999999999</v>
      </c>
      <c r="P597">
        <v>24.262501</v>
      </c>
      <c r="Q597">
        <v>4.11531</v>
      </c>
      <c r="R597">
        <v>5.2916600000000003</v>
      </c>
      <c r="S597">
        <v>868.20350800000006</v>
      </c>
      <c r="T597">
        <v>2848.9724179999998</v>
      </c>
      <c r="U597">
        <v>160509.71923399999</v>
      </c>
      <c r="V597" s="6">
        <f t="shared" si="36"/>
        <v>3.684796125665748</v>
      </c>
      <c r="W597" s="6">
        <f t="shared" si="37"/>
        <v>24.262823818747794</v>
      </c>
      <c r="X597" s="6">
        <f t="shared" si="38"/>
        <v>4.1153756073381684</v>
      </c>
      <c r="Y597" s="6">
        <f t="shared" si="39"/>
        <v>5.2917357160685805</v>
      </c>
    </row>
    <row r="598" spans="1:25" x14ac:dyDescent="0.25">
      <c r="A598">
        <v>597</v>
      </c>
      <c r="B598" t="s">
        <v>229</v>
      </c>
      <c r="C598">
        <v>2</v>
      </c>
      <c r="D598">
        <v>10833</v>
      </c>
      <c r="E598">
        <v>10834</v>
      </c>
      <c r="F598">
        <v>617</v>
      </c>
      <c r="G598" t="s">
        <v>258</v>
      </c>
      <c r="H598" t="s">
        <v>341</v>
      </c>
      <c r="I598">
        <v>3.7747899999999999</v>
      </c>
      <c r="J598" t="s">
        <v>453</v>
      </c>
      <c r="K598">
        <v>617</v>
      </c>
      <c r="L598" t="s">
        <v>341</v>
      </c>
      <c r="M598">
        <v>6.5845770000000003</v>
      </c>
      <c r="N598">
        <v>1.1168530000000001</v>
      </c>
      <c r="O598">
        <v>1.4360999999999999</v>
      </c>
      <c r="P598">
        <v>24.855399999999999</v>
      </c>
      <c r="Q598">
        <v>4.2158800000000003</v>
      </c>
      <c r="R598">
        <v>5.4209800000000001</v>
      </c>
      <c r="S598">
        <v>790.51786300000003</v>
      </c>
      <c r="T598">
        <v>2593.3689920000002</v>
      </c>
      <c r="U598">
        <v>164431.64236699999</v>
      </c>
      <c r="V598" s="6">
        <f t="shared" si="36"/>
        <v>3.7748310919880623</v>
      </c>
      <c r="W598" s="6">
        <f t="shared" si="37"/>
        <v>24.855665987189482</v>
      </c>
      <c r="X598" s="6">
        <f t="shared" si="38"/>
        <v>4.2159314295801433</v>
      </c>
      <c r="Y598" s="6">
        <f t="shared" si="39"/>
        <v>5.4210349312040558</v>
      </c>
    </row>
    <row r="599" spans="1:25" x14ac:dyDescent="0.25">
      <c r="A599">
        <v>598</v>
      </c>
      <c r="B599" t="s">
        <v>229</v>
      </c>
      <c r="C599">
        <v>2</v>
      </c>
      <c r="D599">
        <v>10834</v>
      </c>
      <c r="E599">
        <v>10835</v>
      </c>
      <c r="F599">
        <v>617</v>
      </c>
      <c r="G599" t="s">
        <v>258</v>
      </c>
      <c r="H599" t="s">
        <v>341</v>
      </c>
      <c r="I599">
        <v>8.0081199999999999</v>
      </c>
      <c r="J599" t="s">
        <v>453</v>
      </c>
      <c r="K599">
        <v>617</v>
      </c>
      <c r="L599" t="s">
        <v>341</v>
      </c>
      <c r="M599">
        <v>6.5845770000000003</v>
      </c>
      <c r="N599">
        <v>1.1168530000000001</v>
      </c>
      <c r="O599">
        <v>1.4360999999999999</v>
      </c>
      <c r="P599">
        <v>52.730099000000003</v>
      </c>
      <c r="Q599">
        <v>8.9438899999999997</v>
      </c>
      <c r="R599">
        <v>11.500500000000001</v>
      </c>
      <c r="S599">
        <v>1652.738615</v>
      </c>
      <c r="T599">
        <v>5420.9675260000004</v>
      </c>
      <c r="U599">
        <v>348839.76261799998</v>
      </c>
      <c r="V599" s="6">
        <f t="shared" si="36"/>
        <v>8.0082590132690541</v>
      </c>
      <c r="W599" s="6">
        <f t="shared" si="37"/>
        <v>52.730998108814113</v>
      </c>
      <c r="X599" s="6">
        <f t="shared" si="38"/>
        <v>8.9440481037465833</v>
      </c>
      <c r="Y599" s="6">
        <f t="shared" si="39"/>
        <v>11.500660768955688</v>
      </c>
    </row>
    <row r="600" spans="1:25" x14ac:dyDescent="0.25">
      <c r="A600">
        <v>599</v>
      </c>
      <c r="B600" t="s">
        <v>229</v>
      </c>
      <c r="C600">
        <v>2</v>
      </c>
      <c r="D600">
        <v>10838</v>
      </c>
      <c r="E600">
        <v>10839</v>
      </c>
      <c r="F600">
        <v>617</v>
      </c>
      <c r="G600" t="s">
        <v>258</v>
      </c>
      <c r="H600" t="s">
        <v>341</v>
      </c>
      <c r="I600">
        <v>1.40679</v>
      </c>
      <c r="J600" t="s">
        <v>453</v>
      </c>
      <c r="K600">
        <v>617</v>
      </c>
      <c r="L600" t="s">
        <v>341</v>
      </c>
      <c r="M600">
        <v>6.5845770000000003</v>
      </c>
      <c r="N600">
        <v>1.1168530000000001</v>
      </c>
      <c r="O600">
        <v>1.4360999999999999</v>
      </c>
      <c r="P600">
        <v>9.2631200000000007</v>
      </c>
      <c r="Q600">
        <v>1.57118</v>
      </c>
      <c r="R600">
        <v>2.0202900000000001</v>
      </c>
      <c r="S600">
        <v>322.44867799999997</v>
      </c>
      <c r="T600">
        <v>1057.920265</v>
      </c>
      <c r="U600">
        <v>61279.754484999998</v>
      </c>
      <c r="V600" s="6">
        <f t="shared" si="36"/>
        <v>1.4067895887281909</v>
      </c>
      <c r="W600" s="6">
        <f t="shared" si="37"/>
        <v>9.263114369779105</v>
      </c>
      <c r="X600" s="6">
        <f t="shared" si="38"/>
        <v>1.5711771725398465</v>
      </c>
      <c r="Y600" s="6">
        <f t="shared" si="39"/>
        <v>2.0202905283725547</v>
      </c>
    </row>
    <row r="601" spans="1:25" x14ac:dyDescent="0.25">
      <c r="A601">
        <v>600</v>
      </c>
      <c r="B601" t="s">
        <v>229</v>
      </c>
      <c r="C601">
        <v>2</v>
      </c>
      <c r="D601">
        <v>10840</v>
      </c>
      <c r="E601">
        <v>10841</v>
      </c>
      <c r="F601">
        <v>617</v>
      </c>
      <c r="G601" t="s">
        <v>258</v>
      </c>
      <c r="H601" t="s">
        <v>341</v>
      </c>
      <c r="I601">
        <v>12.515700000000001</v>
      </c>
      <c r="J601" t="s">
        <v>453</v>
      </c>
      <c r="K601">
        <v>617</v>
      </c>
      <c r="L601" t="s">
        <v>341</v>
      </c>
      <c r="M601">
        <v>6.5845770000000003</v>
      </c>
      <c r="N601">
        <v>1.1168530000000001</v>
      </c>
      <c r="O601">
        <v>1.4360999999999999</v>
      </c>
      <c r="P601">
        <v>82.410599000000005</v>
      </c>
      <c r="Q601">
        <v>13.978199999999999</v>
      </c>
      <c r="R601">
        <v>17.973800000000001</v>
      </c>
      <c r="S601">
        <v>1731.318051</v>
      </c>
      <c r="T601">
        <v>5676.7126799999996</v>
      </c>
      <c r="U601">
        <v>545187.00451300002</v>
      </c>
      <c r="V601" s="6">
        <f t="shared" si="36"/>
        <v>12.515771453466483</v>
      </c>
      <c r="W601" s="6">
        <f t="shared" si="37"/>
        <v>82.411060849751976</v>
      </c>
      <c r="X601" s="6">
        <f t="shared" si="38"/>
        <v>13.978276895118404</v>
      </c>
      <c r="Y601" s="6">
        <f t="shared" si="39"/>
        <v>17.973899384323214</v>
      </c>
    </row>
    <row r="602" spans="1:25" x14ac:dyDescent="0.25">
      <c r="A602">
        <v>601</v>
      </c>
      <c r="B602" t="s">
        <v>229</v>
      </c>
      <c r="C602">
        <v>2</v>
      </c>
      <c r="D602">
        <v>10841</v>
      </c>
      <c r="E602">
        <v>10842</v>
      </c>
      <c r="F602">
        <v>617</v>
      </c>
      <c r="G602" t="s">
        <v>258</v>
      </c>
      <c r="H602" t="s">
        <v>341</v>
      </c>
      <c r="I602">
        <v>2.0936900000000001</v>
      </c>
      <c r="J602" t="s">
        <v>453</v>
      </c>
      <c r="K602">
        <v>617</v>
      </c>
      <c r="L602" t="s">
        <v>341</v>
      </c>
      <c r="M602">
        <v>6.5845770000000003</v>
      </c>
      <c r="N602">
        <v>1.1168530000000001</v>
      </c>
      <c r="O602">
        <v>1.4360999999999999</v>
      </c>
      <c r="P602">
        <v>13.786099999999999</v>
      </c>
      <c r="Q602">
        <v>2.3383400000000001</v>
      </c>
      <c r="R602">
        <v>3.0067499999999998</v>
      </c>
      <c r="S602">
        <v>520.47814400000004</v>
      </c>
      <c r="T602">
        <v>1707.5849049999999</v>
      </c>
      <c r="U602">
        <v>91202.904299999995</v>
      </c>
      <c r="V602" s="6">
        <f t="shared" si="36"/>
        <v>2.0937305853994488</v>
      </c>
      <c r="W602" s="6">
        <f t="shared" si="37"/>
        <v>13.786330256817747</v>
      </c>
      <c r="X602" s="6">
        <f t="shared" si="38"/>
        <v>2.3383892854951309</v>
      </c>
      <c r="Y602" s="6">
        <f t="shared" si="39"/>
        <v>3.0068064936921481</v>
      </c>
    </row>
    <row r="603" spans="1:25" x14ac:dyDescent="0.25">
      <c r="A603">
        <v>602</v>
      </c>
      <c r="B603" t="s">
        <v>229</v>
      </c>
      <c r="C603">
        <v>2</v>
      </c>
      <c r="D603">
        <v>10843</v>
      </c>
      <c r="E603">
        <v>10844</v>
      </c>
      <c r="F603">
        <v>617</v>
      </c>
      <c r="G603" t="s">
        <v>258</v>
      </c>
      <c r="H603" t="s">
        <v>341</v>
      </c>
      <c r="I603">
        <v>5.4765100000000002</v>
      </c>
      <c r="J603" t="s">
        <v>453</v>
      </c>
      <c r="K603">
        <v>617</v>
      </c>
      <c r="L603" t="s">
        <v>341</v>
      </c>
      <c r="M603">
        <v>6.5845770000000003</v>
      </c>
      <c r="N603">
        <v>1.1168530000000001</v>
      </c>
      <c r="O603">
        <v>1.4360999999999999</v>
      </c>
      <c r="P603">
        <v>36.060501000000002</v>
      </c>
      <c r="Q603">
        <v>6.11646</v>
      </c>
      <c r="R603">
        <v>7.8648199999999999</v>
      </c>
      <c r="S603">
        <v>1595.2996579999999</v>
      </c>
      <c r="T603">
        <v>5235.3175869999995</v>
      </c>
      <c r="U603">
        <v>238558.93671400001</v>
      </c>
      <c r="V603" s="6">
        <f t="shared" si="36"/>
        <v>5.4765596123507807</v>
      </c>
      <c r="W603" s="6">
        <f t="shared" si="37"/>
        <v>36.06082846261387</v>
      </c>
      <c r="X603" s="6">
        <f t="shared" si="38"/>
        <v>6.1165120327328069</v>
      </c>
      <c r="Y603" s="6">
        <f t="shared" si="39"/>
        <v>7.8648872592969559</v>
      </c>
    </row>
    <row r="604" spans="1:25" x14ac:dyDescent="0.25">
      <c r="A604">
        <v>603</v>
      </c>
      <c r="B604" t="s">
        <v>229</v>
      </c>
      <c r="C604">
        <v>2</v>
      </c>
      <c r="D604">
        <v>10845</v>
      </c>
      <c r="E604">
        <v>10846</v>
      </c>
      <c r="F604">
        <v>617</v>
      </c>
      <c r="G604" t="s">
        <v>258</v>
      </c>
      <c r="H604" t="s">
        <v>341</v>
      </c>
      <c r="I604">
        <v>17.037600000000001</v>
      </c>
      <c r="J604" t="s">
        <v>453</v>
      </c>
      <c r="K604">
        <v>617</v>
      </c>
      <c r="L604" t="s">
        <v>341</v>
      </c>
      <c r="M604">
        <v>6.5845770000000003</v>
      </c>
      <c r="N604">
        <v>1.1168530000000001</v>
      </c>
      <c r="O604">
        <v>1.4360999999999999</v>
      </c>
      <c r="P604">
        <v>112.18499799999999</v>
      </c>
      <c r="Q604">
        <v>19.028500000000001</v>
      </c>
      <c r="R604">
        <v>24.467700000000001</v>
      </c>
      <c r="S604">
        <v>2173.3493870000002</v>
      </c>
      <c r="T604">
        <v>5305.3362459999998</v>
      </c>
      <c r="U604">
        <v>448617.45520700002</v>
      </c>
      <c r="V604" s="6">
        <f t="shared" si="36"/>
        <v>10.298839651216714</v>
      </c>
      <c r="W604" s="6">
        <f t="shared" si="37"/>
        <v>67.813502694089593</v>
      </c>
      <c r="X604" s="6">
        <f t="shared" si="38"/>
        <v>11.502289960980342</v>
      </c>
      <c r="Y604" s="6">
        <f t="shared" si="39"/>
        <v>14.790163623112322</v>
      </c>
    </row>
    <row r="605" spans="1:25" x14ac:dyDescent="0.25">
      <c r="A605">
        <v>604</v>
      </c>
      <c r="B605" t="s">
        <v>229</v>
      </c>
      <c r="C605">
        <v>2</v>
      </c>
      <c r="D605">
        <v>10846</v>
      </c>
      <c r="E605">
        <v>10847</v>
      </c>
      <c r="F605">
        <v>617</v>
      </c>
      <c r="G605" t="s">
        <v>258</v>
      </c>
      <c r="H605" t="s">
        <v>341</v>
      </c>
      <c r="I605">
        <v>1.84531</v>
      </c>
      <c r="J605" t="s">
        <v>453</v>
      </c>
      <c r="K605">
        <v>617</v>
      </c>
      <c r="L605" t="s">
        <v>341</v>
      </c>
      <c r="M605">
        <v>6.5845770000000003</v>
      </c>
      <c r="N605">
        <v>1.1168530000000001</v>
      </c>
      <c r="O605">
        <v>1.4360999999999999</v>
      </c>
      <c r="P605">
        <v>12.150600000000001</v>
      </c>
      <c r="Q605">
        <v>2.06094</v>
      </c>
      <c r="R605">
        <v>2.6500499999999998</v>
      </c>
      <c r="S605">
        <v>866.64035699999999</v>
      </c>
      <c r="T605">
        <v>2842.170169</v>
      </c>
      <c r="U605">
        <v>80382.997055</v>
      </c>
      <c r="V605" s="6">
        <f t="shared" si="36"/>
        <v>1.845339693640955</v>
      </c>
      <c r="W605" s="6">
        <f t="shared" si="37"/>
        <v>12.150781303935279</v>
      </c>
      <c r="X605" s="6">
        <f t="shared" si="38"/>
        <v>2.0609731728619818</v>
      </c>
      <c r="Y605" s="6">
        <f t="shared" si="39"/>
        <v>2.6500923340377751</v>
      </c>
    </row>
    <row r="606" spans="1:25" x14ac:dyDescent="0.25">
      <c r="A606">
        <v>605</v>
      </c>
      <c r="B606" t="s">
        <v>229</v>
      </c>
      <c r="C606">
        <v>2</v>
      </c>
      <c r="D606">
        <v>10847</v>
      </c>
      <c r="E606">
        <v>10848</v>
      </c>
      <c r="F606">
        <v>617</v>
      </c>
      <c r="G606" t="s">
        <v>258</v>
      </c>
      <c r="H606" t="s">
        <v>341</v>
      </c>
      <c r="I606">
        <v>3.5499000000000001</v>
      </c>
      <c r="J606" t="s">
        <v>453</v>
      </c>
      <c r="K606">
        <v>617</v>
      </c>
      <c r="L606" t="s">
        <v>341</v>
      </c>
      <c r="M606">
        <v>6.5845770000000003</v>
      </c>
      <c r="N606">
        <v>1.1168530000000001</v>
      </c>
      <c r="O606">
        <v>1.4360999999999999</v>
      </c>
      <c r="P606">
        <v>23.374599</v>
      </c>
      <c r="Q606">
        <v>3.9647199999999998</v>
      </c>
      <c r="R606">
        <v>5.0980100000000004</v>
      </c>
      <c r="S606">
        <v>631.15615400000002</v>
      </c>
      <c r="T606">
        <v>2072.6971250000001</v>
      </c>
      <c r="U606">
        <v>154633.55646200001</v>
      </c>
      <c r="V606" s="6">
        <f t="shared" si="36"/>
        <v>3.5498979904040406</v>
      </c>
      <c r="W606" s="6">
        <f t="shared" si="37"/>
        <v>23.374576659960667</v>
      </c>
      <c r="X606" s="6">
        <f t="shared" si="38"/>
        <v>3.9647142202767243</v>
      </c>
      <c r="Y606" s="6">
        <f t="shared" si="39"/>
        <v>5.0980085040192424</v>
      </c>
    </row>
    <row r="607" spans="1:25" x14ac:dyDescent="0.25">
      <c r="A607">
        <v>606</v>
      </c>
      <c r="B607" t="s">
        <v>229</v>
      </c>
      <c r="C607">
        <v>2</v>
      </c>
      <c r="D607">
        <v>10848</v>
      </c>
      <c r="E607">
        <v>10849</v>
      </c>
      <c r="F607">
        <v>617</v>
      </c>
      <c r="G607" t="s">
        <v>258</v>
      </c>
      <c r="H607" t="s">
        <v>341</v>
      </c>
      <c r="I607">
        <v>15.6342</v>
      </c>
      <c r="J607" t="s">
        <v>453</v>
      </c>
      <c r="K607">
        <v>617</v>
      </c>
      <c r="L607" t="s">
        <v>341</v>
      </c>
      <c r="M607">
        <v>6.5845770000000003</v>
      </c>
      <c r="N607">
        <v>1.1168530000000001</v>
      </c>
      <c r="O607">
        <v>1.4360999999999999</v>
      </c>
      <c r="P607">
        <v>102.94499999999999</v>
      </c>
      <c r="Q607">
        <v>17.461099999999998</v>
      </c>
      <c r="R607">
        <v>22.452300000000001</v>
      </c>
      <c r="S607">
        <v>3703.4571540000002</v>
      </c>
      <c r="T607">
        <v>12145.380832000001</v>
      </c>
      <c r="U607">
        <v>681037.23598500004</v>
      </c>
      <c r="V607" s="6">
        <f t="shared" si="36"/>
        <v>15.634463636019284</v>
      </c>
      <c r="W607" s="6">
        <f t="shared" si="37"/>
        <v>102.94632966506896</v>
      </c>
      <c r="X607" s="6">
        <f t="shared" si="38"/>
        <v>17.461397615279047</v>
      </c>
      <c r="Y607" s="6">
        <f t="shared" si="39"/>
        <v>22.452653227687293</v>
      </c>
    </row>
    <row r="608" spans="1:25" x14ac:dyDescent="0.25">
      <c r="A608">
        <v>607</v>
      </c>
      <c r="B608" t="s">
        <v>229</v>
      </c>
      <c r="C608">
        <v>2</v>
      </c>
      <c r="D608">
        <v>10850</v>
      </c>
      <c r="E608">
        <v>10851</v>
      </c>
      <c r="F608">
        <v>617</v>
      </c>
      <c r="G608" t="s">
        <v>258</v>
      </c>
      <c r="H608" t="s">
        <v>341</v>
      </c>
      <c r="I608">
        <v>7.8062300000000002</v>
      </c>
      <c r="J608" t="s">
        <v>453</v>
      </c>
      <c r="K608">
        <v>617</v>
      </c>
      <c r="L608" t="s">
        <v>341</v>
      </c>
      <c r="M608">
        <v>6.5845770000000003</v>
      </c>
      <c r="N608">
        <v>1.1168530000000001</v>
      </c>
      <c r="O608">
        <v>1.4360999999999999</v>
      </c>
      <c r="P608">
        <v>51.400700000000001</v>
      </c>
      <c r="Q608">
        <v>8.7184100000000004</v>
      </c>
      <c r="R608">
        <v>11.2105</v>
      </c>
      <c r="S608">
        <v>2411.3107810000001</v>
      </c>
      <c r="T608">
        <v>7909.5278760000001</v>
      </c>
      <c r="U608">
        <v>340042.85673</v>
      </c>
      <c r="V608" s="6">
        <f t="shared" si="36"/>
        <v>7.8063098422865016</v>
      </c>
      <c r="W608" s="6">
        <f t="shared" si="37"/>
        <v>51.401248242393329</v>
      </c>
      <c r="X608" s="6">
        <f t="shared" si="38"/>
        <v>8.7185005662872062</v>
      </c>
      <c r="Y608" s="6">
        <f t="shared" si="39"/>
        <v>11.210641564507645</v>
      </c>
    </row>
    <row r="609" spans="1:25" x14ac:dyDescent="0.25">
      <c r="A609">
        <v>608</v>
      </c>
      <c r="B609" t="s">
        <v>229</v>
      </c>
      <c r="C609">
        <v>2</v>
      </c>
      <c r="D609">
        <v>10851</v>
      </c>
      <c r="E609">
        <v>10852</v>
      </c>
      <c r="F609">
        <v>617</v>
      </c>
      <c r="G609" t="s">
        <v>258</v>
      </c>
      <c r="H609" t="s">
        <v>341</v>
      </c>
      <c r="I609">
        <v>16.5427</v>
      </c>
      <c r="J609" t="s">
        <v>453</v>
      </c>
      <c r="K609">
        <v>617</v>
      </c>
      <c r="L609" t="s">
        <v>341</v>
      </c>
      <c r="M609">
        <v>6.5845770000000003</v>
      </c>
      <c r="N609">
        <v>1.1168530000000001</v>
      </c>
      <c r="O609">
        <v>1.4360999999999999</v>
      </c>
      <c r="P609">
        <v>108.927002</v>
      </c>
      <c r="Q609">
        <v>18.4758</v>
      </c>
      <c r="R609">
        <v>23.757000000000001</v>
      </c>
      <c r="S609">
        <v>1469.609839</v>
      </c>
      <c r="T609">
        <v>4821.098266</v>
      </c>
      <c r="U609">
        <v>720601.86708200001</v>
      </c>
      <c r="V609" s="6">
        <f t="shared" si="36"/>
        <v>16.542742586822772</v>
      </c>
      <c r="W609" s="6">
        <f t="shared" si="37"/>
        <v>108.92696235411374</v>
      </c>
      <c r="X609" s="6">
        <f t="shared" si="38"/>
        <v>18.475811686320775</v>
      </c>
      <c r="Y609" s="6">
        <f t="shared" si="39"/>
        <v>23.757032628936184</v>
      </c>
    </row>
    <row r="610" spans="1:25" x14ac:dyDescent="0.25">
      <c r="A610">
        <v>609</v>
      </c>
      <c r="B610" t="s">
        <v>229</v>
      </c>
      <c r="C610">
        <v>2</v>
      </c>
      <c r="D610">
        <v>10852</v>
      </c>
      <c r="E610">
        <v>10853</v>
      </c>
      <c r="F610">
        <v>617</v>
      </c>
      <c r="G610" t="s">
        <v>258</v>
      </c>
      <c r="H610" t="s">
        <v>341</v>
      </c>
      <c r="I610">
        <v>5.3782100000000002</v>
      </c>
      <c r="J610" t="s">
        <v>453</v>
      </c>
      <c r="K610">
        <v>617</v>
      </c>
      <c r="L610" t="s">
        <v>341</v>
      </c>
      <c r="M610">
        <v>6.5845770000000003</v>
      </c>
      <c r="N610">
        <v>1.1168530000000001</v>
      </c>
      <c r="O610">
        <v>1.4360999999999999</v>
      </c>
      <c r="P610">
        <v>35.413200000000003</v>
      </c>
      <c r="Q610">
        <v>6.0066699999999997</v>
      </c>
      <c r="R610">
        <v>7.7236500000000001</v>
      </c>
      <c r="S610">
        <v>1150.2829039999999</v>
      </c>
      <c r="T610">
        <v>3777.490335</v>
      </c>
      <c r="U610">
        <v>234275.388232</v>
      </c>
      <c r="V610" s="6">
        <f t="shared" si="36"/>
        <v>5.3782228703397612</v>
      </c>
      <c r="W610" s="6">
        <f t="shared" si="37"/>
        <v>35.413322612913177</v>
      </c>
      <c r="X610" s="6">
        <f t="shared" si="38"/>
        <v>6.0066843474075737</v>
      </c>
      <c r="Y610" s="6">
        <f t="shared" si="39"/>
        <v>7.7236658640949303</v>
      </c>
    </row>
    <row r="611" spans="1:25" x14ac:dyDescent="0.25">
      <c r="A611">
        <v>610</v>
      </c>
      <c r="B611" t="s">
        <v>229</v>
      </c>
      <c r="C611">
        <v>2</v>
      </c>
      <c r="D611">
        <v>10853</v>
      </c>
      <c r="E611">
        <v>10854</v>
      </c>
      <c r="F611">
        <v>617</v>
      </c>
      <c r="G611" t="s">
        <v>258</v>
      </c>
      <c r="H611" t="s">
        <v>341</v>
      </c>
      <c r="I611">
        <v>2.1730999999999998</v>
      </c>
      <c r="J611" t="s">
        <v>453</v>
      </c>
      <c r="K611">
        <v>617</v>
      </c>
      <c r="L611" t="s">
        <v>341</v>
      </c>
      <c r="M611">
        <v>6.5845770000000003</v>
      </c>
      <c r="N611">
        <v>1.1168530000000001</v>
      </c>
      <c r="O611">
        <v>1.4360999999999999</v>
      </c>
      <c r="P611">
        <v>14.3089</v>
      </c>
      <c r="Q611">
        <v>2.4270299999999998</v>
      </c>
      <c r="R611">
        <v>3.12079</v>
      </c>
      <c r="S611">
        <v>485.47979199999997</v>
      </c>
      <c r="T611">
        <v>1592.71387</v>
      </c>
      <c r="U611">
        <v>94661.418361000004</v>
      </c>
      <c r="V611" s="6">
        <f t="shared" si="36"/>
        <v>2.1731271432736454</v>
      </c>
      <c r="W611" s="6">
        <f t="shared" si="37"/>
        <v>14.309123005675351</v>
      </c>
      <c r="X611" s="6">
        <f t="shared" si="38"/>
        <v>2.4270635693466009</v>
      </c>
      <c r="Y611" s="6">
        <f t="shared" si="39"/>
        <v>3.1208278904552822</v>
      </c>
    </row>
    <row r="612" spans="1:25" x14ac:dyDescent="0.25">
      <c r="A612">
        <v>611</v>
      </c>
      <c r="B612" t="s">
        <v>229</v>
      </c>
      <c r="C612">
        <v>2</v>
      </c>
      <c r="D612">
        <v>10858</v>
      </c>
      <c r="E612">
        <v>10859</v>
      </c>
      <c r="F612">
        <v>617</v>
      </c>
      <c r="G612" t="s">
        <v>258</v>
      </c>
      <c r="H612" t="s">
        <v>341</v>
      </c>
      <c r="I612">
        <v>2.3033899999999998</v>
      </c>
      <c r="J612" t="s">
        <v>453</v>
      </c>
      <c r="K612">
        <v>617</v>
      </c>
      <c r="L612" t="s">
        <v>341</v>
      </c>
      <c r="M612">
        <v>6.5845770000000003</v>
      </c>
      <c r="N612">
        <v>1.1168530000000001</v>
      </c>
      <c r="O612">
        <v>1.4360999999999999</v>
      </c>
      <c r="P612">
        <v>15.1668</v>
      </c>
      <c r="Q612">
        <v>2.5725500000000001</v>
      </c>
      <c r="R612">
        <v>3.3079000000000001</v>
      </c>
      <c r="S612">
        <v>587.45052299999998</v>
      </c>
      <c r="T612">
        <v>1926.7391929999999</v>
      </c>
      <c r="U612">
        <v>100337.077036</v>
      </c>
      <c r="V612" s="6">
        <f t="shared" si="36"/>
        <v>2.3034223378328744</v>
      </c>
      <c r="W612" s="6">
        <f t="shared" si="37"/>
        <v>15.167061746980576</v>
      </c>
      <c r="X612" s="6">
        <f t="shared" si="38"/>
        <v>2.5725841482756597</v>
      </c>
      <c r="Y612" s="6">
        <f t="shared" si="39"/>
        <v>3.3079448193617909</v>
      </c>
    </row>
    <row r="613" spans="1:25" x14ac:dyDescent="0.25">
      <c r="A613">
        <v>612</v>
      </c>
      <c r="B613" t="s">
        <v>229</v>
      </c>
      <c r="C613">
        <v>2</v>
      </c>
      <c r="D613">
        <v>10862</v>
      </c>
      <c r="E613">
        <v>10863</v>
      </c>
      <c r="F613">
        <v>617</v>
      </c>
      <c r="G613" t="s">
        <v>258</v>
      </c>
      <c r="H613" t="s">
        <v>341</v>
      </c>
      <c r="I613">
        <v>8.3614700000000006</v>
      </c>
      <c r="J613" t="s">
        <v>453</v>
      </c>
      <c r="K613">
        <v>617</v>
      </c>
      <c r="L613" t="s">
        <v>341</v>
      </c>
      <c r="M613">
        <v>6.5845770000000003</v>
      </c>
      <c r="N613">
        <v>1.1168530000000001</v>
      </c>
      <c r="O613">
        <v>1.4360999999999999</v>
      </c>
      <c r="P613">
        <v>55.056702000000001</v>
      </c>
      <c r="Q613">
        <v>9.3385300000000004</v>
      </c>
      <c r="R613">
        <v>12.007899999999999</v>
      </c>
      <c r="S613">
        <v>925.68011100000001</v>
      </c>
      <c r="T613">
        <v>3038.2318019999998</v>
      </c>
      <c r="U613">
        <v>364227.33052199997</v>
      </c>
      <c r="V613" s="6">
        <f t="shared" si="36"/>
        <v>8.3615089651515149</v>
      </c>
      <c r="W613" s="6">
        <f t="shared" si="37"/>
        <v>55.056999617230467</v>
      </c>
      <c r="X613" s="6">
        <f t="shared" si="38"/>
        <v>9.3385763722563659</v>
      </c>
      <c r="Y613" s="6">
        <f t="shared" si="39"/>
        <v>12.007963024854091</v>
      </c>
    </row>
    <row r="614" spans="1:25" x14ac:dyDescent="0.25">
      <c r="A614">
        <v>613</v>
      </c>
      <c r="B614" t="s">
        <v>229</v>
      </c>
      <c r="C614">
        <v>2</v>
      </c>
      <c r="D614">
        <v>10863</v>
      </c>
      <c r="E614">
        <v>10864</v>
      </c>
      <c r="F614">
        <v>617</v>
      </c>
      <c r="G614" t="s">
        <v>258</v>
      </c>
      <c r="H614" t="s">
        <v>341</v>
      </c>
      <c r="I614">
        <v>13.192600000000001</v>
      </c>
      <c r="J614" t="s">
        <v>453</v>
      </c>
      <c r="K614">
        <v>617</v>
      </c>
      <c r="L614" t="s">
        <v>341</v>
      </c>
      <c r="M614">
        <v>6.5845770000000003</v>
      </c>
      <c r="N614">
        <v>1.1168530000000001</v>
      </c>
      <c r="O614">
        <v>1.4360999999999999</v>
      </c>
      <c r="P614">
        <v>86.867699000000002</v>
      </c>
      <c r="Q614">
        <v>14.7342</v>
      </c>
      <c r="R614">
        <v>18.945900000000002</v>
      </c>
      <c r="S614">
        <v>1170.9469529999999</v>
      </c>
      <c r="T614">
        <v>3839.5564989999998</v>
      </c>
      <c r="U614">
        <v>574670.53014499997</v>
      </c>
      <c r="V614" s="6">
        <f t="shared" si="36"/>
        <v>13.192620067607896</v>
      </c>
      <c r="W614" s="6">
        <f t="shared" si="37"/>
        <v>86.867822666909404</v>
      </c>
      <c r="X614" s="6">
        <f t="shared" si="38"/>
        <v>14.734217300368083</v>
      </c>
      <c r="Y614" s="6">
        <f t="shared" si="39"/>
        <v>18.945921679091697</v>
      </c>
    </row>
    <row r="615" spans="1:25" x14ac:dyDescent="0.25">
      <c r="A615">
        <v>614</v>
      </c>
      <c r="B615" t="s">
        <v>229</v>
      </c>
      <c r="C615">
        <v>2</v>
      </c>
      <c r="D615">
        <v>10866</v>
      </c>
      <c r="E615">
        <v>10867</v>
      </c>
      <c r="F615">
        <v>617</v>
      </c>
      <c r="G615" t="s">
        <v>258</v>
      </c>
      <c r="H615" t="s">
        <v>341</v>
      </c>
      <c r="I615">
        <v>2.89181</v>
      </c>
      <c r="J615" t="s">
        <v>453</v>
      </c>
      <c r="K615">
        <v>617</v>
      </c>
      <c r="L615" t="s">
        <v>341</v>
      </c>
      <c r="M615">
        <v>6.5845770000000003</v>
      </c>
      <c r="N615">
        <v>1.1168530000000001</v>
      </c>
      <c r="O615">
        <v>1.4360999999999999</v>
      </c>
      <c r="P615">
        <v>19.0413</v>
      </c>
      <c r="Q615">
        <v>3.22973</v>
      </c>
      <c r="R615">
        <v>4.1529299999999996</v>
      </c>
      <c r="S615">
        <v>587.09743800000001</v>
      </c>
      <c r="T615">
        <v>1924.312713</v>
      </c>
      <c r="U615">
        <v>125969.058116</v>
      </c>
      <c r="V615" s="6">
        <f t="shared" si="36"/>
        <v>2.8918516555555556</v>
      </c>
      <c r="W615" s="6">
        <f t="shared" si="37"/>
        <v>19.041619898583033</v>
      </c>
      <c r="X615" s="6">
        <f t="shared" si="38"/>
        <v>3.229773197062189</v>
      </c>
      <c r="Y615" s="6">
        <f t="shared" si="39"/>
        <v>4.1529881625433331</v>
      </c>
    </row>
    <row r="616" spans="1:25" x14ac:dyDescent="0.25">
      <c r="A616">
        <v>615</v>
      </c>
      <c r="B616" t="s">
        <v>229</v>
      </c>
      <c r="C616">
        <v>2</v>
      </c>
      <c r="D616">
        <v>10868</v>
      </c>
      <c r="E616">
        <v>10869</v>
      </c>
      <c r="F616">
        <v>617</v>
      </c>
      <c r="G616" t="s">
        <v>258</v>
      </c>
      <c r="H616" t="s">
        <v>341</v>
      </c>
      <c r="I616">
        <v>5.1827500000000004</v>
      </c>
      <c r="J616" t="s">
        <v>453</v>
      </c>
      <c r="K616">
        <v>617</v>
      </c>
      <c r="L616" t="s">
        <v>341</v>
      </c>
      <c r="M616">
        <v>6.5845770000000003</v>
      </c>
      <c r="N616">
        <v>1.1168530000000001</v>
      </c>
      <c r="O616">
        <v>1.4360999999999999</v>
      </c>
      <c r="P616">
        <v>34.126201999999999</v>
      </c>
      <c r="Q616">
        <v>5.7883699999999996</v>
      </c>
      <c r="R616">
        <v>7.4429499999999997</v>
      </c>
      <c r="S616">
        <v>852.176332</v>
      </c>
      <c r="T616">
        <v>2795.9833589999998</v>
      </c>
      <c r="U616">
        <v>225763.846899</v>
      </c>
      <c r="V616" s="6">
        <f t="shared" si="36"/>
        <v>5.1828247681129476</v>
      </c>
      <c r="W616" s="6">
        <f t="shared" si="37"/>
        <v>34.126708763146851</v>
      </c>
      <c r="X616" s="6">
        <f t="shared" si="38"/>
        <v>5.7884533907412505</v>
      </c>
      <c r="Y616" s="6">
        <f t="shared" si="39"/>
        <v>7.4430546494870038</v>
      </c>
    </row>
    <row r="617" spans="1:25" x14ac:dyDescent="0.25">
      <c r="A617">
        <v>616</v>
      </c>
      <c r="B617" t="s">
        <v>229</v>
      </c>
      <c r="C617">
        <v>2</v>
      </c>
      <c r="D617">
        <v>10870</v>
      </c>
      <c r="E617">
        <v>10871</v>
      </c>
      <c r="F617">
        <v>617</v>
      </c>
      <c r="G617" t="s">
        <v>258</v>
      </c>
      <c r="H617" t="s">
        <v>341</v>
      </c>
      <c r="I617">
        <v>3.2755800000000002</v>
      </c>
      <c r="J617" t="s">
        <v>453</v>
      </c>
      <c r="K617">
        <v>617</v>
      </c>
      <c r="L617" t="s">
        <v>341</v>
      </c>
      <c r="M617">
        <v>6.5845770000000003</v>
      </c>
      <c r="N617">
        <v>1.1168530000000001</v>
      </c>
      <c r="O617">
        <v>1.4360999999999999</v>
      </c>
      <c r="P617">
        <v>21.568300000000001</v>
      </c>
      <c r="Q617">
        <v>3.6583399999999999</v>
      </c>
      <c r="R617">
        <v>4.7040600000000001</v>
      </c>
      <c r="S617">
        <v>800.42556400000001</v>
      </c>
      <c r="T617">
        <v>2627.1195969999999</v>
      </c>
      <c r="U617">
        <v>142686.18072500001</v>
      </c>
      <c r="V617" s="6">
        <f t="shared" si="36"/>
        <v>3.2756239835858589</v>
      </c>
      <c r="W617" s="6">
        <f t="shared" si="37"/>
        <v>21.568598342967825</v>
      </c>
      <c r="X617" s="6">
        <f t="shared" si="38"/>
        <v>3.6583904729398178</v>
      </c>
      <c r="Y617" s="6">
        <f t="shared" si="39"/>
        <v>4.7041236028276519</v>
      </c>
    </row>
    <row r="618" spans="1:25" x14ac:dyDescent="0.25">
      <c r="A618">
        <v>617</v>
      </c>
      <c r="B618" t="s">
        <v>229</v>
      </c>
      <c r="C618">
        <v>2</v>
      </c>
      <c r="D618">
        <v>10871</v>
      </c>
      <c r="E618">
        <v>10872</v>
      </c>
      <c r="F618">
        <v>617</v>
      </c>
      <c r="G618" t="s">
        <v>258</v>
      </c>
      <c r="H618" t="s">
        <v>341</v>
      </c>
      <c r="I618">
        <v>2.0181200000000001</v>
      </c>
      <c r="J618" t="s">
        <v>453</v>
      </c>
      <c r="K618">
        <v>617</v>
      </c>
      <c r="L618" t="s">
        <v>341</v>
      </c>
      <c r="M618">
        <v>6.5845770000000003</v>
      </c>
      <c r="N618">
        <v>1.1168530000000001</v>
      </c>
      <c r="O618">
        <v>1.4360999999999999</v>
      </c>
      <c r="P618">
        <v>13.288500000000001</v>
      </c>
      <c r="Q618">
        <v>2.2539400000000001</v>
      </c>
      <c r="R618">
        <v>2.8982199999999998</v>
      </c>
      <c r="S618">
        <v>629.61920899999996</v>
      </c>
      <c r="T618">
        <v>2062.2468819999999</v>
      </c>
      <c r="U618">
        <v>87909.396565000003</v>
      </c>
      <c r="V618" s="6">
        <f t="shared" si="36"/>
        <v>2.0181220515381084</v>
      </c>
      <c r="W618" s="6">
        <f t="shared" si="37"/>
        <v>13.288480043750644</v>
      </c>
      <c r="X618" s="6">
        <f t="shared" si="38"/>
        <v>2.2539456676264913</v>
      </c>
      <c r="Y618" s="6">
        <f t="shared" si="39"/>
        <v>2.8982250782138772</v>
      </c>
    </row>
    <row r="619" spans="1:25" x14ac:dyDescent="0.25">
      <c r="A619">
        <v>618</v>
      </c>
      <c r="B619" t="s">
        <v>229</v>
      </c>
      <c r="C619">
        <v>2</v>
      </c>
      <c r="D619">
        <v>10872</v>
      </c>
      <c r="E619">
        <v>10873</v>
      </c>
      <c r="F619">
        <v>617</v>
      </c>
      <c r="G619" t="s">
        <v>258</v>
      </c>
      <c r="H619" t="s">
        <v>341</v>
      </c>
      <c r="I619">
        <v>2.8778299999999999</v>
      </c>
      <c r="J619" t="s">
        <v>453</v>
      </c>
      <c r="K619">
        <v>617</v>
      </c>
      <c r="L619" t="s">
        <v>341</v>
      </c>
      <c r="M619">
        <v>6.5845770000000003</v>
      </c>
      <c r="N619">
        <v>1.1168530000000001</v>
      </c>
      <c r="O619">
        <v>1.4360999999999999</v>
      </c>
      <c r="P619">
        <v>18.949300999999998</v>
      </c>
      <c r="Q619">
        <v>3.2141099999999998</v>
      </c>
      <c r="R619">
        <v>4.1328500000000004</v>
      </c>
      <c r="S619">
        <v>1393.2768020000001</v>
      </c>
      <c r="T619">
        <v>4567.7632910000002</v>
      </c>
      <c r="U619">
        <v>125358.127725</v>
      </c>
      <c r="V619" s="6">
        <f t="shared" si="36"/>
        <v>2.8778266236225893</v>
      </c>
      <c r="W619" s="6">
        <f t="shared" si="37"/>
        <v>18.949270995892959</v>
      </c>
      <c r="X619" s="6">
        <f t="shared" si="38"/>
        <v>3.2141092980727599</v>
      </c>
      <c r="Y619" s="6">
        <f t="shared" si="39"/>
        <v>4.1328468141844006</v>
      </c>
    </row>
    <row r="620" spans="1:25" x14ac:dyDescent="0.25">
      <c r="A620">
        <v>619</v>
      </c>
      <c r="B620" t="s">
        <v>229</v>
      </c>
      <c r="C620">
        <v>2</v>
      </c>
      <c r="D620">
        <v>10873</v>
      </c>
      <c r="E620">
        <v>10874</v>
      </c>
      <c r="F620">
        <v>617</v>
      </c>
      <c r="G620" t="s">
        <v>258</v>
      </c>
      <c r="H620" t="s">
        <v>341</v>
      </c>
      <c r="I620">
        <v>2.5222799999999999</v>
      </c>
      <c r="J620" t="s">
        <v>453</v>
      </c>
      <c r="K620">
        <v>617</v>
      </c>
      <c r="L620" t="s">
        <v>341</v>
      </c>
      <c r="M620">
        <v>6.5845770000000003</v>
      </c>
      <c r="N620">
        <v>1.1168530000000001</v>
      </c>
      <c r="O620">
        <v>1.4360999999999999</v>
      </c>
      <c r="P620">
        <v>16.608101000000001</v>
      </c>
      <c r="Q620">
        <v>2.8170199999999999</v>
      </c>
      <c r="R620">
        <v>3.6222500000000002</v>
      </c>
      <c r="S620">
        <v>582.77662099999998</v>
      </c>
      <c r="T620">
        <v>1911.0586900000001</v>
      </c>
      <c r="U620">
        <v>109871.914208</v>
      </c>
      <c r="V620" s="6">
        <f t="shared" si="36"/>
        <v>2.522312080073462</v>
      </c>
      <c r="W620" s="6">
        <f t="shared" si="37"/>
        <v>16.608358109273876</v>
      </c>
      <c r="X620" s="6">
        <f t="shared" si="38"/>
        <v>2.8170518135662865</v>
      </c>
      <c r="Y620" s="6">
        <f t="shared" si="39"/>
        <v>3.6222923781934986</v>
      </c>
    </row>
    <row r="621" spans="1:25" x14ac:dyDescent="0.25">
      <c r="A621">
        <v>620</v>
      </c>
      <c r="B621" t="s">
        <v>229</v>
      </c>
      <c r="C621">
        <v>2</v>
      </c>
      <c r="D621">
        <v>10874</v>
      </c>
      <c r="E621">
        <v>10875</v>
      </c>
      <c r="F621">
        <v>617</v>
      </c>
      <c r="G621" t="s">
        <v>258</v>
      </c>
      <c r="H621" t="s">
        <v>341</v>
      </c>
      <c r="I621">
        <v>4.3453099999999996</v>
      </c>
      <c r="J621" t="s">
        <v>453</v>
      </c>
      <c r="K621">
        <v>617</v>
      </c>
      <c r="L621" t="s">
        <v>341</v>
      </c>
      <c r="M621">
        <v>6.5845770000000003</v>
      </c>
      <c r="N621">
        <v>1.1168530000000001</v>
      </c>
      <c r="O621">
        <v>1.4360999999999999</v>
      </c>
      <c r="P621">
        <v>28.611999999999998</v>
      </c>
      <c r="Q621">
        <v>4.8530699999999998</v>
      </c>
      <c r="R621">
        <v>6.2403000000000004</v>
      </c>
      <c r="S621">
        <v>662.10346200000004</v>
      </c>
      <c r="T621">
        <v>2171.699188</v>
      </c>
      <c r="U621">
        <v>189281.21130200001</v>
      </c>
      <c r="V621" s="6">
        <f t="shared" si="36"/>
        <v>4.3452986983930213</v>
      </c>
      <c r="W621" s="6">
        <f t="shared" si="37"/>
        <v>28.611953867568626</v>
      </c>
      <c r="X621" s="6">
        <f t="shared" si="38"/>
        <v>4.8530598871963413</v>
      </c>
      <c r="Y621" s="6">
        <f t="shared" si="39"/>
        <v>6.2402834607622175</v>
      </c>
    </row>
    <row r="622" spans="1:25" x14ac:dyDescent="0.25">
      <c r="A622">
        <v>621</v>
      </c>
      <c r="B622" t="s">
        <v>229</v>
      </c>
      <c r="C622">
        <v>2</v>
      </c>
      <c r="D622">
        <v>10875</v>
      </c>
      <c r="E622">
        <v>10876</v>
      </c>
      <c r="F622">
        <v>617</v>
      </c>
      <c r="G622" t="s">
        <v>258</v>
      </c>
      <c r="H622" t="s">
        <v>341</v>
      </c>
      <c r="I622">
        <v>1.57975</v>
      </c>
      <c r="J622" t="s">
        <v>453</v>
      </c>
      <c r="K622">
        <v>617</v>
      </c>
      <c r="L622" t="s">
        <v>341</v>
      </c>
      <c r="M622">
        <v>6.5845770000000003</v>
      </c>
      <c r="N622">
        <v>1.1168530000000001</v>
      </c>
      <c r="O622">
        <v>1.4360999999999999</v>
      </c>
      <c r="P622">
        <v>10.401999999999999</v>
      </c>
      <c r="Q622">
        <v>1.7643500000000001</v>
      </c>
      <c r="R622">
        <v>2.2686799999999998</v>
      </c>
      <c r="S622">
        <v>620.35112300000003</v>
      </c>
      <c r="T622">
        <v>2036.2521650000001</v>
      </c>
      <c r="U622">
        <v>68814.026650999993</v>
      </c>
      <c r="V622" s="6">
        <f t="shared" si="36"/>
        <v>1.5797526779384754</v>
      </c>
      <c r="W622" s="6">
        <f t="shared" si="37"/>
        <v>10.402003148842093</v>
      </c>
      <c r="X622" s="6">
        <f t="shared" si="38"/>
        <v>1.7643515176136202</v>
      </c>
      <c r="Y622" s="6">
        <f t="shared" si="39"/>
        <v>2.2686828207874443</v>
      </c>
    </row>
    <row r="623" spans="1:25" x14ac:dyDescent="0.25">
      <c r="A623">
        <v>622</v>
      </c>
      <c r="B623" t="s">
        <v>229</v>
      </c>
      <c r="C623">
        <v>2</v>
      </c>
      <c r="D623">
        <v>10877</v>
      </c>
      <c r="E623">
        <v>10878</v>
      </c>
      <c r="F623">
        <v>617</v>
      </c>
      <c r="G623" t="s">
        <v>258</v>
      </c>
      <c r="H623" t="s">
        <v>341</v>
      </c>
      <c r="I623">
        <v>1.8271599999999999</v>
      </c>
      <c r="J623" t="s">
        <v>453</v>
      </c>
      <c r="K623">
        <v>617</v>
      </c>
      <c r="L623" t="s">
        <v>341</v>
      </c>
      <c r="M623">
        <v>6.5845770000000003</v>
      </c>
      <c r="N623">
        <v>1.1168530000000001</v>
      </c>
      <c r="O623">
        <v>1.4360999999999999</v>
      </c>
      <c r="P623">
        <v>12.0311</v>
      </c>
      <c r="Q623">
        <v>2.04067</v>
      </c>
      <c r="R623">
        <v>2.62399</v>
      </c>
      <c r="S623">
        <v>479.066531</v>
      </c>
      <c r="T623">
        <v>1571.3412189999999</v>
      </c>
      <c r="U623">
        <v>79592.051678999997</v>
      </c>
      <c r="V623" s="6">
        <f t="shared" si="36"/>
        <v>1.8271820862947659</v>
      </c>
      <c r="W623" s="6">
        <f t="shared" si="37"/>
        <v>12.031221140228531</v>
      </c>
      <c r="X623" s="6">
        <f t="shared" si="38"/>
        <v>2.0406937946245685</v>
      </c>
      <c r="Y623" s="6">
        <f t="shared" si="39"/>
        <v>2.624016194127913</v>
      </c>
    </row>
    <row r="624" spans="1:25" x14ac:dyDescent="0.25">
      <c r="A624">
        <v>623</v>
      </c>
      <c r="B624" t="s">
        <v>229</v>
      </c>
      <c r="C624">
        <v>2</v>
      </c>
      <c r="D624">
        <v>10878</v>
      </c>
      <c r="E624">
        <v>10879</v>
      </c>
      <c r="F624">
        <v>617</v>
      </c>
      <c r="G624" t="s">
        <v>258</v>
      </c>
      <c r="H624" t="s">
        <v>341</v>
      </c>
      <c r="I624">
        <v>1.48563</v>
      </c>
      <c r="J624" t="s">
        <v>453</v>
      </c>
      <c r="K624">
        <v>617</v>
      </c>
      <c r="L624" t="s">
        <v>341</v>
      </c>
      <c r="M624">
        <v>6.5845770000000003</v>
      </c>
      <c r="N624">
        <v>1.1168530000000001</v>
      </c>
      <c r="O624">
        <v>1.4360999999999999</v>
      </c>
      <c r="P624">
        <v>9.7822499999999994</v>
      </c>
      <c r="Q624">
        <v>1.65923</v>
      </c>
      <c r="R624">
        <v>2.1335099999999998</v>
      </c>
      <c r="S624">
        <v>379.578576</v>
      </c>
      <c r="T624">
        <v>1244.183305</v>
      </c>
      <c r="U624">
        <v>64713.977486000003</v>
      </c>
      <c r="V624" s="6">
        <f t="shared" si="36"/>
        <v>1.4856285005968779</v>
      </c>
      <c r="W624" s="6">
        <f t="shared" si="37"/>
        <v>9.7822352555746885</v>
      </c>
      <c r="X624" s="6">
        <f t="shared" si="38"/>
        <v>1.659228647777125</v>
      </c>
      <c r="Y624" s="6">
        <f t="shared" si="39"/>
        <v>2.1335110897071763</v>
      </c>
    </row>
    <row r="625" spans="1:25" x14ac:dyDescent="0.25">
      <c r="A625">
        <v>624</v>
      </c>
      <c r="B625" t="s">
        <v>229</v>
      </c>
      <c r="C625">
        <v>2</v>
      </c>
      <c r="D625">
        <v>10879</v>
      </c>
      <c r="E625">
        <v>10880</v>
      </c>
      <c r="F625">
        <v>617</v>
      </c>
      <c r="G625" t="s">
        <v>258</v>
      </c>
      <c r="H625" t="s">
        <v>341</v>
      </c>
      <c r="I625">
        <v>2.7326800000000002</v>
      </c>
      <c r="J625" t="s">
        <v>453</v>
      </c>
      <c r="K625">
        <v>617</v>
      </c>
      <c r="L625" t="s">
        <v>341</v>
      </c>
      <c r="M625">
        <v>6.5845770000000003</v>
      </c>
      <c r="N625">
        <v>1.1168530000000001</v>
      </c>
      <c r="O625">
        <v>1.4360999999999999</v>
      </c>
      <c r="P625">
        <v>17.993500000000001</v>
      </c>
      <c r="Q625">
        <v>3.052</v>
      </c>
      <c r="R625">
        <v>3.9243999999999999</v>
      </c>
      <c r="S625">
        <v>461.71433400000001</v>
      </c>
      <c r="T625">
        <v>1515.474847</v>
      </c>
      <c r="U625">
        <v>119035.832177</v>
      </c>
      <c r="V625" s="6">
        <f t="shared" si="36"/>
        <v>2.7326866890955004</v>
      </c>
      <c r="W625" s="6">
        <f t="shared" si="37"/>
        <v>17.993585921224383</v>
      </c>
      <c r="X625" s="6">
        <f t="shared" si="38"/>
        <v>3.052009326776377</v>
      </c>
      <c r="Y625" s="6">
        <f t="shared" si="39"/>
        <v>3.9244113542100481</v>
      </c>
    </row>
    <row r="626" spans="1:25" x14ac:dyDescent="0.25">
      <c r="A626">
        <v>625</v>
      </c>
      <c r="B626" t="s">
        <v>229</v>
      </c>
      <c r="C626">
        <v>2</v>
      </c>
      <c r="D626">
        <v>10880</v>
      </c>
      <c r="E626">
        <v>10881</v>
      </c>
      <c r="F626">
        <v>617</v>
      </c>
      <c r="G626" t="s">
        <v>258</v>
      </c>
      <c r="H626" t="s">
        <v>341</v>
      </c>
      <c r="I626">
        <v>4.9051900000000002</v>
      </c>
      <c r="J626" t="s">
        <v>453</v>
      </c>
      <c r="K626">
        <v>617</v>
      </c>
      <c r="L626" t="s">
        <v>341</v>
      </c>
      <c r="M626">
        <v>6.5845770000000003</v>
      </c>
      <c r="N626">
        <v>1.1168530000000001</v>
      </c>
      <c r="O626">
        <v>1.4360999999999999</v>
      </c>
      <c r="P626">
        <v>32.298599000000003</v>
      </c>
      <c r="Q626">
        <v>5.47837</v>
      </c>
      <c r="R626">
        <v>7.04434</v>
      </c>
      <c r="S626">
        <v>1112.715099</v>
      </c>
      <c r="T626">
        <v>3648.369545</v>
      </c>
      <c r="U626">
        <v>213669.137491</v>
      </c>
      <c r="V626" s="6">
        <f t="shared" si="36"/>
        <v>4.9051684456152431</v>
      </c>
      <c r="W626" s="6">
        <f t="shared" si="37"/>
        <v>32.298459328123883</v>
      </c>
      <c r="X626" s="6">
        <f t="shared" si="38"/>
        <v>5.478352093990722</v>
      </c>
      <c r="Y626" s="6">
        <f t="shared" si="39"/>
        <v>7.0443124047480499</v>
      </c>
    </row>
    <row r="627" spans="1:25" x14ac:dyDescent="0.25">
      <c r="A627">
        <v>626</v>
      </c>
      <c r="B627" t="s">
        <v>229</v>
      </c>
      <c r="C627">
        <v>2</v>
      </c>
      <c r="D627">
        <v>10882</v>
      </c>
      <c r="E627">
        <v>10883</v>
      </c>
      <c r="F627">
        <v>617</v>
      </c>
      <c r="G627" t="s">
        <v>258</v>
      </c>
      <c r="H627" t="s">
        <v>341</v>
      </c>
      <c r="I627">
        <v>1.3589800000000001</v>
      </c>
      <c r="J627" t="s">
        <v>453</v>
      </c>
      <c r="K627">
        <v>617</v>
      </c>
      <c r="L627" t="s">
        <v>341</v>
      </c>
      <c r="M627">
        <v>6.5845770000000003</v>
      </c>
      <c r="N627">
        <v>1.1168530000000001</v>
      </c>
      <c r="O627">
        <v>1.4360999999999999</v>
      </c>
      <c r="P627">
        <v>8.9483099999999993</v>
      </c>
      <c r="Q627">
        <v>1.5177799999999999</v>
      </c>
      <c r="R627">
        <v>1.95163</v>
      </c>
      <c r="S627">
        <v>458.89445000000001</v>
      </c>
      <c r="T627">
        <v>1505.7896249999999</v>
      </c>
      <c r="U627">
        <v>59197.230996999999</v>
      </c>
      <c r="V627" s="6">
        <f t="shared" si="36"/>
        <v>1.3589814278466483</v>
      </c>
      <c r="W627" s="6">
        <f t="shared" si="37"/>
        <v>8.9483178532262002</v>
      </c>
      <c r="X627" s="6">
        <f t="shared" si="38"/>
        <v>1.5177824846348129</v>
      </c>
      <c r="Y627" s="6">
        <f t="shared" si="39"/>
        <v>1.9516332285305715</v>
      </c>
    </row>
    <row r="628" spans="1:25" x14ac:dyDescent="0.25">
      <c r="A628">
        <v>627</v>
      </c>
      <c r="B628" t="s">
        <v>229</v>
      </c>
      <c r="C628">
        <v>2</v>
      </c>
      <c r="D628">
        <v>10884</v>
      </c>
      <c r="E628">
        <v>10885</v>
      </c>
      <c r="F628">
        <v>617</v>
      </c>
      <c r="G628" t="s">
        <v>258</v>
      </c>
      <c r="H628" t="s">
        <v>341</v>
      </c>
      <c r="I628">
        <v>4.5294299999999996</v>
      </c>
      <c r="J628" t="s">
        <v>453</v>
      </c>
      <c r="K628">
        <v>617</v>
      </c>
      <c r="L628" t="s">
        <v>341</v>
      </c>
      <c r="M628">
        <v>6.5845770000000003</v>
      </c>
      <c r="N628">
        <v>1.1168530000000001</v>
      </c>
      <c r="O628">
        <v>1.4360999999999999</v>
      </c>
      <c r="P628">
        <v>29.824400000000001</v>
      </c>
      <c r="Q628">
        <v>5.0587099999999996</v>
      </c>
      <c r="R628">
        <v>6.5047199999999998</v>
      </c>
      <c r="S628">
        <v>881.40075400000001</v>
      </c>
      <c r="T628">
        <v>2890.80006</v>
      </c>
      <c r="U628">
        <v>197303.049122</v>
      </c>
      <c r="V628" s="6">
        <f t="shared" si="36"/>
        <v>4.5294547548668502</v>
      </c>
      <c r="W628" s="6">
        <f t="shared" si="37"/>
        <v>29.824543601436901</v>
      </c>
      <c r="X628" s="6">
        <f t="shared" si="38"/>
        <v>5.0587351313373068</v>
      </c>
      <c r="Y628" s="6">
        <f t="shared" si="39"/>
        <v>6.5047499734642837</v>
      </c>
    </row>
    <row r="629" spans="1:25" x14ac:dyDescent="0.25">
      <c r="A629">
        <v>628</v>
      </c>
      <c r="B629" t="s">
        <v>229</v>
      </c>
      <c r="C629">
        <v>2</v>
      </c>
      <c r="D629">
        <v>10885</v>
      </c>
      <c r="E629">
        <v>10886</v>
      </c>
      <c r="F629">
        <v>617</v>
      </c>
      <c r="G629" t="s">
        <v>258</v>
      </c>
      <c r="H629" t="s">
        <v>341</v>
      </c>
      <c r="I629">
        <v>16.320699999999999</v>
      </c>
      <c r="J629" t="s">
        <v>453</v>
      </c>
      <c r="K629">
        <v>617</v>
      </c>
      <c r="L629" t="s">
        <v>341</v>
      </c>
      <c r="M629">
        <v>6.5845770000000003</v>
      </c>
      <c r="N629">
        <v>1.1168530000000001</v>
      </c>
      <c r="O629">
        <v>1.4360999999999999</v>
      </c>
      <c r="P629">
        <v>107.464996</v>
      </c>
      <c r="Q629">
        <v>18.227799999999998</v>
      </c>
      <c r="R629">
        <v>23.438199999999998</v>
      </c>
      <c r="S629">
        <v>2004.858941</v>
      </c>
      <c r="T629">
        <v>6577.3307150000001</v>
      </c>
      <c r="U629">
        <v>710931.92212100001</v>
      </c>
      <c r="V629" s="6">
        <f t="shared" si="36"/>
        <v>16.320751196533518</v>
      </c>
      <c r="W629" s="6">
        <f t="shared" si="37"/>
        <v>107.46524295141708</v>
      </c>
      <c r="X629" s="6">
        <f t="shared" si="38"/>
        <v>18.227879936102049</v>
      </c>
      <c r="Y629" s="6">
        <f t="shared" si="39"/>
        <v>23.438230793341784</v>
      </c>
    </row>
    <row r="630" spans="1:25" x14ac:dyDescent="0.25">
      <c r="A630">
        <v>629</v>
      </c>
      <c r="B630" t="s">
        <v>229</v>
      </c>
      <c r="C630">
        <v>2</v>
      </c>
      <c r="D630">
        <v>10887</v>
      </c>
      <c r="E630">
        <v>10888</v>
      </c>
      <c r="F630">
        <v>617</v>
      </c>
      <c r="G630" t="s">
        <v>258</v>
      </c>
      <c r="H630" t="s">
        <v>341</v>
      </c>
      <c r="I630">
        <v>3.91622</v>
      </c>
      <c r="J630" t="s">
        <v>453</v>
      </c>
      <c r="K630">
        <v>617</v>
      </c>
      <c r="L630" t="s">
        <v>341</v>
      </c>
      <c r="M630">
        <v>6.5845770000000003</v>
      </c>
      <c r="N630">
        <v>1.1168530000000001</v>
      </c>
      <c r="O630">
        <v>1.4360999999999999</v>
      </c>
      <c r="P630">
        <v>25.786698999999999</v>
      </c>
      <c r="Q630">
        <v>4.3738400000000004</v>
      </c>
      <c r="R630">
        <v>5.6240800000000002</v>
      </c>
      <c r="S630">
        <v>816.00775799999997</v>
      </c>
      <c r="T630">
        <v>2674.188764</v>
      </c>
      <c r="U630">
        <v>170591.95396899999</v>
      </c>
      <c r="V630" s="6">
        <f t="shared" si="36"/>
        <v>3.9162523867998162</v>
      </c>
      <c r="W630" s="6">
        <f t="shared" si="37"/>
        <v>25.786865392317175</v>
      </c>
      <c r="X630" s="6">
        <f t="shared" si="38"/>
        <v>4.3738782269545355</v>
      </c>
      <c r="Y630" s="6">
        <f t="shared" si="39"/>
        <v>5.6241300526832161</v>
      </c>
    </row>
    <row r="631" spans="1:25" x14ac:dyDescent="0.25">
      <c r="A631">
        <v>630</v>
      </c>
      <c r="B631" t="s">
        <v>229</v>
      </c>
      <c r="C631">
        <v>2</v>
      </c>
      <c r="D631">
        <v>10897</v>
      </c>
      <c r="E631">
        <v>10898</v>
      </c>
      <c r="F631">
        <v>617</v>
      </c>
      <c r="G631" t="s">
        <v>258</v>
      </c>
      <c r="H631" t="s">
        <v>341</v>
      </c>
      <c r="I631">
        <v>14.8954</v>
      </c>
      <c r="J631" t="s">
        <v>453</v>
      </c>
      <c r="K631">
        <v>617</v>
      </c>
      <c r="L631" t="s">
        <v>341</v>
      </c>
      <c r="M631">
        <v>6.5845770000000003</v>
      </c>
      <c r="N631">
        <v>1.1168530000000001</v>
      </c>
      <c r="O631">
        <v>1.4360999999999999</v>
      </c>
      <c r="P631">
        <v>98.079903000000002</v>
      </c>
      <c r="Q631">
        <v>16.635999999999999</v>
      </c>
      <c r="R631">
        <v>21.391300000000001</v>
      </c>
      <c r="S631">
        <v>1955.2321810000001</v>
      </c>
      <c r="T631">
        <v>6420.2603730000001</v>
      </c>
      <c r="U631">
        <v>648840.66902200005</v>
      </c>
      <c r="V631" s="6">
        <f t="shared" si="36"/>
        <v>14.895332163039487</v>
      </c>
      <c r="W631" s="6">
        <f t="shared" si="37"/>
        <v>98.079461568110062</v>
      </c>
      <c r="X631" s="6">
        <f t="shared" si="38"/>
        <v>16.635896412287142</v>
      </c>
      <c r="Y631" s="6">
        <f t="shared" si="39"/>
        <v>21.391186519341009</v>
      </c>
    </row>
    <row r="632" spans="1:25" x14ac:dyDescent="0.25">
      <c r="A632">
        <v>631</v>
      </c>
      <c r="B632" t="s">
        <v>229</v>
      </c>
      <c r="C632">
        <v>2</v>
      </c>
      <c r="D632">
        <v>10901</v>
      </c>
      <c r="E632">
        <v>10902</v>
      </c>
      <c r="F632">
        <v>617</v>
      </c>
      <c r="G632" t="s">
        <v>258</v>
      </c>
      <c r="H632" t="s">
        <v>341</v>
      </c>
      <c r="I632">
        <v>11.5944</v>
      </c>
      <c r="J632" t="s">
        <v>453</v>
      </c>
      <c r="K632">
        <v>617</v>
      </c>
      <c r="L632" t="s">
        <v>341</v>
      </c>
      <c r="M632">
        <v>6.5845770000000003</v>
      </c>
      <c r="N632">
        <v>1.1168530000000001</v>
      </c>
      <c r="O632">
        <v>1.4360999999999999</v>
      </c>
      <c r="P632">
        <v>76.344200000000001</v>
      </c>
      <c r="Q632">
        <v>12.949199999999999</v>
      </c>
      <c r="R632">
        <v>16.650700000000001</v>
      </c>
      <c r="S632">
        <v>883.753872</v>
      </c>
      <c r="T632">
        <v>2898.834222</v>
      </c>
      <c r="U632">
        <v>505053.671103</v>
      </c>
      <c r="V632" s="6">
        <f t="shared" si="36"/>
        <v>11.594436894008265</v>
      </c>
      <c r="W632" s="6">
        <f t="shared" si="37"/>
        <v>76.344462500238265</v>
      </c>
      <c r="X632" s="6">
        <f t="shared" si="38"/>
        <v>12.949281628383813</v>
      </c>
      <c r="Y632" s="6">
        <f t="shared" si="39"/>
        <v>16.650770823485267</v>
      </c>
    </row>
    <row r="633" spans="1:25" x14ac:dyDescent="0.25">
      <c r="A633">
        <v>632</v>
      </c>
      <c r="B633" t="s">
        <v>229</v>
      </c>
      <c r="C633">
        <v>2</v>
      </c>
      <c r="D633">
        <v>10902</v>
      </c>
      <c r="E633">
        <v>10903</v>
      </c>
      <c r="F633">
        <v>617</v>
      </c>
      <c r="G633" t="s">
        <v>258</v>
      </c>
      <c r="H633" t="s">
        <v>341</v>
      </c>
      <c r="I633">
        <v>1.8190500000000001</v>
      </c>
      <c r="J633" t="s">
        <v>453</v>
      </c>
      <c r="K633">
        <v>617</v>
      </c>
      <c r="L633" t="s">
        <v>341</v>
      </c>
      <c r="M633">
        <v>6.5845770000000003</v>
      </c>
      <c r="N633">
        <v>1.1168530000000001</v>
      </c>
      <c r="O633">
        <v>1.4360999999999999</v>
      </c>
      <c r="P633">
        <v>11.9777</v>
      </c>
      <c r="Q633">
        <v>2.0316100000000001</v>
      </c>
      <c r="R633">
        <v>2.6123400000000001</v>
      </c>
      <c r="S633">
        <v>379.46481299999999</v>
      </c>
      <c r="T633">
        <v>1245.8241190000001</v>
      </c>
      <c r="U633">
        <v>79238.459157999998</v>
      </c>
      <c r="V633" s="6">
        <f t="shared" si="36"/>
        <v>1.8190647189623508</v>
      </c>
      <c r="W633" s="6">
        <f t="shared" si="37"/>
        <v>11.977771709990959</v>
      </c>
      <c r="X633" s="6">
        <f t="shared" si="38"/>
        <v>2.0316278885672587</v>
      </c>
      <c r="Y633" s="6">
        <f t="shared" si="39"/>
        <v>2.6123588429018318</v>
      </c>
    </row>
    <row r="634" spans="1:25" x14ac:dyDescent="0.25">
      <c r="A634">
        <v>633</v>
      </c>
      <c r="B634" t="s">
        <v>229</v>
      </c>
      <c r="C634">
        <v>2</v>
      </c>
      <c r="D634">
        <v>10905</v>
      </c>
      <c r="E634">
        <v>10906</v>
      </c>
      <c r="F634">
        <v>617</v>
      </c>
      <c r="G634" t="s">
        <v>258</v>
      </c>
      <c r="H634" t="s">
        <v>341</v>
      </c>
      <c r="I634">
        <v>5.3357299999999999</v>
      </c>
      <c r="J634" t="s">
        <v>453</v>
      </c>
      <c r="K634">
        <v>617</v>
      </c>
      <c r="L634" t="s">
        <v>341</v>
      </c>
      <c r="M634">
        <v>6.5845770000000003</v>
      </c>
      <c r="N634">
        <v>1.1168530000000001</v>
      </c>
      <c r="O634">
        <v>1.4360999999999999</v>
      </c>
      <c r="P634">
        <v>35.133499</v>
      </c>
      <c r="Q634">
        <v>5.9592200000000002</v>
      </c>
      <c r="R634">
        <v>7.6626399999999997</v>
      </c>
      <c r="S634">
        <v>1164.7908090000001</v>
      </c>
      <c r="T634">
        <v>3819.990139</v>
      </c>
      <c r="U634">
        <v>232424.95587999999</v>
      </c>
      <c r="V634" s="6">
        <f t="shared" si="36"/>
        <v>5.3357427887970612</v>
      </c>
      <c r="W634" s="6">
        <f t="shared" si="37"/>
        <v>35.133609245028985</v>
      </c>
      <c r="X634" s="6">
        <f t="shared" si="38"/>
        <v>5.9592403408963648</v>
      </c>
      <c r="Y634" s="6">
        <f t="shared" si="39"/>
        <v>7.6626602189914594</v>
      </c>
    </row>
    <row r="635" spans="1:25" x14ac:dyDescent="0.25">
      <c r="A635">
        <v>634</v>
      </c>
      <c r="B635" t="s">
        <v>229</v>
      </c>
      <c r="C635">
        <v>2</v>
      </c>
      <c r="D635">
        <v>10906</v>
      </c>
      <c r="E635">
        <v>10907</v>
      </c>
      <c r="F635">
        <v>617</v>
      </c>
      <c r="G635" t="s">
        <v>258</v>
      </c>
      <c r="H635" t="s">
        <v>341</v>
      </c>
      <c r="I635">
        <v>2.3831500000000001</v>
      </c>
      <c r="J635" t="s">
        <v>453</v>
      </c>
      <c r="K635">
        <v>617</v>
      </c>
      <c r="L635" t="s">
        <v>341</v>
      </c>
      <c r="M635">
        <v>6.5845770000000003</v>
      </c>
      <c r="N635">
        <v>1.1168530000000001</v>
      </c>
      <c r="O635">
        <v>1.4360999999999999</v>
      </c>
      <c r="P635">
        <v>15.692</v>
      </c>
      <c r="Q635">
        <v>2.6616300000000002</v>
      </c>
      <c r="R635">
        <v>3.4224399999999999</v>
      </c>
      <c r="S635">
        <v>432.56881499999997</v>
      </c>
      <c r="T635">
        <v>1418.9397610000001</v>
      </c>
      <c r="U635">
        <v>103809.356551</v>
      </c>
      <c r="V635" s="6">
        <f t="shared" si="36"/>
        <v>2.3831349070477503</v>
      </c>
      <c r="W635" s="6">
        <f t="shared" si="37"/>
        <v>15.691935296843756</v>
      </c>
      <c r="X635" s="6">
        <f t="shared" si="38"/>
        <v>2.6616113703410011</v>
      </c>
      <c r="Y635" s="6">
        <f t="shared" si="39"/>
        <v>3.4224200400112741</v>
      </c>
    </row>
    <row r="636" spans="1:25" x14ac:dyDescent="0.25">
      <c r="A636">
        <v>635</v>
      </c>
      <c r="B636" t="s">
        <v>229</v>
      </c>
      <c r="C636">
        <v>2</v>
      </c>
      <c r="D636">
        <v>10908</v>
      </c>
      <c r="E636">
        <v>10909</v>
      </c>
      <c r="F636">
        <v>617</v>
      </c>
      <c r="G636" t="s">
        <v>258</v>
      </c>
      <c r="H636" t="s">
        <v>341</v>
      </c>
      <c r="I636">
        <v>9.8579000000000008</v>
      </c>
      <c r="J636" t="s">
        <v>453</v>
      </c>
      <c r="K636">
        <v>617</v>
      </c>
      <c r="L636" t="s">
        <v>341</v>
      </c>
      <c r="M636">
        <v>6.5845770000000003</v>
      </c>
      <c r="N636">
        <v>1.1168530000000001</v>
      </c>
      <c r="O636">
        <v>1.4360999999999999</v>
      </c>
      <c r="P636">
        <v>64.910103000000007</v>
      </c>
      <c r="Q636">
        <v>11.0098</v>
      </c>
      <c r="R636">
        <v>14.1569</v>
      </c>
      <c r="S636">
        <v>1213.6411539999999</v>
      </c>
      <c r="T636">
        <v>3978.7187760000002</v>
      </c>
      <c r="U636">
        <v>429407.802127</v>
      </c>
      <c r="V636" s="6">
        <f t="shared" si="36"/>
        <v>9.8578466971303946</v>
      </c>
      <c r="W636" s="6">
        <f t="shared" si="37"/>
        <v>64.909750631450763</v>
      </c>
      <c r="X636" s="6">
        <f t="shared" si="38"/>
        <v>11.009765657230174</v>
      </c>
      <c r="Y636" s="6">
        <f t="shared" si="39"/>
        <v>14.15685364174896</v>
      </c>
    </row>
    <row r="637" spans="1:25" x14ac:dyDescent="0.25">
      <c r="A637">
        <v>636</v>
      </c>
      <c r="B637" t="s">
        <v>229</v>
      </c>
      <c r="C637">
        <v>2</v>
      </c>
      <c r="D637">
        <v>10909</v>
      </c>
      <c r="E637">
        <v>10910</v>
      </c>
      <c r="F637">
        <v>617</v>
      </c>
      <c r="G637" t="s">
        <v>258</v>
      </c>
      <c r="H637" t="s">
        <v>341</v>
      </c>
      <c r="I637">
        <v>5.82118</v>
      </c>
      <c r="J637" t="s">
        <v>453</v>
      </c>
      <c r="K637">
        <v>617</v>
      </c>
      <c r="L637" t="s">
        <v>341</v>
      </c>
      <c r="M637">
        <v>6.5845770000000003</v>
      </c>
      <c r="N637">
        <v>1.1168530000000001</v>
      </c>
      <c r="O637">
        <v>1.4360999999999999</v>
      </c>
      <c r="P637">
        <v>38.330002</v>
      </c>
      <c r="Q637">
        <v>6.5014000000000003</v>
      </c>
      <c r="R637">
        <v>8.3597999999999999</v>
      </c>
      <c r="S637">
        <v>760.94194100000004</v>
      </c>
      <c r="T637">
        <v>2495.1930400000001</v>
      </c>
      <c r="U637">
        <v>253569.847171</v>
      </c>
      <c r="V637" s="6">
        <f t="shared" si="36"/>
        <v>5.8211626990587693</v>
      </c>
      <c r="W637" s="6">
        <f t="shared" si="37"/>
        <v>38.329894021480293</v>
      </c>
      <c r="X637" s="6">
        <f t="shared" si="38"/>
        <v>6.5013830239318846</v>
      </c>
      <c r="Y637" s="6">
        <f t="shared" si="39"/>
        <v>8.3597717521182986</v>
      </c>
    </row>
    <row r="638" spans="1:25" x14ac:dyDescent="0.25">
      <c r="A638">
        <v>637</v>
      </c>
      <c r="B638" t="s">
        <v>229</v>
      </c>
      <c r="C638">
        <v>2</v>
      </c>
      <c r="D638">
        <v>10912</v>
      </c>
      <c r="E638">
        <v>10913</v>
      </c>
      <c r="F638">
        <v>617</v>
      </c>
      <c r="G638" t="s">
        <v>258</v>
      </c>
      <c r="H638" t="s">
        <v>341</v>
      </c>
      <c r="I638">
        <v>3.97966</v>
      </c>
      <c r="J638" t="s">
        <v>453</v>
      </c>
      <c r="K638">
        <v>617</v>
      </c>
      <c r="L638" t="s">
        <v>341</v>
      </c>
      <c r="M638">
        <v>6.5845770000000003</v>
      </c>
      <c r="N638">
        <v>1.1168530000000001</v>
      </c>
      <c r="O638">
        <v>1.4360999999999999</v>
      </c>
      <c r="P638">
        <v>26.204398999999999</v>
      </c>
      <c r="Q638">
        <v>4.4446899999999996</v>
      </c>
      <c r="R638">
        <v>5.7151899999999998</v>
      </c>
      <c r="S638">
        <v>1457.1314070000001</v>
      </c>
      <c r="T638">
        <v>4779.4853119999998</v>
      </c>
      <c r="U638">
        <v>173354.75812499999</v>
      </c>
      <c r="V638" s="6">
        <f t="shared" si="36"/>
        <v>3.9796776429063359</v>
      </c>
      <c r="W638" s="6">
        <f t="shared" si="37"/>
        <v>26.204493874895274</v>
      </c>
      <c r="X638" s="6">
        <f t="shared" si="38"/>
        <v>4.4447149145128702</v>
      </c>
      <c r="Y638" s="6">
        <f t="shared" si="39"/>
        <v>5.7152150629777889</v>
      </c>
    </row>
    <row r="639" spans="1:25" x14ac:dyDescent="0.25">
      <c r="A639">
        <v>638</v>
      </c>
      <c r="B639" t="s">
        <v>229</v>
      </c>
      <c r="C639">
        <v>2</v>
      </c>
      <c r="D639">
        <v>10913</v>
      </c>
      <c r="E639">
        <v>10914</v>
      </c>
      <c r="F639">
        <v>617</v>
      </c>
      <c r="G639" t="s">
        <v>258</v>
      </c>
      <c r="H639" t="s">
        <v>341</v>
      </c>
      <c r="I639">
        <v>2.6284999999999998</v>
      </c>
      <c r="J639" t="s">
        <v>453</v>
      </c>
      <c r="K639">
        <v>617</v>
      </c>
      <c r="L639" t="s">
        <v>341</v>
      </c>
      <c r="M639">
        <v>6.5845770000000003</v>
      </c>
      <c r="N639">
        <v>1.1168530000000001</v>
      </c>
      <c r="O639">
        <v>1.4360999999999999</v>
      </c>
      <c r="P639">
        <v>17.307600000000001</v>
      </c>
      <c r="Q639">
        <v>2.9356499999999999</v>
      </c>
      <c r="R639">
        <v>3.7747899999999999</v>
      </c>
      <c r="S639">
        <v>651.82335599999999</v>
      </c>
      <c r="T639">
        <v>2135.7599540000001</v>
      </c>
      <c r="U639">
        <v>114497.908362</v>
      </c>
      <c r="V639" s="6">
        <f t="shared" si="36"/>
        <v>2.6285102929752067</v>
      </c>
      <c r="W639" s="6">
        <f t="shared" si="37"/>
        <v>17.307628419387807</v>
      </c>
      <c r="X639" s="6">
        <f t="shared" si="38"/>
        <v>2.9356596062402387</v>
      </c>
      <c r="Y639" s="6">
        <f t="shared" si="39"/>
        <v>3.774803631741694</v>
      </c>
    </row>
    <row r="640" spans="1:25" x14ac:dyDescent="0.25">
      <c r="A640">
        <v>639</v>
      </c>
      <c r="B640" t="s">
        <v>229</v>
      </c>
      <c r="C640">
        <v>2</v>
      </c>
      <c r="D640">
        <v>10915</v>
      </c>
      <c r="E640">
        <v>10916</v>
      </c>
      <c r="F640">
        <v>617</v>
      </c>
      <c r="G640" t="s">
        <v>258</v>
      </c>
      <c r="H640" t="s">
        <v>341</v>
      </c>
      <c r="I640">
        <v>6.4106699999999996</v>
      </c>
      <c r="J640" t="s">
        <v>453</v>
      </c>
      <c r="K640">
        <v>617</v>
      </c>
      <c r="L640" t="s">
        <v>341</v>
      </c>
      <c r="M640">
        <v>6.5845770000000003</v>
      </c>
      <c r="N640">
        <v>1.1168530000000001</v>
      </c>
      <c r="O640">
        <v>1.4360999999999999</v>
      </c>
      <c r="P640">
        <v>42.211601000000002</v>
      </c>
      <c r="Q640">
        <v>7.15977</v>
      </c>
      <c r="R640">
        <v>9.2063600000000001</v>
      </c>
      <c r="S640">
        <v>1481.084897</v>
      </c>
      <c r="T640">
        <v>4859.7409150000003</v>
      </c>
      <c r="U640">
        <v>279250.53389800002</v>
      </c>
      <c r="V640" s="6">
        <f t="shared" si="36"/>
        <v>6.4107101445821861</v>
      </c>
      <c r="W640" s="6">
        <f t="shared" si="37"/>
        <v>42.211814571682538</v>
      </c>
      <c r="X640" s="6">
        <f t="shared" si="38"/>
        <v>7.1598208571070492</v>
      </c>
      <c r="Y640" s="6">
        <f t="shared" si="39"/>
        <v>9.206420838634477</v>
      </c>
    </row>
    <row r="641" spans="1:25" x14ac:dyDescent="0.25">
      <c r="A641">
        <v>640</v>
      </c>
      <c r="B641" t="s">
        <v>229</v>
      </c>
      <c r="C641">
        <v>2</v>
      </c>
      <c r="D641">
        <v>10921</v>
      </c>
      <c r="E641">
        <v>10922</v>
      </c>
      <c r="F641">
        <v>617</v>
      </c>
      <c r="G641" t="s">
        <v>258</v>
      </c>
      <c r="H641" t="s">
        <v>341</v>
      </c>
      <c r="I641">
        <v>3.0232100000000002</v>
      </c>
      <c r="J641" t="s">
        <v>453</v>
      </c>
      <c r="K641">
        <v>617</v>
      </c>
      <c r="L641" t="s">
        <v>341</v>
      </c>
      <c r="M641">
        <v>6.5845770000000003</v>
      </c>
      <c r="N641">
        <v>1.1168530000000001</v>
      </c>
      <c r="O641">
        <v>1.4360999999999999</v>
      </c>
      <c r="P641">
        <v>19.906600999999998</v>
      </c>
      <c r="Q641">
        <v>3.3764799999999999</v>
      </c>
      <c r="R641">
        <v>4.3416300000000003</v>
      </c>
      <c r="S641">
        <v>453.81947300000002</v>
      </c>
      <c r="T641">
        <v>1488.084079</v>
      </c>
      <c r="U641">
        <v>131690.145578</v>
      </c>
      <c r="V641" s="6">
        <f t="shared" si="36"/>
        <v>3.0231897515610653</v>
      </c>
      <c r="W641" s="6">
        <f t="shared" si="37"/>
        <v>19.906425704764704</v>
      </c>
      <c r="X641" s="6">
        <f t="shared" si="38"/>
        <v>3.3764585436002306</v>
      </c>
      <c r="Y641" s="6">
        <f t="shared" si="39"/>
        <v>4.3416028022168458</v>
      </c>
    </row>
    <row r="642" spans="1:25" x14ac:dyDescent="0.25">
      <c r="A642">
        <v>641</v>
      </c>
      <c r="B642" t="s">
        <v>229</v>
      </c>
      <c r="C642">
        <v>2</v>
      </c>
      <c r="D642">
        <v>10922</v>
      </c>
      <c r="E642">
        <v>10923</v>
      </c>
      <c r="F642">
        <v>617</v>
      </c>
      <c r="G642" t="s">
        <v>258</v>
      </c>
      <c r="H642" t="s">
        <v>341</v>
      </c>
      <c r="I642">
        <v>9.0905100000000001</v>
      </c>
      <c r="J642" t="s">
        <v>453</v>
      </c>
      <c r="K642">
        <v>617</v>
      </c>
      <c r="L642" t="s">
        <v>341</v>
      </c>
      <c r="M642">
        <v>6.5845770000000003</v>
      </c>
      <c r="N642">
        <v>1.1168530000000001</v>
      </c>
      <c r="O642">
        <v>1.4360999999999999</v>
      </c>
      <c r="P642">
        <v>59.857201000000003</v>
      </c>
      <c r="Q642">
        <v>10.152799999999999</v>
      </c>
      <c r="R642">
        <v>13.0549</v>
      </c>
      <c r="S642">
        <v>710.00983799999995</v>
      </c>
      <c r="T642">
        <v>2328.432879</v>
      </c>
      <c r="U642">
        <v>395985.11364599998</v>
      </c>
      <c r="V642" s="6">
        <f t="shared" si="36"/>
        <v>9.0905673472451785</v>
      </c>
      <c r="W642" s="6">
        <f t="shared" si="37"/>
        <v>59.857540671621621</v>
      </c>
      <c r="X642" s="6">
        <f t="shared" si="38"/>
        <v>10.152827413472821</v>
      </c>
      <c r="Y642" s="6">
        <f t="shared" si="39"/>
        <v>13.054963767378799</v>
      </c>
    </row>
    <row r="643" spans="1:25" x14ac:dyDescent="0.25">
      <c r="A643">
        <v>642</v>
      </c>
      <c r="B643" t="s">
        <v>229</v>
      </c>
      <c r="C643">
        <v>2</v>
      </c>
      <c r="D643">
        <v>10928</v>
      </c>
      <c r="E643">
        <v>10929</v>
      </c>
      <c r="F643">
        <v>617</v>
      </c>
      <c r="G643" t="s">
        <v>258</v>
      </c>
      <c r="H643" t="s">
        <v>341</v>
      </c>
      <c r="I643">
        <v>8.2504899999999992</v>
      </c>
      <c r="J643" t="s">
        <v>453</v>
      </c>
      <c r="K643">
        <v>617</v>
      </c>
      <c r="L643" t="s">
        <v>341</v>
      </c>
      <c r="M643">
        <v>6.5845770000000003</v>
      </c>
      <c r="N643">
        <v>1.1168530000000001</v>
      </c>
      <c r="O643">
        <v>1.4360999999999999</v>
      </c>
      <c r="P643">
        <v>54.326000000000001</v>
      </c>
      <c r="Q643">
        <v>9.2145799999999998</v>
      </c>
      <c r="R643">
        <v>11.8485</v>
      </c>
      <c r="S643">
        <v>1191.5253439999999</v>
      </c>
      <c r="T643">
        <v>3907.5541250000001</v>
      </c>
      <c r="U643">
        <v>359390.92417399999</v>
      </c>
      <c r="V643" s="6">
        <f t="shared" ref="V643:V706" si="40">U643/43560</f>
        <v>8.2504803529384745</v>
      </c>
      <c r="W643" s="6">
        <f t="shared" ref="W643:W706" si="41">V643*M643</f>
        <v>54.325923170910563</v>
      </c>
      <c r="X643" s="6">
        <f t="shared" ref="X643:X706" si="42">V643*N643</f>
        <v>9.2145737336203943</v>
      </c>
      <c r="Y643" s="6">
        <f t="shared" ref="Y643:Y706" si="43">V643*O643</f>
        <v>11.848514834854942</v>
      </c>
    </row>
    <row r="644" spans="1:25" x14ac:dyDescent="0.25">
      <c r="A644">
        <v>643</v>
      </c>
      <c r="B644" t="s">
        <v>229</v>
      </c>
      <c r="C644">
        <v>2</v>
      </c>
      <c r="D644">
        <v>10930</v>
      </c>
      <c r="E644">
        <v>10931</v>
      </c>
      <c r="F644">
        <v>617</v>
      </c>
      <c r="G644" t="s">
        <v>258</v>
      </c>
      <c r="H644" t="s">
        <v>341</v>
      </c>
      <c r="I644">
        <v>4.7475100000000001</v>
      </c>
      <c r="J644" t="s">
        <v>453</v>
      </c>
      <c r="K644">
        <v>617</v>
      </c>
      <c r="L644" t="s">
        <v>341</v>
      </c>
      <c r="M644">
        <v>6.5845770000000003</v>
      </c>
      <c r="N644">
        <v>1.1168530000000001</v>
      </c>
      <c r="O644">
        <v>1.4360999999999999</v>
      </c>
      <c r="P644">
        <v>31.260300000000001</v>
      </c>
      <c r="Q644">
        <v>5.30227</v>
      </c>
      <c r="R644">
        <v>6.8178999999999998</v>
      </c>
      <c r="S644">
        <v>984.24340299999994</v>
      </c>
      <c r="T644">
        <v>3227.9971169999999</v>
      </c>
      <c r="U644">
        <v>206802.514876</v>
      </c>
      <c r="V644" s="6">
        <f t="shared" si="40"/>
        <v>4.7475324810835628</v>
      </c>
      <c r="W644" s="6">
        <f t="shared" si="41"/>
        <v>31.260493181695765</v>
      </c>
      <c r="X644" s="6">
        <f t="shared" si="42"/>
        <v>5.3022958940956206</v>
      </c>
      <c r="Y644" s="6">
        <f t="shared" si="43"/>
        <v>6.8179313960841039</v>
      </c>
    </row>
    <row r="645" spans="1:25" x14ac:dyDescent="0.25">
      <c r="A645">
        <v>644</v>
      </c>
      <c r="B645" t="s">
        <v>229</v>
      </c>
      <c r="C645">
        <v>2</v>
      </c>
      <c r="D645">
        <v>10931</v>
      </c>
      <c r="E645">
        <v>10932</v>
      </c>
      <c r="F645">
        <v>617</v>
      </c>
      <c r="G645" t="s">
        <v>258</v>
      </c>
      <c r="H645" t="s">
        <v>341</v>
      </c>
      <c r="I645">
        <v>4.0060900000000004</v>
      </c>
      <c r="J645" t="s">
        <v>453</v>
      </c>
      <c r="K645">
        <v>617</v>
      </c>
      <c r="L645" t="s">
        <v>341</v>
      </c>
      <c r="M645">
        <v>6.5845770000000003</v>
      </c>
      <c r="N645">
        <v>1.1168530000000001</v>
      </c>
      <c r="O645">
        <v>1.4360999999999999</v>
      </c>
      <c r="P645">
        <v>26.378401</v>
      </c>
      <c r="Q645">
        <v>4.4742100000000002</v>
      </c>
      <c r="R645">
        <v>5.7531499999999998</v>
      </c>
      <c r="S645">
        <v>933.16062699999998</v>
      </c>
      <c r="T645">
        <v>3062.0423989999999</v>
      </c>
      <c r="U645">
        <v>174504.11704300001</v>
      </c>
      <c r="V645" s="6">
        <f t="shared" si="40"/>
        <v>4.0060632929981637</v>
      </c>
      <c r="W645" s="6">
        <f t="shared" si="41"/>
        <v>26.378232219619971</v>
      </c>
      <c r="X645" s="6">
        <f t="shared" si="42"/>
        <v>4.4741838069748781</v>
      </c>
      <c r="Y645" s="6">
        <f t="shared" si="43"/>
        <v>5.7531074950746621</v>
      </c>
    </row>
    <row r="646" spans="1:25" x14ac:dyDescent="0.25">
      <c r="A646">
        <v>645</v>
      </c>
      <c r="B646" t="s">
        <v>229</v>
      </c>
      <c r="C646">
        <v>2</v>
      </c>
      <c r="D646">
        <v>10934</v>
      </c>
      <c r="E646">
        <v>10935</v>
      </c>
      <c r="F646">
        <v>617</v>
      </c>
      <c r="G646" t="s">
        <v>258</v>
      </c>
      <c r="H646" t="s">
        <v>341</v>
      </c>
      <c r="I646">
        <v>19.987200000000001</v>
      </c>
      <c r="J646" t="s">
        <v>453</v>
      </c>
      <c r="K646">
        <v>617</v>
      </c>
      <c r="L646" t="s">
        <v>341</v>
      </c>
      <c r="M646">
        <v>6.5845770000000003</v>
      </c>
      <c r="N646">
        <v>1.1168530000000001</v>
      </c>
      <c r="O646">
        <v>1.4360999999999999</v>
      </c>
      <c r="P646">
        <v>131.60699500000001</v>
      </c>
      <c r="Q646">
        <v>22.322800000000001</v>
      </c>
      <c r="R646">
        <v>28.703600000000002</v>
      </c>
      <c r="S646">
        <v>2195.9277040000002</v>
      </c>
      <c r="T646">
        <v>7198.3910759999999</v>
      </c>
      <c r="U646">
        <v>870636.54627799999</v>
      </c>
      <c r="V646" s="6">
        <f t="shared" si="40"/>
        <v>19.987064882415059</v>
      </c>
      <c r="W646" s="6">
        <f t="shared" si="41"/>
        <v>131.60636772225791</v>
      </c>
      <c r="X646" s="6">
        <f t="shared" si="42"/>
        <v>22.322613375119907</v>
      </c>
      <c r="Y646" s="6">
        <f t="shared" si="43"/>
        <v>28.703423877636265</v>
      </c>
    </row>
    <row r="647" spans="1:25" x14ac:dyDescent="0.25">
      <c r="A647">
        <v>646</v>
      </c>
      <c r="B647" t="s">
        <v>229</v>
      </c>
      <c r="C647">
        <v>2</v>
      </c>
      <c r="D647">
        <v>10937</v>
      </c>
      <c r="E647">
        <v>10938</v>
      </c>
      <c r="F647">
        <v>617</v>
      </c>
      <c r="G647" t="s">
        <v>258</v>
      </c>
      <c r="H647" t="s">
        <v>341</v>
      </c>
      <c r="I647">
        <v>4.2583900000000003</v>
      </c>
      <c r="J647" t="s">
        <v>453</v>
      </c>
      <c r="K647">
        <v>617</v>
      </c>
      <c r="L647" t="s">
        <v>341</v>
      </c>
      <c r="M647">
        <v>6.5845770000000003</v>
      </c>
      <c r="N647">
        <v>1.1168530000000001</v>
      </c>
      <c r="O647">
        <v>1.4360999999999999</v>
      </c>
      <c r="P647">
        <v>28.0397</v>
      </c>
      <c r="Q647">
        <v>4.7559899999999997</v>
      </c>
      <c r="R647">
        <v>6.1154799999999998</v>
      </c>
      <c r="S647">
        <v>661.12016200000005</v>
      </c>
      <c r="T647">
        <v>2167.3571430000002</v>
      </c>
      <c r="U647">
        <v>185493.903147</v>
      </c>
      <c r="V647" s="6">
        <f t="shared" si="40"/>
        <v>4.2583540667355377</v>
      </c>
      <c r="W647" s="6">
        <f t="shared" si="41"/>
        <v>28.039460245683287</v>
      </c>
      <c r="X647" s="6">
        <f t="shared" si="42"/>
        <v>4.7559555144957857</v>
      </c>
      <c r="Y647" s="6">
        <f t="shared" si="43"/>
        <v>6.1154222752389051</v>
      </c>
    </row>
    <row r="648" spans="1:25" x14ac:dyDescent="0.25">
      <c r="A648">
        <v>647</v>
      </c>
      <c r="B648" t="s">
        <v>229</v>
      </c>
      <c r="C648">
        <v>2</v>
      </c>
      <c r="D648">
        <v>10941</v>
      </c>
      <c r="E648">
        <v>10942</v>
      </c>
      <c r="F648">
        <v>617</v>
      </c>
      <c r="G648" t="s">
        <v>258</v>
      </c>
      <c r="H648" t="s">
        <v>341</v>
      </c>
      <c r="I648">
        <v>2.12853</v>
      </c>
      <c r="J648" t="s">
        <v>453</v>
      </c>
      <c r="K648">
        <v>617</v>
      </c>
      <c r="L648" t="s">
        <v>341</v>
      </c>
      <c r="M648">
        <v>6.5845770000000003</v>
      </c>
      <c r="N648">
        <v>1.1168530000000001</v>
      </c>
      <c r="O648">
        <v>1.4360999999999999</v>
      </c>
      <c r="P648">
        <v>14.015499999999999</v>
      </c>
      <c r="Q648">
        <v>2.3772500000000001</v>
      </c>
      <c r="R648">
        <v>3.0567799999999998</v>
      </c>
      <c r="S648">
        <v>494.49435</v>
      </c>
      <c r="T648">
        <v>1622.5465879999999</v>
      </c>
      <c r="U648">
        <v>92718.268679000001</v>
      </c>
      <c r="V648" s="6">
        <f t="shared" si="40"/>
        <v>2.1285185647153351</v>
      </c>
      <c r="W648" s="6">
        <f t="shared" si="41"/>
        <v>14.015394385297608</v>
      </c>
      <c r="X648" s="6">
        <f t="shared" si="42"/>
        <v>2.3772423445580162</v>
      </c>
      <c r="Y648" s="6">
        <f t="shared" si="43"/>
        <v>3.0567655107876925</v>
      </c>
    </row>
    <row r="649" spans="1:25" x14ac:dyDescent="0.25">
      <c r="A649">
        <v>648</v>
      </c>
      <c r="B649" t="s">
        <v>229</v>
      </c>
      <c r="C649">
        <v>2</v>
      </c>
      <c r="D649">
        <v>10942</v>
      </c>
      <c r="E649">
        <v>10943</v>
      </c>
      <c r="F649">
        <v>617</v>
      </c>
      <c r="G649" t="s">
        <v>258</v>
      </c>
      <c r="H649" t="s">
        <v>341</v>
      </c>
      <c r="I649">
        <v>4.1065800000000001</v>
      </c>
      <c r="J649" t="s">
        <v>453</v>
      </c>
      <c r="K649">
        <v>617</v>
      </c>
      <c r="L649" t="s">
        <v>341</v>
      </c>
      <c r="M649">
        <v>6.5845770000000003</v>
      </c>
      <c r="N649">
        <v>1.1168530000000001</v>
      </c>
      <c r="O649">
        <v>1.4360999999999999</v>
      </c>
      <c r="P649">
        <v>27.040099999999999</v>
      </c>
      <c r="Q649">
        <v>4.5864399999999996</v>
      </c>
      <c r="R649">
        <v>5.8974599999999997</v>
      </c>
      <c r="S649">
        <v>937.17960000000005</v>
      </c>
      <c r="T649">
        <v>3071.3441250000001</v>
      </c>
      <c r="U649">
        <v>178882.610675</v>
      </c>
      <c r="V649" s="6">
        <f t="shared" si="40"/>
        <v>4.1065796757346194</v>
      </c>
      <c r="W649" s="6">
        <f t="shared" si="41"/>
        <v>27.040090081509636</v>
      </c>
      <c r="X649" s="6">
        <f t="shared" si="42"/>
        <v>4.5864458305832372</v>
      </c>
      <c r="Y649" s="6">
        <f t="shared" si="43"/>
        <v>5.8974590723224862</v>
      </c>
    </row>
    <row r="650" spans="1:25" x14ac:dyDescent="0.25">
      <c r="A650">
        <v>649</v>
      </c>
      <c r="B650" t="s">
        <v>229</v>
      </c>
      <c r="C650">
        <v>2</v>
      </c>
      <c r="D650">
        <v>10943</v>
      </c>
      <c r="E650">
        <v>10944</v>
      </c>
      <c r="F650">
        <v>617</v>
      </c>
      <c r="G650" t="s">
        <v>258</v>
      </c>
      <c r="H650" t="s">
        <v>341</v>
      </c>
      <c r="I650">
        <v>3.8367499999999999</v>
      </c>
      <c r="J650" t="s">
        <v>453</v>
      </c>
      <c r="K650">
        <v>617</v>
      </c>
      <c r="L650" t="s">
        <v>341</v>
      </c>
      <c r="M650">
        <v>6.5845770000000003</v>
      </c>
      <c r="N650">
        <v>1.1168530000000001</v>
      </c>
      <c r="O650">
        <v>1.4360999999999999</v>
      </c>
      <c r="P650">
        <v>25.263399</v>
      </c>
      <c r="Q650">
        <v>4.2850799999999998</v>
      </c>
      <c r="R650">
        <v>5.5099600000000004</v>
      </c>
      <c r="S650">
        <v>866.74229000000003</v>
      </c>
      <c r="T650">
        <v>2842.460137</v>
      </c>
      <c r="U650">
        <v>167128.76009699999</v>
      </c>
      <c r="V650" s="6">
        <f t="shared" si="40"/>
        <v>3.8367483952479335</v>
      </c>
      <c r="W650" s="6">
        <f t="shared" si="41"/>
        <v>25.263365238136455</v>
      </c>
      <c r="X650" s="6">
        <f t="shared" si="42"/>
        <v>4.285083955477841</v>
      </c>
      <c r="Y650" s="6">
        <f t="shared" si="43"/>
        <v>5.5099543704155574</v>
      </c>
    </row>
    <row r="651" spans="1:25" x14ac:dyDescent="0.25">
      <c r="A651">
        <v>650</v>
      </c>
      <c r="B651" t="s">
        <v>229</v>
      </c>
      <c r="C651">
        <v>2</v>
      </c>
      <c r="D651">
        <v>10946</v>
      </c>
      <c r="E651">
        <v>10947</v>
      </c>
      <c r="F651">
        <v>617</v>
      </c>
      <c r="G651" t="s">
        <v>258</v>
      </c>
      <c r="H651" t="s">
        <v>341</v>
      </c>
      <c r="I651">
        <v>2.65103</v>
      </c>
      <c r="J651" t="s">
        <v>453</v>
      </c>
      <c r="K651">
        <v>617</v>
      </c>
      <c r="L651" t="s">
        <v>341</v>
      </c>
      <c r="M651">
        <v>6.5845770000000003</v>
      </c>
      <c r="N651">
        <v>1.1168530000000001</v>
      </c>
      <c r="O651">
        <v>1.4360999999999999</v>
      </c>
      <c r="P651">
        <v>17.4559</v>
      </c>
      <c r="Q651">
        <v>2.9608099999999999</v>
      </c>
      <c r="R651">
        <v>3.80715</v>
      </c>
      <c r="S651">
        <v>397.85162800000001</v>
      </c>
      <c r="T651">
        <v>1305.8158189999999</v>
      </c>
      <c r="U651">
        <v>115477.734319</v>
      </c>
      <c r="V651" s="6">
        <f t="shared" si="40"/>
        <v>2.6510040018135905</v>
      </c>
      <c r="W651" s="6">
        <f t="shared" si="41"/>
        <v>17.455739977249728</v>
      </c>
      <c r="X651" s="6">
        <f t="shared" si="42"/>
        <v>2.9607817724375143</v>
      </c>
      <c r="Y651" s="6">
        <f t="shared" si="43"/>
        <v>3.8071068470044973</v>
      </c>
    </row>
    <row r="652" spans="1:25" x14ac:dyDescent="0.25">
      <c r="A652">
        <v>651</v>
      </c>
      <c r="B652" t="s">
        <v>229</v>
      </c>
      <c r="C652">
        <v>2</v>
      </c>
      <c r="D652">
        <v>10948</v>
      </c>
      <c r="E652">
        <v>10949</v>
      </c>
      <c r="F652">
        <v>617</v>
      </c>
      <c r="G652" t="s">
        <v>258</v>
      </c>
      <c r="H652" t="s">
        <v>341</v>
      </c>
      <c r="I652">
        <v>4.2021499999999996</v>
      </c>
      <c r="J652" t="s">
        <v>453</v>
      </c>
      <c r="K652">
        <v>617</v>
      </c>
      <c r="L652" t="s">
        <v>341</v>
      </c>
      <c r="M652">
        <v>6.5845770000000003</v>
      </c>
      <c r="N652">
        <v>1.1168530000000001</v>
      </c>
      <c r="O652">
        <v>1.4360999999999999</v>
      </c>
      <c r="P652">
        <v>27.669398999999999</v>
      </c>
      <c r="Q652">
        <v>4.6931799999999999</v>
      </c>
      <c r="R652">
        <v>6.0347099999999996</v>
      </c>
      <c r="S652">
        <v>914.01179000000002</v>
      </c>
      <c r="T652">
        <v>2998.0981550000001</v>
      </c>
      <c r="U652">
        <v>183046.12363099999</v>
      </c>
      <c r="V652" s="6">
        <f t="shared" si="40"/>
        <v>4.2021607812442605</v>
      </c>
      <c r="W652" s="6">
        <f t="shared" si="41"/>
        <v>27.669451230482991</v>
      </c>
      <c r="X652" s="6">
        <f t="shared" si="42"/>
        <v>4.6931958750149967</v>
      </c>
      <c r="Y652" s="6">
        <f t="shared" si="43"/>
        <v>6.034723097944882</v>
      </c>
    </row>
    <row r="653" spans="1:25" x14ac:dyDescent="0.25">
      <c r="A653">
        <v>652</v>
      </c>
      <c r="B653" t="s">
        <v>229</v>
      </c>
      <c r="C653">
        <v>2</v>
      </c>
      <c r="D653">
        <v>10950</v>
      </c>
      <c r="E653">
        <v>10951</v>
      </c>
      <c r="F653">
        <v>617</v>
      </c>
      <c r="G653" t="s">
        <v>258</v>
      </c>
      <c r="H653" t="s">
        <v>341</v>
      </c>
      <c r="I653">
        <v>14.741</v>
      </c>
      <c r="J653" t="s">
        <v>453</v>
      </c>
      <c r="K653">
        <v>617</v>
      </c>
      <c r="L653" t="s">
        <v>341</v>
      </c>
      <c r="M653">
        <v>6.5845770000000003</v>
      </c>
      <c r="N653">
        <v>1.1168530000000001</v>
      </c>
      <c r="O653">
        <v>1.4360999999999999</v>
      </c>
      <c r="P653">
        <v>97.063300999999996</v>
      </c>
      <c r="Q653">
        <v>16.463498999999999</v>
      </c>
      <c r="R653">
        <v>21.169599999999999</v>
      </c>
      <c r="S653">
        <v>1293.6996099999999</v>
      </c>
      <c r="T653">
        <v>4241.9732960000001</v>
      </c>
      <c r="U653">
        <v>642112.08223900001</v>
      </c>
      <c r="V653" s="6">
        <f t="shared" si="40"/>
        <v>14.740865065174471</v>
      </c>
      <c r="W653" s="6">
        <f t="shared" si="41"/>
        <v>97.062361068251334</v>
      </c>
      <c r="X653" s="6">
        <f t="shared" si="42"/>
        <v>16.463379370635305</v>
      </c>
      <c r="Y653" s="6">
        <f t="shared" si="43"/>
        <v>21.169356320097059</v>
      </c>
    </row>
    <row r="654" spans="1:25" x14ac:dyDescent="0.25">
      <c r="A654">
        <v>653</v>
      </c>
      <c r="B654" t="s">
        <v>229</v>
      </c>
      <c r="C654">
        <v>2</v>
      </c>
      <c r="D654">
        <v>10958</v>
      </c>
      <c r="E654">
        <v>10959</v>
      </c>
      <c r="F654">
        <v>617</v>
      </c>
      <c r="G654" t="s">
        <v>258</v>
      </c>
      <c r="H654" t="s">
        <v>341</v>
      </c>
      <c r="I654">
        <v>1.5889599999999999</v>
      </c>
      <c r="J654" t="s">
        <v>453</v>
      </c>
      <c r="K654">
        <v>617</v>
      </c>
      <c r="L654" t="s">
        <v>341</v>
      </c>
      <c r="M654">
        <v>6.5845770000000003</v>
      </c>
      <c r="N654">
        <v>1.1168530000000001</v>
      </c>
      <c r="O654">
        <v>1.4360999999999999</v>
      </c>
      <c r="P654">
        <v>10.4626</v>
      </c>
      <c r="Q654">
        <v>1.7746299999999999</v>
      </c>
      <c r="R654">
        <v>2.2819099999999999</v>
      </c>
      <c r="S654">
        <v>323.052999</v>
      </c>
      <c r="T654">
        <v>1060.333329</v>
      </c>
      <c r="U654">
        <v>69214.142051000003</v>
      </c>
      <c r="V654" s="6">
        <f t="shared" si="40"/>
        <v>1.5889380636134069</v>
      </c>
      <c r="W654" s="6">
        <f t="shared" si="41"/>
        <v>10.462485028093377</v>
      </c>
      <c r="X654" s="6">
        <f t="shared" si="42"/>
        <v>1.7746102431608246</v>
      </c>
      <c r="Y654" s="6">
        <f t="shared" si="43"/>
        <v>2.2818739531552135</v>
      </c>
    </row>
    <row r="655" spans="1:25" x14ac:dyDescent="0.25">
      <c r="A655">
        <v>654</v>
      </c>
      <c r="B655" t="s">
        <v>229</v>
      </c>
      <c r="C655">
        <v>2</v>
      </c>
      <c r="D655">
        <v>10963</v>
      </c>
      <c r="E655">
        <v>10964</v>
      </c>
      <c r="F655">
        <v>617</v>
      </c>
      <c r="G655" t="s">
        <v>258</v>
      </c>
      <c r="H655" t="s">
        <v>341</v>
      </c>
      <c r="I655">
        <v>5.9125699999999997</v>
      </c>
      <c r="J655" t="s">
        <v>453</v>
      </c>
      <c r="K655">
        <v>617</v>
      </c>
      <c r="L655" t="s">
        <v>341</v>
      </c>
      <c r="M655">
        <v>6.5845770000000003</v>
      </c>
      <c r="N655">
        <v>1.1168530000000001</v>
      </c>
      <c r="O655">
        <v>1.4360999999999999</v>
      </c>
      <c r="P655">
        <v>38.931801</v>
      </c>
      <c r="Q655">
        <v>6.6034699999999997</v>
      </c>
      <c r="R655">
        <v>8.4910399999999999</v>
      </c>
      <c r="S655">
        <v>1029.585155</v>
      </c>
      <c r="T655">
        <v>3378.3825649999999</v>
      </c>
      <c r="U655">
        <v>257550.493548</v>
      </c>
      <c r="V655" s="6">
        <f t="shared" si="40"/>
        <v>5.9125457655647384</v>
      </c>
      <c r="W655" s="6">
        <f t="shared" si="41"/>
        <v>38.93161285938497</v>
      </c>
      <c r="X655" s="6">
        <f t="shared" si="42"/>
        <v>6.6034444759082751</v>
      </c>
      <c r="Y655" s="6">
        <f t="shared" si="43"/>
        <v>8.4910069739275205</v>
      </c>
    </row>
    <row r="656" spans="1:25" x14ac:dyDescent="0.25">
      <c r="A656">
        <v>655</v>
      </c>
      <c r="B656" t="s">
        <v>229</v>
      </c>
      <c r="C656">
        <v>2</v>
      </c>
      <c r="D656">
        <v>10966</v>
      </c>
      <c r="E656">
        <v>10967</v>
      </c>
      <c r="F656">
        <v>617</v>
      </c>
      <c r="G656" t="s">
        <v>258</v>
      </c>
      <c r="H656" t="s">
        <v>341</v>
      </c>
      <c r="I656">
        <v>2.0640900000000002</v>
      </c>
      <c r="J656" t="s">
        <v>453</v>
      </c>
      <c r="K656">
        <v>617</v>
      </c>
      <c r="L656" t="s">
        <v>341</v>
      </c>
      <c r="M656">
        <v>6.5845770000000003</v>
      </c>
      <c r="N656">
        <v>1.1168530000000001</v>
      </c>
      <c r="O656">
        <v>1.4360999999999999</v>
      </c>
      <c r="P656">
        <v>13.591200000000001</v>
      </c>
      <c r="Q656">
        <v>2.3052800000000002</v>
      </c>
      <c r="R656">
        <v>2.9642400000000002</v>
      </c>
      <c r="S656">
        <v>539.75786100000005</v>
      </c>
      <c r="T656">
        <v>1769.199961</v>
      </c>
      <c r="U656">
        <v>89910.697482999996</v>
      </c>
      <c r="V656" s="6">
        <f t="shared" si="40"/>
        <v>2.0640655987832872</v>
      </c>
      <c r="W656" s="6">
        <f t="shared" si="41"/>
        <v>13.590998868239662</v>
      </c>
      <c r="X656" s="6">
        <f t="shared" si="42"/>
        <v>2.3052578561979109</v>
      </c>
      <c r="Y656" s="6">
        <f t="shared" si="43"/>
        <v>2.9642046064126788</v>
      </c>
    </row>
    <row r="657" spans="1:25" x14ac:dyDescent="0.25">
      <c r="A657">
        <v>656</v>
      </c>
      <c r="B657" t="s">
        <v>229</v>
      </c>
      <c r="C657">
        <v>2</v>
      </c>
      <c r="D657">
        <v>10968</v>
      </c>
      <c r="E657">
        <v>10969</v>
      </c>
      <c r="F657">
        <v>617</v>
      </c>
      <c r="G657" t="s">
        <v>258</v>
      </c>
      <c r="H657" t="s">
        <v>341</v>
      </c>
      <c r="I657">
        <v>1.60714</v>
      </c>
      <c r="J657" t="s">
        <v>453</v>
      </c>
      <c r="K657">
        <v>617</v>
      </c>
      <c r="L657" t="s">
        <v>341</v>
      </c>
      <c r="M657">
        <v>6.5845770000000003</v>
      </c>
      <c r="N657">
        <v>1.1168530000000001</v>
      </c>
      <c r="O657">
        <v>1.4360999999999999</v>
      </c>
      <c r="P657">
        <v>10.5823</v>
      </c>
      <c r="Q657">
        <v>1.79494</v>
      </c>
      <c r="R657">
        <v>2.3080099999999999</v>
      </c>
      <c r="S657">
        <v>339.15974499999999</v>
      </c>
      <c r="T657">
        <v>1112.3833520000001</v>
      </c>
      <c r="U657">
        <v>70006.049656000003</v>
      </c>
      <c r="V657" s="6">
        <f t="shared" si="40"/>
        <v>1.6071177606978881</v>
      </c>
      <c r="W657" s="6">
        <f t="shared" si="41"/>
        <v>10.582190643382818</v>
      </c>
      <c r="X657" s="6">
        <f t="shared" si="42"/>
        <v>1.7949142923887187</v>
      </c>
      <c r="Y657" s="6">
        <f t="shared" si="43"/>
        <v>2.3079818161382368</v>
      </c>
    </row>
    <row r="658" spans="1:25" x14ac:dyDescent="0.25">
      <c r="A658">
        <v>657</v>
      </c>
      <c r="B658" t="s">
        <v>229</v>
      </c>
      <c r="C658">
        <v>2</v>
      </c>
      <c r="D658">
        <v>10969</v>
      </c>
      <c r="E658">
        <v>10970</v>
      </c>
      <c r="F658">
        <v>617</v>
      </c>
      <c r="G658" t="s">
        <v>258</v>
      </c>
      <c r="H658" t="s">
        <v>341</v>
      </c>
      <c r="I658">
        <v>1.97204</v>
      </c>
      <c r="J658" t="s">
        <v>453</v>
      </c>
      <c r="K658">
        <v>617</v>
      </c>
      <c r="L658" t="s">
        <v>341</v>
      </c>
      <c r="M658">
        <v>6.5845770000000003</v>
      </c>
      <c r="N658">
        <v>1.1168530000000001</v>
      </c>
      <c r="O658">
        <v>1.4360999999999999</v>
      </c>
      <c r="P658">
        <v>12.985099999999999</v>
      </c>
      <c r="Q658">
        <v>2.20248</v>
      </c>
      <c r="R658">
        <v>2.8320500000000002</v>
      </c>
      <c r="S658">
        <v>503.54636900000003</v>
      </c>
      <c r="T658">
        <v>1653.2578140000001</v>
      </c>
      <c r="U658">
        <v>85901.376564999999</v>
      </c>
      <c r="V658" s="6">
        <f t="shared" si="40"/>
        <v>1.9720242553948577</v>
      </c>
      <c r="W658" s="6">
        <f t="shared" si="41"/>
        <v>12.984945555515107</v>
      </c>
      <c r="X658" s="6">
        <f t="shared" si="42"/>
        <v>2.2024612057105131</v>
      </c>
      <c r="Y658" s="6">
        <f t="shared" si="43"/>
        <v>2.832024033172555</v>
      </c>
    </row>
    <row r="659" spans="1:25" x14ac:dyDescent="0.25">
      <c r="A659">
        <v>658</v>
      </c>
      <c r="B659" t="s">
        <v>229</v>
      </c>
      <c r="C659">
        <v>2</v>
      </c>
      <c r="D659">
        <v>10970</v>
      </c>
      <c r="E659">
        <v>10971</v>
      </c>
      <c r="F659">
        <v>617</v>
      </c>
      <c r="G659" t="s">
        <v>258</v>
      </c>
      <c r="H659" t="s">
        <v>341</v>
      </c>
      <c r="I659">
        <v>2.2814000000000001</v>
      </c>
      <c r="J659" t="s">
        <v>453</v>
      </c>
      <c r="K659">
        <v>617</v>
      </c>
      <c r="L659" t="s">
        <v>341</v>
      </c>
      <c r="M659">
        <v>6.5845770000000003</v>
      </c>
      <c r="N659">
        <v>1.1168530000000001</v>
      </c>
      <c r="O659">
        <v>1.4360999999999999</v>
      </c>
      <c r="P659">
        <v>15.0221</v>
      </c>
      <c r="Q659">
        <v>2.54799</v>
      </c>
      <c r="R659">
        <v>3.2763200000000001</v>
      </c>
      <c r="S659">
        <v>369.72469899999999</v>
      </c>
      <c r="T659">
        <v>1213.251634</v>
      </c>
      <c r="U659">
        <v>99377.587230999998</v>
      </c>
      <c r="V659" s="6">
        <f t="shared" si="40"/>
        <v>2.2813954828053258</v>
      </c>
      <c r="W659" s="6">
        <f t="shared" si="41"/>
        <v>15.022024223983845</v>
      </c>
      <c r="X659" s="6">
        <f t="shared" si="42"/>
        <v>2.5479833891575767</v>
      </c>
      <c r="Y659" s="6">
        <f t="shared" si="43"/>
        <v>3.2763120528567282</v>
      </c>
    </row>
    <row r="660" spans="1:25" x14ac:dyDescent="0.25">
      <c r="A660">
        <v>659</v>
      </c>
      <c r="B660" t="s">
        <v>229</v>
      </c>
      <c r="C660">
        <v>2</v>
      </c>
      <c r="D660">
        <v>10972</v>
      </c>
      <c r="E660">
        <v>10973</v>
      </c>
      <c r="F660">
        <v>617</v>
      </c>
      <c r="G660" t="s">
        <v>258</v>
      </c>
      <c r="H660" t="s">
        <v>341</v>
      </c>
      <c r="I660">
        <v>1.0134700000000001</v>
      </c>
      <c r="J660" t="s">
        <v>453</v>
      </c>
      <c r="K660">
        <v>617</v>
      </c>
      <c r="L660" t="s">
        <v>341</v>
      </c>
      <c r="M660">
        <v>6.5845770000000003</v>
      </c>
      <c r="N660">
        <v>1.1168530000000001</v>
      </c>
      <c r="O660">
        <v>1.4360999999999999</v>
      </c>
      <c r="P660">
        <v>6.6732699999999996</v>
      </c>
      <c r="Q660">
        <v>1.1318999999999999</v>
      </c>
      <c r="R660">
        <v>1.4554400000000001</v>
      </c>
      <c r="S660">
        <v>234.41596899999999</v>
      </c>
      <c r="T660">
        <v>769.18495800000005</v>
      </c>
      <c r="U660">
        <v>44146.896626000002</v>
      </c>
      <c r="V660" s="6">
        <f t="shared" si="40"/>
        <v>1.0134732926078971</v>
      </c>
      <c r="W660" s="6">
        <f t="shared" si="41"/>
        <v>6.6732929326202299</v>
      </c>
      <c r="X660" s="6">
        <f t="shared" si="42"/>
        <v>1.1319006872690078</v>
      </c>
      <c r="Y660" s="6">
        <f t="shared" si="43"/>
        <v>1.4554489955142009</v>
      </c>
    </row>
    <row r="661" spans="1:25" x14ac:dyDescent="0.25">
      <c r="A661">
        <v>660</v>
      </c>
      <c r="B661" t="s">
        <v>229</v>
      </c>
      <c r="C661">
        <v>2</v>
      </c>
      <c r="D661">
        <v>10985</v>
      </c>
      <c r="E661">
        <v>10986</v>
      </c>
      <c r="F661">
        <v>617</v>
      </c>
      <c r="G661" t="s">
        <v>258</v>
      </c>
      <c r="H661" t="s">
        <v>341</v>
      </c>
      <c r="I661">
        <v>29.452400000000001</v>
      </c>
      <c r="J661" t="s">
        <v>453</v>
      </c>
      <c r="K661">
        <v>617</v>
      </c>
      <c r="L661" t="s">
        <v>341</v>
      </c>
      <c r="M661">
        <v>6.5845770000000003</v>
      </c>
      <c r="N661">
        <v>1.1168530000000001</v>
      </c>
      <c r="O661">
        <v>1.4360999999999999</v>
      </c>
      <c r="P661">
        <v>193.932007</v>
      </c>
      <c r="Q661">
        <v>32.894001000000003</v>
      </c>
      <c r="R661">
        <v>42.296599999999998</v>
      </c>
      <c r="S661">
        <v>2711.8952049999998</v>
      </c>
      <c r="T661">
        <v>8893.9958800000004</v>
      </c>
      <c r="U661">
        <v>1282943.2350979999</v>
      </c>
      <c r="V661" s="6">
        <f t="shared" si="40"/>
        <v>29.452324038062439</v>
      </c>
      <c r="W661" s="6">
        <f t="shared" si="41"/>
        <v>193.93109545757306</v>
      </c>
      <c r="X661" s="6">
        <f t="shared" si="42"/>
        <v>32.893916458882153</v>
      </c>
      <c r="Y661" s="6">
        <f t="shared" si="43"/>
        <v>42.296482551061466</v>
      </c>
    </row>
    <row r="662" spans="1:25" x14ac:dyDescent="0.25">
      <c r="A662">
        <v>661</v>
      </c>
      <c r="B662" t="s">
        <v>229</v>
      </c>
      <c r="C662">
        <v>2</v>
      </c>
      <c r="D662">
        <v>10990</v>
      </c>
      <c r="E662">
        <v>10991</v>
      </c>
      <c r="F662">
        <v>617</v>
      </c>
      <c r="G662" t="s">
        <v>258</v>
      </c>
      <c r="H662" t="s">
        <v>341</v>
      </c>
      <c r="I662">
        <v>12.166700000000001</v>
      </c>
      <c r="J662" t="s">
        <v>453</v>
      </c>
      <c r="K662">
        <v>617</v>
      </c>
      <c r="L662" t="s">
        <v>341</v>
      </c>
      <c r="M662">
        <v>6.5845770000000003</v>
      </c>
      <c r="N662">
        <v>1.1168530000000001</v>
      </c>
      <c r="O662">
        <v>1.4360999999999999</v>
      </c>
      <c r="P662">
        <v>80.112601999999995</v>
      </c>
      <c r="Q662">
        <v>13.5884</v>
      </c>
      <c r="R662">
        <v>17.4726</v>
      </c>
      <c r="S662">
        <v>1112.4073450000001</v>
      </c>
      <c r="T662">
        <v>3647.9248889999999</v>
      </c>
      <c r="U662">
        <v>529979.13876999996</v>
      </c>
      <c r="V662" s="6">
        <f t="shared" si="40"/>
        <v>12.166646895546371</v>
      </c>
      <c r="W662" s="6">
        <f t="shared" si="41"/>
        <v>80.112223315536042</v>
      </c>
      <c r="X662" s="6">
        <f t="shared" si="42"/>
        <v>13.588356085231652</v>
      </c>
      <c r="Y662" s="6">
        <f t="shared" si="43"/>
        <v>17.472521606694144</v>
      </c>
    </row>
    <row r="663" spans="1:25" x14ac:dyDescent="0.25">
      <c r="A663">
        <v>662</v>
      </c>
      <c r="B663" t="s">
        <v>229</v>
      </c>
      <c r="C663">
        <v>2</v>
      </c>
      <c r="D663">
        <v>10992</v>
      </c>
      <c r="E663">
        <v>10993</v>
      </c>
      <c r="F663">
        <v>617</v>
      </c>
      <c r="G663" t="s">
        <v>258</v>
      </c>
      <c r="H663" t="s">
        <v>341</v>
      </c>
      <c r="I663">
        <v>57.370399999999997</v>
      </c>
      <c r="J663" t="s">
        <v>453</v>
      </c>
      <c r="K663">
        <v>617</v>
      </c>
      <c r="L663" t="s">
        <v>341</v>
      </c>
      <c r="M663">
        <v>6.5845770000000003</v>
      </c>
      <c r="N663">
        <v>1.1168530000000001</v>
      </c>
      <c r="O663">
        <v>1.4360999999999999</v>
      </c>
      <c r="P663">
        <v>377.76001000000002</v>
      </c>
      <c r="Q663">
        <v>64.074303</v>
      </c>
      <c r="R663">
        <v>82.389600000000002</v>
      </c>
      <c r="S663">
        <v>7724.4736970000004</v>
      </c>
      <c r="T663">
        <v>25316.298538999999</v>
      </c>
      <c r="U663">
        <v>2499056.3233210002</v>
      </c>
      <c r="V663" s="6">
        <f t="shared" si="40"/>
        <v>57.370439011042244</v>
      </c>
      <c r="W663" s="6">
        <f t="shared" si="41"/>
        <v>377.76007319201153</v>
      </c>
      <c r="X663" s="6">
        <f t="shared" si="42"/>
        <v>64.07434692079957</v>
      </c>
      <c r="Y663" s="6">
        <f t="shared" si="43"/>
        <v>82.389687463757767</v>
      </c>
    </row>
    <row r="664" spans="1:25" x14ac:dyDescent="0.25">
      <c r="A664">
        <v>663</v>
      </c>
      <c r="B664" t="s">
        <v>229</v>
      </c>
      <c r="C664">
        <v>2</v>
      </c>
      <c r="D664">
        <v>10994</v>
      </c>
      <c r="E664">
        <v>10995</v>
      </c>
      <c r="F664">
        <v>617</v>
      </c>
      <c r="G664" t="s">
        <v>258</v>
      </c>
      <c r="H664" t="s">
        <v>341</v>
      </c>
      <c r="I664">
        <v>3.87853</v>
      </c>
      <c r="J664" t="s">
        <v>453</v>
      </c>
      <c r="K664">
        <v>617</v>
      </c>
      <c r="L664" t="s">
        <v>341</v>
      </c>
      <c r="M664">
        <v>6.5845770000000003</v>
      </c>
      <c r="N664">
        <v>1.1168530000000001</v>
      </c>
      <c r="O664">
        <v>1.4360999999999999</v>
      </c>
      <c r="P664">
        <v>25.538499999999999</v>
      </c>
      <c r="Q664">
        <v>4.3317500000000004</v>
      </c>
      <c r="R664">
        <v>5.56996</v>
      </c>
      <c r="S664">
        <v>468.49201199999999</v>
      </c>
      <c r="T664">
        <v>1536.2045989999999</v>
      </c>
      <c r="U664">
        <v>168948.48895</v>
      </c>
      <c r="V664" s="6">
        <f t="shared" si="40"/>
        <v>3.8785236214416896</v>
      </c>
      <c r="W664" s="6">
        <f t="shared" si="41"/>
        <v>25.538437431701656</v>
      </c>
      <c r="X664" s="6">
        <f t="shared" si="42"/>
        <v>4.3317407421780159</v>
      </c>
      <c r="Y664" s="6">
        <f t="shared" si="43"/>
        <v>5.5699477727524105</v>
      </c>
    </row>
    <row r="665" spans="1:25" x14ac:dyDescent="0.25">
      <c r="A665">
        <v>664</v>
      </c>
      <c r="B665" t="s">
        <v>229</v>
      </c>
      <c r="C665">
        <v>2</v>
      </c>
      <c r="D665">
        <v>10996</v>
      </c>
      <c r="E665">
        <v>10997</v>
      </c>
      <c r="F665">
        <v>617</v>
      </c>
      <c r="G665" t="s">
        <v>258</v>
      </c>
      <c r="H665" t="s">
        <v>341</v>
      </c>
      <c r="I665">
        <v>8.8192699999999995</v>
      </c>
      <c r="J665" t="s">
        <v>453</v>
      </c>
      <c r="K665">
        <v>617</v>
      </c>
      <c r="L665" t="s">
        <v>341</v>
      </c>
      <c r="M665">
        <v>6.5845770000000003</v>
      </c>
      <c r="N665">
        <v>1.1168530000000001</v>
      </c>
      <c r="O665">
        <v>1.4360999999999999</v>
      </c>
      <c r="P665">
        <v>58.071201000000002</v>
      </c>
      <c r="Q665">
        <v>9.8498300000000008</v>
      </c>
      <c r="R665">
        <v>12.6654</v>
      </c>
      <c r="S665">
        <v>1509.5406539999999</v>
      </c>
      <c r="T665">
        <v>4947.8996509999997</v>
      </c>
      <c r="U665">
        <v>384162.67368200002</v>
      </c>
      <c r="V665" s="6">
        <f t="shared" si="40"/>
        <v>8.8191614711202941</v>
      </c>
      <c r="W665" s="6">
        <f t="shared" si="41"/>
        <v>58.070447782024857</v>
      </c>
      <c r="X665" s="6">
        <f t="shared" si="42"/>
        <v>9.8497069465051155</v>
      </c>
      <c r="Y665" s="6">
        <f t="shared" si="43"/>
        <v>12.665197788675854</v>
      </c>
    </row>
    <row r="666" spans="1:25" x14ac:dyDescent="0.25">
      <c r="A666">
        <v>665</v>
      </c>
      <c r="B666" t="s">
        <v>229</v>
      </c>
      <c r="C666">
        <v>2</v>
      </c>
      <c r="D666">
        <v>11000</v>
      </c>
      <c r="E666">
        <v>11001</v>
      </c>
      <c r="F666">
        <v>617</v>
      </c>
      <c r="G666" t="s">
        <v>258</v>
      </c>
      <c r="H666" t="s">
        <v>341</v>
      </c>
      <c r="I666">
        <v>1.92866</v>
      </c>
      <c r="J666" t="s">
        <v>453</v>
      </c>
      <c r="K666">
        <v>617</v>
      </c>
      <c r="L666" t="s">
        <v>341</v>
      </c>
      <c r="M666">
        <v>6.5845770000000003</v>
      </c>
      <c r="N666">
        <v>1.1168530000000001</v>
      </c>
      <c r="O666">
        <v>1.4360999999999999</v>
      </c>
      <c r="P666">
        <v>12.699400000000001</v>
      </c>
      <c r="Q666">
        <v>2.1540300000000001</v>
      </c>
      <c r="R666">
        <v>2.7697500000000002</v>
      </c>
      <c r="S666">
        <v>572.93598799999995</v>
      </c>
      <c r="T666">
        <v>942.701729</v>
      </c>
      <c r="U666">
        <v>26644.696539</v>
      </c>
      <c r="V666" s="6">
        <f t="shared" si="40"/>
        <v>0.61167806563360883</v>
      </c>
      <c r="W666" s="6">
        <f t="shared" si="41"/>
        <v>4.0276413223755512</v>
      </c>
      <c r="X666" s="6">
        <f t="shared" si="42"/>
        <v>0.683154482637093</v>
      </c>
      <c r="Y666" s="6">
        <f t="shared" si="43"/>
        <v>0.87843087005642562</v>
      </c>
    </row>
    <row r="667" spans="1:25" x14ac:dyDescent="0.25">
      <c r="A667">
        <v>666</v>
      </c>
      <c r="B667" t="s">
        <v>229</v>
      </c>
      <c r="C667">
        <v>2</v>
      </c>
      <c r="D667">
        <v>11001</v>
      </c>
      <c r="E667">
        <v>11002</v>
      </c>
      <c r="F667">
        <v>617</v>
      </c>
      <c r="G667" t="s">
        <v>258</v>
      </c>
      <c r="H667" t="s">
        <v>341</v>
      </c>
      <c r="I667">
        <v>14.0837</v>
      </c>
      <c r="J667" t="s">
        <v>453</v>
      </c>
      <c r="K667">
        <v>617</v>
      </c>
      <c r="L667" t="s">
        <v>341</v>
      </c>
      <c r="M667">
        <v>6.5845770000000003</v>
      </c>
      <c r="N667">
        <v>1.1168530000000001</v>
      </c>
      <c r="O667">
        <v>1.4360999999999999</v>
      </c>
      <c r="P667">
        <v>92.735198999999994</v>
      </c>
      <c r="Q667">
        <v>15.7294</v>
      </c>
      <c r="R667">
        <v>20.2256</v>
      </c>
      <c r="S667">
        <v>3054.3842159999999</v>
      </c>
      <c r="T667">
        <v>10010.835369</v>
      </c>
      <c r="U667">
        <v>613482.10316900001</v>
      </c>
      <c r="V667" s="6">
        <f t="shared" si="40"/>
        <v>14.083611183861342</v>
      </c>
      <c r="W667" s="6">
        <f t="shared" si="41"/>
        <v>92.73462227819617</v>
      </c>
      <c r="X667" s="6">
        <f t="shared" si="42"/>
        <v>15.729323401529092</v>
      </c>
      <c r="Y667" s="6">
        <f t="shared" si="43"/>
        <v>20.22547402114327</v>
      </c>
    </row>
    <row r="668" spans="1:25" x14ac:dyDescent="0.25">
      <c r="A668">
        <v>667</v>
      </c>
      <c r="B668" t="s">
        <v>229</v>
      </c>
      <c r="C668">
        <v>2</v>
      </c>
      <c r="D668">
        <v>11005</v>
      </c>
      <c r="E668">
        <v>11006</v>
      </c>
      <c r="F668">
        <v>617</v>
      </c>
      <c r="G668" t="s">
        <v>258</v>
      </c>
      <c r="H668" t="s">
        <v>341</v>
      </c>
      <c r="I668">
        <v>6.8610100000000003</v>
      </c>
      <c r="J668" t="s">
        <v>453</v>
      </c>
      <c r="K668">
        <v>617</v>
      </c>
      <c r="L668" t="s">
        <v>341</v>
      </c>
      <c r="M668">
        <v>6.5845770000000003</v>
      </c>
      <c r="N668">
        <v>1.1168530000000001</v>
      </c>
      <c r="O668">
        <v>1.4360999999999999</v>
      </c>
      <c r="P668">
        <v>45.1768</v>
      </c>
      <c r="Q668">
        <v>7.6627400000000003</v>
      </c>
      <c r="R668">
        <v>9.8530999999999995</v>
      </c>
      <c r="S668">
        <v>1962.383051</v>
      </c>
      <c r="T668">
        <v>6435.7512409999999</v>
      </c>
      <c r="U668">
        <v>298863.91682899999</v>
      </c>
      <c r="V668" s="6">
        <f t="shared" si="40"/>
        <v>6.8609714607208447</v>
      </c>
      <c r="W668" s="6">
        <f t="shared" si="41"/>
        <v>45.17659487791888</v>
      </c>
      <c r="X668" s="6">
        <f t="shared" si="42"/>
        <v>7.6626965588204579</v>
      </c>
      <c r="Y668" s="6">
        <f t="shared" si="43"/>
        <v>9.8530411147412043</v>
      </c>
    </row>
    <row r="669" spans="1:25" x14ac:dyDescent="0.25">
      <c r="A669">
        <v>668</v>
      </c>
      <c r="B669" t="s">
        <v>229</v>
      </c>
      <c r="C669">
        <v>2</v>
      </c>
      <c r="D669">
        <v>11007</v>
      </c>
      <c r="E669">
        <v>11008</v>
      </c>
      <c r="F669">
        <v>617</v>
      </c>
      <c r="G669" t="s">
        <v>258</v>
      </c>
      <c r="H669" t="s">
        <v>341</v>
      </c>
      <c r="I669">
        <v>4.3655499999999998</v>
      </c>
      <c r="J669" t="s">
        <v>453</v>
      </c>
      <c r="K669">
        <v>617</v>
      </c>
      <c r="L669" t="s">
        <v>341</v>
      </c>
      <c r="M669">
        <v>6.5845770000000003</v>
      </c>
      <c r="N669">
        <v>1.1168530000000001</v>
      </c>
      <c r="O669">
        <v>1.4360999999999999</v>
      </c>
      <c r="P669">
        <v>28.7453</v>
      </c>
      <c r="Q669">
        <v>4.87568</v>
      </c>
      <c r="R669">
        <v>6.2693700000000003</v>
      </c>
      <c r="S669">
        <v>890.57938100000001</v>
      </c>
      <c r="T669">
        <v>2919.9015770000001</v>
      </c>
      <c r="U669">
        <v>190162.518247</v>
      </c>
      <c r="V669" s="6">
        <f t="shared" si="40"/>
        <v>4.3655307219237836</v>
      </c>
      <c r="W669" s="6">
        <f t="shared" si="41"/>
        <v>28.745173184372742</v>
      </c>
      <c r="X669" s="6">
        <f t="shared" si="42"/>
        <v>4.8756560833727436</v>
      </c>
      <c r="Y669" s="6">
        <f t="shared" si="43"/>
        <v>6.2693386697547453</v>
      </c>
    </row>
    <row r="670" spans="1:25" x14ac:dyDescent="0.25">
      <c r="A670">
        <v>669</v>
      </c>
      <c r="B670" t="s">
        <v>229</v>
      </c>
      <c r="C670">
        <v>2</v>
      </c>
      <c r="D670">
        <v>11011</v>
      </c>
      <c r="E670">
        <v>11012</v>
      </c>
      <c r="F670">
        <v>617</v>
      </c>
      <c r="G670" t="s">
        <v>258</v>
      </c>
      <c r="H670" t="s">
        <v>341</v>
      </c>
      <c r="I670">
        <v>23.863800000000001</v>
      </c>
      <c r="J670" t="s">
        <v>453</v>
      </c>
      <c r="K670">
        <v>617</v>
      </c>
      <c r="L670" t="s">
        <v>341</v>
      </c>
      <c r="M670">
        <v>6.5845770000000003</v>
      </c>
      <c r="N670">
        <v>1.1168530000000001</v>
      </c>
      <c r="O670">
        <v>1.4360999999999999</v>
      </c>
      <c r="P670">
        <v>157.13299599999999</v>
      </c>
      <c r="Q670">
        <v>26.6523</v>
      </c>
      <c r="R670">
        <v>34.270800000000001</v>
      </c>
      <c r="S670">
        <v>5409.7891680000002</v>
      </c>
      <c r="T670">
        <v>17746.225638</v>
      </c>
      <c r="U670">
        <v>1039504.041875</v>
      </c>
      <c r="V670" s="6">
        <f t="shared" si="40"/>
        <v>23.863729152318641</v>
      </c>
      <c r="W670" s="6">
        <f t="shared" si="41"/>
        <v>157.13256211058683</v>
      </c>
      <c r="X670" s="6">
        <f t="shared" si="42"/>
        <v>26.652277494954532</v>
      </c>
      <c r="Y670" s="6">
        <f t="shared" si="43"/>
        <v>34.270701435644796</v>
      </c>
    </row>
    <row r="671" spans="1:25" x14ac:dyDescent="0.25">
      <c r="A671">
        <v>670</v>
      </c>
      <c r="B671" t="s">
        <v>229</v>
      </c>
      <c r="C671">
        <v>2</v>
      </c>
      <c r="D671">
        <v>11047</v>
      </c>
      <c r="E671">
        <v>11048</v>
      </c>
      <c r="F671">
        <v>625</v>
      </c>
      <c r="G671" t="s">
        <v>259</v>
      </c>
      <c r="H671" t="s">
        <v>637</v>
      </c>
      <c r="I671">
        <v>1.3720699999999999</v>
      </c>
      <c r="J671" t="s">
        <v>453</v>
      </c>
      <c r="K671">
        <v>625</v>
      </c>
      <c r="L671" t="s">
        <v>637</v>
      </c>
      <c r="M671">
        <v>6.8530100000000003</v>
      </c>
      <c r="N671">
        <v>1.126371</v>
      </c>
      <c r="O671">
        <v>1.524562</v>
      </c>
      <c r="P671">
        <v>9.4028100000000006</v>
      </c>
      <c r="Q671">
        <v>1.5454600000000001</v>
      </c>
      <c r="R671">
        <v>2.0918100000000002</v>
      </c>
      <c r="S671">
        <v>439.50292999999999</v>
      </c>
      <c r="T671">
        <v>1442.0377080000001</v>
      </c>
      <c r="U671">
        <v>59767.958658000003</v>
      </c>
      <c r="V671" s="6">
        <f t="shared" si="40"/>
        <v>1.372083532093664</v>
      </c>
      <c r="W671" s="6">
        <f t="shared" si="41"/>
        <v>9.4029021662732006</v>
      </c>
      <c r="X671" s="6">
        <f t="shared" si="42"/>
        <v>1.5454751001278724</v>
      </c>
      <c r="Y671" s="6">
        <f t="shared" si="43"/>
        <v>2.0918264138557805</v>
      </c>
    </row>
    <row r="672" spans="1:25" x14ac:dyDescent="0.25">
      <c r="A672">
        <v>671</v>
      </c>
      <c r="B672" t="s">
        <v>229</v>
      </c>
      <c r="C672">
        <v>2</v>
      </c>
      <c r="D672">
        <v>11048</v>
      </c>
      <c r="E672">
        <v>11049</v>
      </c>
      <c r="F672">
        <v>625</v>
      </c>
      <c r="G672" t="s">
        <v>259</v>
      </c>
      <c r="H672" t="s">
        <v>637</v>
      </c>
      <c r="I672">
        <v>2.4487800000000002</v>
      </c>
      <c r="J672" t="s">
        <v>453</v>
      </c>
      <c r="K672">
        <v>625</v>
      </c>
      <c r="L672" t="s">
        <v>637</v>
      </c>
      <c r="M672">
        <v>6.8530100000000003</v>
      </c>
      <c r="N672">
        <v>1.126371</v>
      </c>
      <c r="O672">
        <v>1.524562</v>
      </c>
      <c r="P672">
        <v>16.781500000000001</v>
      </c>
      <c r="Q672">
        <v>2.7582300000000002</v>
      </c>
      <c r="R672">
        <v>3.73332</v>
      </c>
      <c r="S672">
        <v>461.80334900000003</v>
      </c>
      <c r="T672">
        <v>1515.79456</v>
      </c>
      <c r="U672">
        <v>106669.962958</v>
      </c>
      <c r="V672" s="6">
        <f t="shared" si="40"/>
        <v>2.4488053938934802</v>
      </c>
      <c r="W672" s="6">
        <f t="shared" si="41"/>
        <v>16.781687852405959</v>
      </c>
      <c r="X672" s="6">
        <f t="shared" si="42"/>
        <v>2.758263380325193</v>
      </c>
      <c r="Y672" s="6">
        <f t="shared" si="43"/>
        <v>3.7333556489250319</v>
      </c>
    </row>
    <row r="673" spans="1:25" x14ac:dyDescent="0.25">
      <c r="A673">
        <v>672</v>
      </c>
      <c r="B673" t="s">
        <v>229</v>
      </c>
      <c r="C673">
        <v>2</v>
      </c>
      <c r="D673">
        <v>11049</v>
      </c>
      <c r="E673">
        <v>11050</v>
      </c>
      <c r="F673">
        <v>625</v>
      </c>
      <c r="G673" t="s">
        <v>259</v>
      </c>
      <c r="H673" t="s">
        <v>637</v>
      </c>
      <c r="I673">
        <v>9.2862899999999993</v>
      </c>
      <c r="J673" t="s">
        <v>453</v>
      </c>
      <c r="K673">
        <v>625</v>
      </c>
      <c r="L673" t="s">
        <v>637</v>
      </c>
      <c r="M673">
        <v>6.8530100000000003</v>
      </c>
      <c r="N673">
        <v>1.126371</v>
      </c>
      <c r="O673">
        <v>1.524562</v>
      </c>
      <c r="P673">
        <v>63.639000000000003</v>
      </c>
      <c r="Q673">
        <v>10.4598</v>
      </c>
      <c r="R673">
        <v>14.157500000000001</v>
      </c>
      <c r="S673">
        <v>787.63779899999997</v>
      </c>
      <c r="T673">
        <v>2585.097436</v>
      </c>
      <c r="U673">
        <v>404513.42044100002</v>
      </c>
      <c r="V673" s="6">
        <f t="shared" si="40"/>
        <v>9.2863503315197438</v>
      </c>
      <c r="W673" s="6">
        <f t="shared" si="41"/>
        <v>63.639451685408119</v>
      </c>
      <c r="X673" s="6">
        <f t="shared" si="42"/>
        <v>10.459875709264226</v>
      </c>
      <c r="Y673" s="6">
        <f t="shared" si="43"/>
        <v>14.157616834122404</v>
      </c>
    </row>
    <row r="674" spans="1:25" x14ac:dyDescent="0.25">
      <c r="A674">
        <v>673</v>
      </c>
      <c r="B674" t="s">
        <v>229</v>
      </c>
      <c r="C674">
        <v>2</v>
      </c>
      <c r="D674">
        <v>11050</v>
      </c>
      <c r="E674">
        <v>11051</v>
      </c>
      <c r="F674">
        <v>625</v>
      </c>
      <c r="G674" t="s">
        <v>259</v>
      </c>
      <c r="H674" t="s">
        <v>637</v>
      </c>
      <c r="I674">
        <v>1.12049</v>
      </c>
      <c r="J674" t="s">
        <v>453</v>
      </c>
      <c r="K674">
        <v>625</v>
      </c>
      <c r="L674" t="s">
        <v>637</v>
      </c>
      <c r="M674">
        <v>6.8530100000000003</v>
      </c>
      <c r="N674">
        <v>1.126371</v>
      </c>
      <c r="O674">
        <v>1.524562</v>
      </c>
      <c r="P674">
        <v>7.6787299999999998</v>
      </c>
      <c r="Q674">
        <v>1.2620899999999999</v>
      </c>
      <c r="R674">
        <v>1.7082599999999999</v>
      </c>
      <c r="S674">
        <v>336.68389100000002</v>
      </c>
      <c r="T674">
        <v>1105.3426380000001</v>
      </c>
      <c r="U674">
        <v>48808.878060000003</v>
      </c>
      <c r="V674" s="6">
        <f t="shared" si="40"/>
        <v>1.1204976597796144</v>
      </c>
      <c r="W674" s="6">
        <f t="shared" si="41"/>
        <v>7.6787816674462954</v>
      </c>
      <c r="X674" s="6">
        <f t="shared" si="42"/>
        <v>1.2620960695436241</v>
      </c>
      <c r="Y674" s="6">
        <f t="shared" si="43"/>
        <v>1.7082681531889283</v>
      </c>
    </row>
    <row r="675" spans="1:25" x14ac:dyDescent="0.25">
      <c r="A675">
        <v>674</v>
      </c>
      <c r="B675" t="s">
        <v>229</v>
      </c>
      <c r="C675">
        <v>2</v>
      </c>
      <c r="D675">
        <v>11051</v>
      </c>
      <c r="E675">
        <v>11052</v>
      </c>
      <c r="F675">
        <v>625</v>
      </c>
      <c r="G675" t="s">
        <v>259</v>
      </c>
      <c r="H675" t="s">
        <v>637</v>
      </c>
      <c r="I675">
        <v>1.53088</v>
      </c>
      <c r="J675" t="s">
        <v>453</v>
      </c>
      <c r="K675">
        <v>625</v>
      </c>
      <c r="L675" t="s">
        <v>637</v>
      </c>
      <c r="M675">
        <v>6.8530100000000003</v>
      </c>
      <c r="N675">
        <v>1.126371</v>
      </c>
      <c r="O675">
        <v>1.524562</v>
      </c>
      <c r="P675">
        <v>10.491099999999999</v>
      </c>
      <c r="Q675">
        <v>1.72434</v>
      </c>
      <c r="R675">
        <v>2.33392</v>
      </c>
      <c r="S675">
        <v>387.693713</v>
      </c>
      <c r="T675">
        <v>1272.4135530000001</v>
      </c>
      <c r="U675">
        <v>66685.663136999996</v>
      </c>
      <c r="V675" s="6">
        <f t="shared" si="40"/>
        <v>1.5308921748622588</v>
      </c>
      <c r="W675" s="6">
        <f t="shared" si="41"/>
        <v>10.491219383252808</v>
      </c>
      <c r="X675" s="6">
        <f t="shared" si="42"/>
        <v>1.7243525498917773</v>
      </c>
      <c r="Y675" s="6">
        <f t="shared" si="43"/>
        <v>2.333940035892355</v>
      </c>
    </row>
    <row r="676" spans="1:25" x14ac:dyDescent="0.25">
      <c r="A676">
        <v>675</v>
      </c>
      <c r="B676" t="s">
        <v>229</v>
      </c>
      <c r="C676">
        <v>2</v>
      </c>
      <c r="D676">
        <v>11052</v>
      </c>
      <c r="E676">
        <v>11053</v>
      </c>
      <c r="F676">
        <v>625</v>
      </c>
      <c r="G676" t="s">
        <v>259</v>
      </c>
      <c r="H676" t="s">
        <v>637</v>
      </c>
      <c r="I676">
        <v>6.4529899999999998</v>
      </c>
      <c r="J676" t="s">
        <v>453</v>
      </c>
      <c r="K676">
        <v>625</v>
      </c>
      <c r="L676" t="s">
        <v>637</v>
      </c>
      <c r="M676">
        <v>6.8530100000000003</v>
      </c>
      <c r="N676">
        <v>1.126371</v>
      </c>
      <c r="O676">
        <v>1.524562</v>
      </c>
      <c r="P676">
        <v>44.222400999999998</v>
      </c>
      <c r="Q676">
        <v>7.2684600000000001</v>
      </c>
      <c r="R676">
        <v>9.8379799999999999</v>
      </c>
      <c r="S676">
        <v>1105.994788</v>
      </c>
      <c r="T676">
        <v>3628.0362839999998</v>
      </c>
      <c r="U676">
        <v>281094.19688900001</v>
      </c>
      <c r="V676" s="6">
        <f t="shared" si="40"/>
        <v>6.4530348229797987</v>
      </c>
      <c r="W676" s="6">
        <f t="shared" si="41"/>
        <v>44.222712172228789</v>
      </c>
      <c r="X676" s="6">
        <f t="shared" si="42"/>
        <v>7.2685112865945793</v>
      </c>
      <c r="Y676" s="6">
        <f t="shared" si="43"/>
        <v>9.8380516757917285</v>
      </c>
    </row>
    <row r="677" spans="1:25" x14ac:dyDescent="0.25">
      <c r="A677">
        <v>676</v>
      </c>
      <c r="B677" t="s">
        <v>229</v>
      </c>
      <c r="C677">
        <v>2</v>
      </c>
      <c r="D677">
        <v>11053</v>
      </c>
      <c r="E677">
        <v>11054</v>
      </c>
      <c r="F677">
        <v>625</v>
      </c>
      <c r="G677" t="s">
        <v>259</v>
      </c>
      <c r="H677" t="s">
        <v>637</v>
      </c>
      <c r="I677">
        <v>4.9605300000000003</v>
      </c>
      <c r="J677" t="s">
        <v>453</v>
      </c>
      <c r="K677">
        <v>625</v>
      </c>
      <c r="L677" t="s">
        <v>637</v>
      </c>
      <c r="M677">
        <v>6.8530100000000003</v>
      </c>
      <c r="N677">
        <v>1.126371</v>
      </c>
      <c r="O677">
        <v>1.524562</v>
      </c>
      <c r="P677">
        <v>33.994598000000003</v>
      </c>
      <c r="Q677">
        <v>5.5873999999999997</v>
      </c>
      <c r="R677">
        <v>7.5626300000000004</v>
      </c>
      <c r="S677">
        <v>993.03225599999996</v>
      </c>
      <c r="T677">
        <v>3258.3153080000002</v>
      </c>
      <c r="U677">
        <v>216082.13040200001</v>
      </c>
      <c r="V677" s="6">
        <f t="shared" si="40"/>
        <v>4.9605631405417814</v>
      </c>
      <c r="W677" s="6">
        <f t="shared" si="41"/>
        <v>33.994788807764238</v>
      </c>
      <c r="X677" s="6">
        <f t="shared" si="42"/>
        <v>5.5874344651751873</v>
      </c>
      <c r="Y677" s="6">
        <f t="shared" si="43"/>
        <v>7.5626860626706591</v>
      </c>
    </row>
    <row r="678" spans="1:25" x14ac:dyDescent="0.25">
      <c r="A678">
        <v>677</v>
      </c>
      <c r="B678" t="s">
        <v>229</v>
      </c>
      <c r="C678">
        <v>2</v>
      </c>
      <c r="D678">
        <v>11059</v>
      </c>
      <c r="E678">
        <v>11060</v>
      </c>
      <c r="F678">
        <v>625</v>
      </c>
      <c r="G678" t="s">
        <v>259</v>
      </c>
      <c r="H678" t="s">
        <v>637</v>
      </c>
      <c r="I678">
        <v>2.5712999999999999</v>
      </c>
      <c r="J678" t="s">
        <v>453</v>
      </c>
      <c r="K678">
        <v>625</v>
      </c>
      <c r="L678" t="s">
        <v>637</v>
      </c>
      <c r="M678">
        <v>6.8530100000000003</v>
      </c>
      <c r="N678">
        <v>1.126371</v>
      </c>
      <c r="O678">
        <v>1.524562</v>
      </c>
      <c r="P678">
        <v>17.621099000000001</v>
      </c>
      <c r="Q678">
        <v>2.8962400000000001</v>
      </c>
      <c r="R678">
        <v>3.9201100000000002</v>
      </c>
      <c r="S678">
        <v>485.53633100000002</v>
      </c>
      <c r="T678">
        <v>1591.4789780000001</v>
      </c>
      <c r="U678">
        <v>112006.495819</v>
      </c>
      <c r="V678" s="6">
        <f t="shared" si="40"/>
        <v>2.5713153310146923</v>
      </c>
      <c r="W678" s="6">
        <f t="shared" si="41"/>
        <v>17.621249676596996</v>
      </c>
      <c r="X678" s="6">
        <f t="shared" si="42"/>
        <v>2.8962550207103499</v>
      </c>
      <c r="Y678" s="6">
        <f t="shared" si="43"/>
        <v>3.9201296436824213</v>
      </c>
    </row>
    <row r="679" spans="1:25" x14ac:dyDescent="0.25">
      <c r="A679">
        <v>678</v>
      </c>
      <c r="B679" t="s">
        <v>229</v>
      </c>
      <c r="C679">
        <v>2</v>
      </c>
      <c r="D679">
        <v>11061</v>
      </c>
      <c r="E679">
        <v>11062</v>
      </c>
      <c r="F679">
        <v>625</v>
      </c>
      <c r="G679" t="s">
        <v>259</v>
      </c>
      <c r="H679" t="s">
        <v>637</v>
      </c>
      <c r="I679">
        <v>4.1482000000000001</v>
      </c>
      <c r="J679" t="s">
        <v>453</v>
      </c>
      <c r="K679">
        <v>625</v>
      </c>
      <c r="L679" t="s">
        <v>637</v>
      </c>
      <c r="M679">
        <v>6.8530100000000003</v>
      </c>
      <c r="N679">
        <v>1.126371</v>
      </c>
      <c r="O679">
        <v>1.524562</v>
      </c>
      <c r="P679">
        <v>28.427700000000002</v>
      </c>
      <c r="Q679">
        <v>4.6724100000000002</v>
      </c>
      <c r="R679">
        <v>6.3241899999999998</v>
      </c>
      <c r="S679">
        <v>823.69804499999998</v>
      </c>
      <c r="T679">
        <v>2705.4981400000001</v>
      </c>
      <c r="U679">
        <v>180696.16192000001</v>
      </c>
      <c r="V679" s="6">
        <f t="shared" si="40"/>
        <v>4.1482130835629016</v>
      </c>
      <c r="W679" s="6">
        <f t="shared" si="41"/>
        <v>28.427745743787401</v>
      </c>
      <c r="X679" s="6">
        <f t="shared" si="42"/>
        <v>4.6724269191458294</v>
      </c>
      <c r="Y679" s="6">
        <f t="shared" si="43"/>
        <v>6.3242080351028243</v>
      </c>
    </row>
    <row r="680" spans="1:25" x14ac:dyDescent="0.25">
      <c r="A680">
        <v>679</v>
      </c>
      <c r="B680" t="s">
        <v>229</v>
      </c>
      <c r="C680">
        <v>2</v>
      </c>
      <c r="D680">
        <v>11062</v>
      </c>
      <c r="E680">
        <v>11063</v>
      </c>
      <c r="F680">
        <v>625</v>
      </c>
      <c r="G680" t="s">
        <v>259</v>
      </c>
      <c r="H680" t="s">
        <v>637</v>
      </c>
      <c r="I680">
        <v>14.6486</v>
      </c>
      <c r="J680" t="s">
        <v>453</v>
      </c>
      <c r="K680">
        <v>625</v>
      </c>
      <c r="L680" t="s">
        <v>637</v>
      </c>
      <c r="M680">
        <v>6.8530100000000003</v>
      </c>
      <c r="N680">
        <v>1.126371</v>
      </c>
      <c r="O680">
        <v>1.524562</v>
      </c>
      <c r="P680">
        <v>100.387001</v>
      </c>
      <c r="Q680">
        <v>16.4998</v>
      </c>
      <c r="R680">
        <v>22.332699999999999</v>
      </c>
      <c r="S680">
        <v>1383.2077609999999</v>
      </c>
      <c r="T680">
        <v>4535.9899509999996</v>
      </c>
      <c r="U680">
        <v>638089.45189499995</v>
      </c>
      <c r="V680" s="6">
        <f t="shared" si="40"/>
        <v>14.648518179407713</v>
      </c>
      <c r="W680" s="6">
        <f t="shared" si="41"/>
        <v>100.38644156866286</v>
      </c>
      <c r="X680" s="6">
        <f t="shared" si="42"/>
        <v>16.499666070257646</v>
      </c>
      <c r="Y680" s="6">
        <f t="shared" si="43"/>
        <v>22.332574172634182</v>
      </c>
    </row>
    <row r="681" spans="1:25" x14ac:dyDescent="0.25">
      <c r="A681">
        <v>680</v>
      </c>
      <c r="B681" t="s">
        <v>229</v>
      </c>
      <c r="C681">
        <v>2</v>
      </c>
      <c r="D681">
        <v>11063</v>
      </c>
      <c r="E681">
        <v>11064</v>
      </c>
      <c r="F681">
        <v>625</v>
      </c>
      <c r="G681" t="s">
        <v>259</v>
      </c>
      <c r="H681" t="s">
        <v>637</v>
      </c>
      <c r="I681">
        <v>1.67347</v>
      </c>
      <c r="J681" t="s">
        <v>453</v>
      </c>
      <c r="K681">
        <v>625</v>
      </c>
      <c r="L681" t="s">
        <v>637</v>
      </c>
      <c r="M681">
        <v>6.8530100000000003</v>
      </c>
      <c r="N681">
        <v>1.126371</v>
      </c>
      <c r="O681">
        <v>1.524562</v>
      </c>
      <c r="P681">
        <v>11.468299999999999</v>
      </c>
      <c r="Q681">
        <v>1.8849499999999999</v>
      </c>
      <c r="R681">
        <v>2.55131</v>
      </c>
      <c r="S681">
        <v>495.79355099999998</v>
      </c>
      <c r="T681">
        <v>1627.629604</v>
      </c>
      <c r="U681">
        <v>72896.611814999997</v>
      </c>
      <c r="V681" s="6">
        <f t="shared" si="40"/>
        <v>1.6734759369834711</v>
      </c>
      <c r="W681" s="6">
        <f t="shared" si="41"/>
        <v>11.468347330907097</v>
      </c>
      <c r="X681" s="6">
        <f t="shared" si="42"/>
        <v>1.8849547646160094</v>
      </c>
      <c r="Y681" s="6">
        <f t="shared" si="43"/>
        <v>2.5513178214393948</v>
      </c>
    </row>
    <row r="682" spans="1:25" x14ac:dyDescent="0.25">
      <c r="A682">
        <v>681</v>
      </c>
      <c r="B682" t="s">
        <v>229</v>
      </c>
      <c r="C682">
        <v>2</v>
      </c>
      <c r="D682">
        <v>11064</v>
      </c>
      <c r="E682">
        <v>11065</v>
      </c>
      <c r="F682">
        <v>625</v>
      </c>
      <c r="G682" t="s">
        <v>259</v>
      </c>
      <c r="H682" t="s">
        <v>637</v>
      </c>
      <c r="I682">
        <v>2.3290299999999999</v>
      </c>
      <c r="J682" t="s">
        <v>453</v>
      </c>
      <c r="K682">
        <v>625</v>
      </c>
      <c r="L682" t="s">
        <v>637</v>
      </c>
      <c r="M682">
        <v>6.8530100000000003</v>
      </c>
      <c r="N682">
        <v>1.126371</v>
      </c>
      <c r="O682">
        <v>1.524562</v>
      </c>
      <c r="P682">
        <v>15.960900000000001</v>
      </c>
      <c r="Q682">
        <v>2.6233499999999998</v>
      </c>
      <c r="R682">
        <v>3.5507499999999999</v>
      </c>
      <c r="S682">
        <v>667.08462099999997</v>
      </c>
      <c r="T682">
        <v>2187.6487029999998</v>
      </c>
      <c r="U682">
        <v>101453.032764</v>
      </c>
      <c r="V682" s="6">
        <f t="shared" si="40"/>
        <v>2.3290411561983473</v>
      </c>
      <c r="W682" s="6">
        <f t="shared" si="41"/>
        <v>15.960942333838837</v>
      </c>
      <c r="X682" s="6">
        <f t="shared" si="42"/>
        <v>2.6233644161482887</v>
      </c>
      <c r="Y682" s="6">
        <f t="shared" si="43"/>
        <v>3.5507676431760649</v>
      </c>
    </row>
    <row r="683" spans="1:25" x14ac:dyDescent="0.25">
      <c r="A683">
        <v>682</v>
      </c>
      <c r="B683" t="s">
        <v>229</v>
      </c>
      <c r="C683">
        <v>2</v>
      </c>
      <c r="D683">
        <v>11065</v>
      </c>
      <c r="E683">
        <v>11066</v>
      </c>
      <c r="F683">
        <v>625</v>
      </c>
      <c r="G683" t="s">
        <v>259</v>
      </c>
      <c r="H683" t="s">
        <v>637</v>
      </c>
      <c r="I683">
        <v>11.6228</v>
      </c>
      <c r="J683" t="s">
        <v>453</v>
      </c>
      <c r="K683">
        <v>625</v>
      </c>
      <c r="L683" t="s">
        <v>637</v>
      </c>
      <c r="M683">
        <v>6.8530100000000003</v>
      </c>
      <c r="N683">
        <v>1.126371</v>
      </c>
      <c r="O683">
        <v>1.524562</v>
      </c>
      <c r="P683">
        <v>79.651199000000005</v>
      </c>
      <c r="Q683">
        <v>13.0916</v>
      </c>
      <c r="R683">
        <v>17.7197</v>
      </c>
      <c r="S683">
        <v>1394.9787819999999</v>
      </c>
      <c r="T683">
        <v>4570.00558</v>
      </c>
      <c r="U683">
        <v>506288.675827</v>
      </c>
      <c r="V683" s="6">
        <f t="shared" si="40"/>
        <v>11.622788701262627</v>
      </c>
      <c r="W683" s="6">
        <f t="shared" si="41"/>
        <v>79.651087197639796</v>
      </c>
      <c r="X683" s="6">
        <f t="shared" si="42"/>
        <v>13.091572132229887</v>
      </c>
      <c r="Y683" s="6">
        <f t="shared" si="43"/>
        <v>17.719661987974352</v>
      </c>
    </row>
    <row r="684" spans="1:25" x14ac:dyDescent="0.25">
      <c r="A684">
        <v>683</v>
      </c>
      <c r="B684" t="s">
        <v>229</v>
      </c>
      <c r="C684">
        <v>2</v>
      </c>
      <c r="D684">
        <v>11066</v>
      </c>
      <c r="E684">
        <v>11067</v>
      </c>
      <c r="F684">
        <v>625</v>
      </c>
      <c r="G684" t="s">
        <v>259</v>
      </c>
      <c r="H684" t="s">
        <v>637</v>
      </c>
      <c r="I684">
        <v>1.56867</v>
      </c>
      <c r="J684" t="s">
        <v>453</v>
      </c>
      <c r="K684">
        <v>625</v>
      </c>
      <c r="L684" t="s">
        <v>637</v>
      </c>
      <c r="M684">
        <v>6.8530100000000003</v>
      </c>
      <c r="N684">
        <v>1.126371</v>
      </c>
      <c r="O684">
        <v>1.524562</v>
      </c>
      <c r="P684">
        <v>10.7501</v>
      </c>
      <c r="Q684">
        <v>1.7668999999999999</v>
      </c>
      <c r="R684">
        <v>2.3915299999999999</v>
      </c>
      <c r="S684">
        <v>394.73883599999999</v>
      </c>
      <c r="T684">
        <v>1295.5352660000001</v>
      </c>
      <c r="U684">
        <v>68331.020804999993</v>
      </c>
      <c r="V684" s="6">
        <f t="shared" si="40"/>
        <v>1.5686643894628098</v>
      </c>
      <c r="W684" s="6">
        <f t="shared" si="41"/>
        <v>10.750072747632531</v>
      </c>
      <c r="X684" s="6">
        <f t="shared" si="42"/>
        <v>1.7668980770236147</v>
      </c>
      <c r="Y684" s="6">
        <f t="shared" si="43"/>
        <v>2.3915261189282004</v>
      </c>
    </row>
    <row r="685" spans="1:25" x14ac:dyDescent="0.25">
      <c r="A685">
        <v>684</v>
      </c>
      <c r="B685" t="s">
        <v>229</v>
      </c>
      <c r="C685">
        <v>2</v>
      </c>
      <c r="D685">
        <v>11068</v>
      </c>
      <c r="E685">
        <v>11069</v>
      </c>
      <c r="F685">
        <v>625</v>
      </c>
      <c r="G685" t="s">
        <v>259</v>
      </c>
      <c r="H685" t="s">
        <v>637</v>
      </c>
      <c r="I685">
        <v>2.0218099999999999</v>
      </c>
      <c r="J685" t="s">
        <v>453</v>
      </c>
      <c r="K685">
        <v>625</v>
      </c>
      <c r="L685" t="s">
        <v>637</v>
      </c>
      <c r="M685">
        <v>6.8530100000000003</v>
      </c>
      <c r="N685">
        <v>1.126371</v>
      </c>
      <c r="O685">
        <v>1.524562</v>
      </c>
      <c r="P685">
        <v>13.855499999999999</v>
      </c>
      <c r="Q685">
        <v>2.2773099999999999</v>
      </c>
      <c r="R685">
        <v>3.0823700000000001</v>
      </c>
      <c r="S685">
        <v>405.34347500000001</v>
      </c>
      <c r="T685">
        <v>1328.8593679999999</v>
      </c>
      <c r="U685">
        <v>88070.027191000001</v>
      </c>
      <c r="V685" s="6">
        <f t="shared" si="40"/>
        <v>2.021809623301194</v>
      </c>
      <c r="W685" s="6">
        <f t="shared" si="41"/>
        <v>13.855481566579316</v>
      </c>
      <c r="X685" s="6">
        <f t="shared" si="42"/>
        <v>2.2773077272073889</v>
      </c>
      <c r="Y685" s="6">
        <f t="shared" si="43"/>
        <v>3.0823741229193149</v>
      </c>
    </row>
    <row r="686" spans="1:25" x14ac:dyDescent="0.25">
      <c r="A686">
        <v>685</v>
      </c>
      <c r="B686" t="s">
        <v>229</v>
      </c>
      <c r="C686">
        <v>2</v>
      </c>
      <c r="D686">
        <v>11069</v>
      </c>
      <c r="E686">
        <v>11070</v>
      </c>
      <c r="F686">
        <v>625</v>
      </c>
      <c r="G686" t="s">
        <v>259</v>
      </c>
      <c r="H686" t="s">
        <v>637</v>
      </c>
      <c r="I686">
        <v>2.5463200000000001</v>
      </c>
      <c r="J686" t="s">
        <v>453</v>
      </c>
      <c r="K686">
        <v>625</v>
      </c>
      <c r="L686" t="s">
        <v>637</v>
      </c>
      <c r="M686">
        <v>6.8530100000000003</v>
      </c>
      <c r="N686">
        <v>1.126371</v>
      </c>
      <c r="O686">
        <v>1.524562</v>
      </c>
      <c r="P686">
        <v>17.450001</v>
      </c>
      <c r="Q686">
        <v>2.8681000000000001</v>
      </c>
      <c r="R686">
        <v>3.8820199999999998</v>
      </c>
      <c r="S686">
        <v>472.90239400000002</v>
      </c>
      <c r="T686">
        <v>1550.3569950000001</v>
      </c>
      <c r="U686">
        <v>110917.55833</v>
      </c>
      <c r="V686" s="6">
        <f t="shared" si="40"/>
        <v>2.546316766069789</v>
      </c>
      <c r="W686" s="6">
        <f t="shared" si="41"/>
        <v>17.449934261043925</v>
      </c>
      <c r="X686" s="6">
        <f t="shared" si="42"/>
        <v>2.8680973621147943</v>
      </c>
      <c r="Y686" s="6">
        <f t="shared" si="43"/>
        <v>3.8820177815128893</v>
      </c>
    </row>
    <row r="687" spans="1:25" x14ac:dyDescent="0.25">
      <c r="A687">
        <v>686</v>
      </c>
      <c r="B687" t="s">
        <v>229</v>
      </c>
      <c r="C687">
        <v>2</v>
      </c>
      <c r="D687">
        <v>11070</v>
      </c>
      <c r="E687">
        <v>11071</v>
      </c>
      <c r="F687">
        <v>625</v>
      </c>
      <c r="G687" t="s">
        <v>259</v>
      </c>
      <c r="H687" t="s">
        <v>637</v>
      </c>
      <c r="I687">
        <v>13.339399999999999</v>
      </c>
      <c r="J687" t="s">
        <v>453</v>
      </c>
      <c r="K687">
        <v>625</v>
      </c>
      <c r="L687" t="s">
        <v>637</v>
      </c>
      <c r="M687">
        <v>6.8530100000000003</v>
      </c>
      <c r="N687">
        <v>1.126371</v>
      </c>
      <c r="O687">
        <v>1.524562</v>
      </c>
      <c r="P687">
        <v>91.415001000000004</v>
      </c>
      <c r="Q687">
        <v>15.0251</v>
      </c>
      <c r="R687">
        <v>20.3367</v>
      </c>
      <c r="S687">
        <v>1873.258619</v>
      </c>
      <c r="T687">
        <v>6142.3987070000003</v>
      </c>
      <c r="U687">
        <v>581063.22193200001</v>
      </c>
      <c r="V687" s="6">
        <f t="shared" si="40"/>
        <v>13.339376077410469</v>
      </c>
      <c r="W687" s="6">
        <f t="shared" si="41"/>
        <v>91.414877652254717</v>
      </c>
      <c r="X687" s="6">
        <f t="shared" si="42"/>
        <v>15.025086371688907</v>
      </c>
      <c r="Y687" s="6">
        <f t="shared" si="43"/>
        <v>20.336705871329059</v>
      </c>
    </row>
    <row r="688" spans="1:25" x14ac:dyDescent="0.25">
      <c r="A688">
        <v>687</v>
      </c>
      <c r="B688" t="s">
        <v>229</v>
      </c>
      <c r="C688">
        <v>2</v>
      </c>
      <c r="D688">
        <v>11071</v>
      </c>
      <c r="E688">
        <v>11072</v>
      </c>
      <c r="F688">
        <v>625</v>
      </c>
      <c r="G688" t="s">
        <v>259</v>
      </c>
      <c r="H688" t="s">
        <v>637</v>
      </c>
      <c r="I688">
        <v>3.7795299999999998</v>
      </c>
      <c r="J688" t="s">
        <v>453</v>
      </c>
      <c r="K688">
        <v>625</v>
      </c>
      <c r="L688" t="s">
        <v>637</v>
      </c>
      <c r="M688">
        <v>6.8530100000000003</v>
      </c>
      <c r="N688">
        <v>1.126371</v>
      </c>
      <c r="O688">
        <v>1.524562</v>
      </c>
      <c r="P688">
        <v>25.901198999999998</v>
      </c>
      <c r="Q688">
        <v>4.2571500000000002</v>
      </c>
      <c r="R688">
        <v>5.76213</v>
      </c>
      <c r="S688">
        <v>895.36019599999997</v>
      </c>
      <c r="T688">
        <v>2933.5264520000001</v>
      </c>
      <c r="U688">
        <v>164636.344621</v>
      </c>
      <c r="V688" s="6">
        <f t="shared" si="40"/>
        <v>3.7795304091138657</v>
      </c>
      <c r="W688" s="6">
        <f t="shared" si="41"/>
        <v>25.901159688961414</v>
      </c>
      <c r="X688" s="6">
        <f t="shared" si="42"/>
        <v>4.2571534464439944</v>
      </c>
      <c r="Y688" s="6">
        <f t="shared" si="43"/>
        <v>5.7621284395794534</v>
      </c>
    </row>
    <row r="689" spans="1:25" x14ac:dyDescent="0.25">
      <c r="A689">
        <v>688</v>
      </c>
      <c r="B689" t="s">
        <v>229</v>
      </c>
      <c r="C689">
        <v>2</v>
      </c>
      <c r="D689">
        <v>11072</v>
      </c>
      <c r="E689">
        <v>11073</v>
      </c>
      <c r="F689">
        <v>625</v>
      </c>
      <c r="G689" t="s">
        <v>259</v>
      </c>
      <c r="H689" t="s">
        <v>637</v>
      </c>
      <c r="I689">
        <v>21.969000000000001</v>
      </c>
      <c r="J689" t="s">
        <v>453</v>
      </c>
      <c r="K689">
        <v>625</v>
      </c>
      <c r="L689" t="s">
        <v>637</v>
      </c>
      <c r="M689">
        <v>6.8530100000000003</v>
      </c>
      <c r="N689">
        <v>1.126371</v>
      </c>
      <c r="O689">
        <v>1.524562</v>
      </c>
      <c r="P689">
        <v>150.554001</v>
      </c>
      <c r="Q689">
        <v>24.745199</v>
      </c>
      <c r="R689">
        <v>33.493099999999998</v>
      </c>
      <c r="S689">
        <v>2750.6966950000001</v>
      </c>
      <c r="T689">
        <v>9022.4038029999992</v>
      </c>
      <c r="U689">
        <v>956966.58571699995</v>
      </c>
      <c r="V689" s="6">
        <f t="shared" si="40"/>
        <v>21.968929883310377</v>
      </c>
      <c r="W689" s="6">
        <f t="shared" si="41"/>
        <v>150.55329617962485</v>
      </c>
      <c r="X689" s="6">
        <f t="shared" si="42"/>
        <v>24.745165521594192</v>
      </c>
      <c r="Y689" s="6">
        <f t="shared" si="43"/>
        <v>33.492995680759435</v>
      </c>
    </row>
    <row r="690" spans="1:25" x14ac:dyDescent="0.25">
      <c r="A690">
        <v>689</v>
      </c>
      <c r="B690" t="s">
        <v>229</v>
      </c>
      <c r="C690">
        <v>2</v>
      </c>
      <c r="D690">
        <v>11073</v>
      </c>
      <c r="E690">
        <v>11074</v>
      </c>
      <c r="F690">
        <v>625</v>
      </c>
      <c r="G690" t="s">
        <v>259</v>
      </c>
      <c r="H690" t="s">
        <v>637</v>
      </c>
      <c r="I690">
        <v>9.2364300000000004</v>
      </c>
      <c r="J690" t="s">
        <v>453</v>
      </c>
      <c r="K690">
        <v>625</v>
      </c>
      <c r="L690" t="s">
        <v>637</v>
      </c>
      <c r="M690">
        <v>6.8530100000000003</v>
      </c>
      <c r="N690">
        <v>1.126371</v>
      </c>
      <c r="O690">
        <v>1.524562</v>
      </c>
      <c r="P690">
        <v>63.297401000000001</v>
      </c>
      <c r="Q690">
        <v>10.403600000000001</v>
      </c>
      <c r="R690">
        <v>14.0815</v>
      </c>
      <c r="S690">
        <v>1627.8671139999999</v>
      </c>
      <c r="T690">
        <v>5338.4258639999998</v>
      </c>
      <c r="U690">
        <v>402338.61359999998</v>
      </c>
      <c r="V690" s="6">
        <f t="shared" si="40"/>
        <v>9.2364236363636358</v>
      </c>
      <c r="W690" s="6">
        <f t="shared" si="41"/>
        <v>63.297303544236364</v>
      </c>
      <c r="X690" s="6">
        <f t="shared" si="42"/>
        <v>10.403639727714545</v>
      </c>
      <c r="Y690" s="6">
        <f t="shared" si="43"/>
        <v>14.081500491901817</v>
      </c>
    </row>
    <row r="691" spans="1:25" x14ac:dyDescent="0.25">
      <c r="A691">
        <v>690</v>
      </c>
      <c r="B691" t="s">
        <v>229</v>
      </c>
      <c r="C691">
        <v>2</v>
      </c>
      <c r="D691">
        <v>11074</v>
      </c>
      <c r="E691">
        <v>11075</v>
      </c>
      <c r="F691">
        <v>625</v>
      </c>
      <c r="G691" t="s">
        <v>259</v>
      </c>
      <c r="H691" t="s">
        <v>637</v>
      </c>
      <c r="I691">
        <v>20.329799999999999</v>
      </c>
      <c r="J691" t="s">
        <v>453</v>
      </c>
      <c r="K691">
        <v>625</v>
      </c>
      <c r="L691" t="s">
        <v>637</v>
      </c>
      <c r="M691">
        <v>6.8530100000000003</v>
      </c>
      <c r="N691">
        <v>1.126371</v>
      </c>
      <c r="O691">
        <v>1.524562</v>
      </c>
      <c r="P691">
        <v>139.320007</v>
      </c>
      <c r="Q691">
        <v>22.898899</v>
      </c>
      <c r="R691">
        <v>30.994</v>
      </c>
      <c r="S691">
        <v>2106.1772700000001</v>
      </c>
      <c r="T691">
        <v>6906.9567999999999</v>
      </c>
      <c r="U691">
        <v>885562.37094599998</v>
      </c>
      <c r="V691" s="6">
        <f t="shared" si="40"/>
        <v>20.329714668181818</v>
      </c>
      <c r="W691" s="6">
        <f t="shared" si="41"/>
        <v>139.31973791819669</v>
      </c>
      <c r="X691" s="6">
        <f t="shared" si="42"/>
        <v>22.898801040514623</v>
      </c>
      <c r="Y691" s="6">
        <f t="shared" si="43"/>
        <v>30.993910453952608</v>
      </c>
    </row>
    <row r="692" spans="1:25" x14ac:dyDescent="0.25">
      <c r="A692">
        <v>691</v>
      </c>
      <c r="B692" t="s">
        <v>229</v>
      </c>
      <c r="C692">
        <v>2</v>
      </c>
      <c r="D692">
        <v>11075</v>
      </c>
      <c r="E692">
        <v>11076</v>
      </c>
      <c r="F692">
        <v>625</v>
      </c>
      <c r="G692" t="s">
        <v>259</v>
      </c>
      <c r="H692" t="s">
        <v>637</v>
      </c>
      <c r="I692">
        <v>12.313499999999999</v>
      </c>
      <c r="J692" t="s">
        <v>453</v>
      </c>
      <c r="K692">
        <v>625</v>
      </c>
      <c r="L692" t="s">
        <v>637</v>
      </c>
      <c r="M692">
        <v>6.8530100000000003</v>
      </c>
      <c r="N692">
        <v>1.126371</v>
      </c>
      <c r="O692">
        <v>1.524562</v>
      </c>
      <c r="P692">
        <v>84.384499000000005</v>
      </c>
      <c r="Q692">
        <v>13.8696</v>
      </c>
      <c r="R692">
        <v>18.7727</v>
      </c>
      <c r="S692">
        <v>1931.723092</v>
      </c>
      <c r="T692">
        <v>6331.6897570000001</v>
      </c>
      <c r="U692">
        <v>536375.456014</v>
      </c>
      <c r="V692" s="6">
        <f t="shared" si="40"/>
        <v>12.313486134389349</v>
      </c>
      <c r="W692" s="6">
        <f t="shared" si="41"/>
        <v>84.38444361383155</v>
      </c>
      <c r="X692" s="6">
        <f t="shared" si="42"/>
        <v>13.869553690678265</v>
      </c>
      <c r="Y692" s="6">
        <f t="shared" si="43"/>
        <v>18.772673048016895</v>
      </c>
    </row>
    <row r="693" spans="1:25" x14ac:dyDescent="0.25">
      <c r="A693">
        <v>692</v>
      </c>
      <c r="B693" t="s">
        <v>229</v>
      </c>
      <c r="C693">
        <v>2</v>
      </c>
      <c r="D693">
        <v>11076</v>
      </c>
      <c r="E693">
        <v>11077</v>
      </c>
      <c r="F693">
        <v>625</v>
      </c>
      <c r="G693" t="s">
        <v>259</v>
      </c>
      <c r="H693" t="s">
        <v>637</v>
      </c>
      <c r="I693">
        <v>3.0251700000000001</v>
      </c>
      <c r="J693" t="s">
        <v>453</v>
      </c>
      <c r="K693">
        <v>625</v>
      </c>
      <c r="L693" t="s">
        <v>637</v>
      </c>
      <c r="M693">
        <v>6.8530100000000003</v>
      </c>
      <c r="N693">
        <v>1.126371</v>
      </c>
      <c r="O693">
        <v>1.524562</v>
      </c>
      <c r="P693">
        <v>20.731501000000002</v>
      </c>
      <c r="Q693">
        <v>3.4074599999999999</v>
      </c>
      <c r="R693">
        <v>4.6120599999999996</v>
      </c>
      <c r="S693">
        <v>475.31632200000001</v>
      </c>
      <c r="T693">
        <v>1560.5868840000001</v>
      </c>
      <c r="U693">
        <v>131776.14796999999</v>
      </c>
      <c r="V693" s="6">
        <f t="shared" si="40"/>
        <v>3.0251640948117537</v>
      </c>
      <c r="W693" s="6">
        <f t="shared" si="41"/>
        <v>20.731479793385898</v>
      </c>
      <c r="X693" s="6">
        <f t="shared" si="42"/>
        <v>3.4074571066372101</v>
      </c>
      <c r="Y693" s="6">
        <f t="shared" si="43"/>
        <v>4.6120502227143971</v>
      </c>
    </row>
    <row r="694" spans="1:25" x14ac:dyDescent="0.25">
      <c r="A694">
        <v>693</v>
      </c>
      <c r="B694" t="s">
        <v>229</v>
      </c>
      <c r="C694">
        <v>2</v>
      </c>
      <c r="D694">
        <v>11077</v>
      </c>
      <c r="E694">
        <v>11078</v>
      </c>
      <c r="F694">
        <v>625</v>
      </c>
      <c r="G694" t="s">
        <v>259</v>
      </c>
      <c r="H694" t="s">
        <v>637</v>
      </c>
      <c r="I694">
        <v>1.9297599999999999</v>
      </c>
      <c r="J694" t="s">
        <v>453</v>
      </c>
      <c r="K694">
        <v>625</v>
      </c>
      <c r="L694" t="s">
        <v>637</v>
      </c>
      <c r="M694">
        <v>6.8530100000000003</v>
      </c>
      <c r="N694">
        <v>1.126371</v>
      </c>
      <c r="O694">
        <v>1.524562</v>
      </c>
      <c r="P694">
        <v>13.2247</v>
      </c>
      <c r="Q694">
        <v>2.1736300000000002</v>
      </c>
      <c r="R694">
        <v>2.94204</v>
      </c>
      <c r="S694">
        <v>392.98473000000001</v>
      </c>
      <c r="T694">
        <v>1288.0477390000001</v>
      </c>
      <c r="U694">
        <v>84059.760725</v>
      </c>
      <c r="V694" s="6">
        <f t="shared" si="40"/>
        <v>1.9297465731175389</v>
      </c>
      <c r="W694" s="6">
        <f t="shared" si="41"/>
        <v>13.224572563040226</v>
      </c>
      <c r="X694" s="6">
        <f t="shared" si="42"/>
        <v>2.1736105773089753</v>
      </c>
      <c r="Y694" s="6">
        <f t="shared" si="43"/>
        <v>2.9420182950052212</v>
      </c>
    </row>
    <row r="695" spans="1:25" x14ac:dyDescent="0.25">
      <c r="A695">
        <v>694</v>
      </c>
      <c r="B695" t="s">
        <v>229</v>
      </c>
      <c r="C695">
        <v>2</v>
      </c>
      <c r="D695">
        <v>11090</v>
      </c>
      <c r="E695">
        <v>11091</v>
      </c>
      <c r="F695">
        <v>630</v>
      </c>
      <c r="G695" t="s">
        <v>260</v>
      </c>
      <c r="H695" t="s">
        <v>638</v>
      </c>
      <c r="I695">
        <v>6.8908100000000001</v>
      </c>
      <c r="J695" t="s">
        <v>453</v>
      </c>
      <c r="K695">
        <v>630</v>
      </c>
      <c r="L695" t="s">
        <v>638</v>
      </c>
      <c r="M695">
        <v>10.414375</v>
      </c>
      <c r="N695">
        <v>1.775353</v>
      </c>
      <c r="O695">
        <v>1.9775309999999999</v>
      </c>
      <c r="P695">
        <v>71.763496000000004</v>
      </c>
      <c r="Q695">
        <v>12.233599999999999</v>
      </c>
      <c r="R695">
        <v>13.626799999999999</v>
      </c>
      <c r="S695">
        <v>928.320695</v>
      </c>
      <c r="T695">
        <v>3048.4728</v>
      </c>
      <c r="U695">
        <v>300165.57085999998</v>
      </c>
      <c r="V695" s="6">
        <f t="shared" si="40"/>
        <v>6.8908533255280071</v>
      </c>
      <c r="W695" s="6">
        <f t="shared" si="41"/>
        <v>71.763930602045733</v>
      </c>
      <c r="X695" s="6">
        <f t="shared" si="42"/>
        <v>12.233697124036123</v>
      </c>
      <c r="Y695" s="6">
        <f t="shared" si="43"/>
        <v>13.626876067684725</v>
      </c>
    </row>
    <row r="696" spans="1:25" x14ac:dyDescent="0.25">
      <c r="A696">
        <v>695</v>
      </c>
      <c r="B696" t="s">
        <v>229</v>
      </c>
      <c r="C696">
        <v>2</v>
      </c>
      <c r="D696">
        <v>11094</v>
      </c>
      <c r="E696">
        <v>11095</v>
      </c>
      <c r="F696">
        <v>630</v>
      </c>
      <c r="G696" t="s">
        <v>260</v>
      </c>
      <c r="H696" t="s">
        <v>638</v>
      </c>
      <c r="I696">
        <v>12.748200000000001</v>
      </c>
      <c r="J696" t="s">
        <v>453</v>
      </c>
      <c r="K696">
        <v>630</v>
      </c>
      <c r="L696" t="s">
        <v>638</v>
      </c>
      <c r="M696">
        <v>10.414375</v>
      </c>
      <c r="N696">
        <v>1.775353</v>
      </c>
      <c r="O696">
        <v>1.9775309999999999</v>
      </c>
      <c r="P696">
        <v>132.76499899999999</v>
      </c>
      <c r="Q696">
        <v>22.632601000000001</v>
      </c>
      <c r="R696">
        <v>25.21</v>
      </c>
      <c r="S696">
        <v>1050.5091910000001</v>
      </c>
      <c r="T696">
        <v>3443.1689820000001</v>
      </c>
      <c r="U696">
        <v>555306.98879099998</v>
      </c>
      <c r="V696" s="6">
        <f t="shared" si="40"/>
        <v>12.748094324862258</v>
      </c>
      <c r="W696" s="6">
        <f t="shared" si="41"/>
        <v>132.76343483448738</v>
      </c>
      <c r="X696" s="6">
        <f t="shared" si="42"/>
        <v>22.632367503927185</v>
      </c>
      <c r="Y696" s="6">
        <f t="shared" si="43"/>
        <v>25.209751718339184</v>
      </c>
    </row>
    <row r="697" spans="1:25" x14ac:dyDescent="0.25">
      <c r="A697">
        <v>696</v>
      </c>
      <c r="B697" t="s">
        <v>229</v>
      </c>
      <c r="C697">
        <v>2</v>
      </c>
      <c r="D697">
        <v>11095</v>
      </c>
      <c r="E697">
        <v>11096</v>
      </c>
      <c r="F697">
        <v>630</v>
      </c>
      <c r="G697" t="s">
        <v>260</v>
      </c>
      <c r="H697" t="s">
        <v>638</v>
      </c>
      <c r="I697">
        <v>7.2779299999999996</v>
      </c>
      <c r="J697" t="s">
        <v>453</v>
      </c>
      <c r="K697">
        <v>630</v>
      </c>
      <c r="L697" t="s">
        <v>638</v>
      </c>
      <c r="M697">
        <v>10.414375</v>
      </c>
      <c r="N697">
        <v>1.775353</v>
      </c>
      <c r="O697">
        <v>1.9775309999999999</v>
      </c>
      <c r="P697">
        <v>75.795096999999998</v>
      </c>
      <c r="Q697">
        <v>12.9209</v>
      </c>
      <c r="R697">
        <v>14.392300000000001</v>
      </c>
      <c r="S697">
        <v>1141.857669</v>
      </c>
      <c r="T697">
        <v>3742.908019</v>
      </c>
      <c r="U697">
        <v>317024.93327699997</v>
      </c>
      <c r="V697" s="6">
        <f t="shared" si="40"/>
        <v>7.2778910302341595</v>
      </c>
      <c r="W697" s="6">
        <f t="shared" si="41"/>
        <v>75.794686397994866</v>
      </c>
      <c r="X697" s="6">
        <f t="shared" si="42"/>
        <v>12.920825674199305</v>
      </c>
      <c r="Y697" s="6">
        <f t="shared" si="43"/>
        <v>14.392255126909987</v>
      </c>
    </row>
    <row r="698" spans="1:25" x14ac:dyDescent="0.25">
      <c r="A698">
        <v>697</v>
      </c>
      <c r="B698" t="s">
        <v>229</v>
      </c>
      <c r="C698">
        <v>2</v>
      </c>
      <c r="D698">
        <v>11096</v>
      </c>
      <c r="E698">
        <v>11097</v>
      </c>
      <c r="F698">
        <v>630</v>
      </c>
      <c r="G698" t="s">
        <v>260</v>
      </c>
      <c r="H698" t="s">
        <v>638</v>
      </c>
      <c r="I698">
        <v>5.8186600000000004</v>
      </c>
      <c r="J698" t="s">
        <v>453</v>
      </c>
      <c r="K698">
        <v>630</v>
      </c>
      <c r="L698" t="s">
        <v>638</v>
      </c>
      <c r="M698">
        <v>10.414375</v>
      </c>
      <c r="N698">
        <v>1.775353</v>
      </c>
      <c r="O698">
        <v>1.9775309999999999</v>
      </c>
      <c r="P698">
        <v>60.597698000000001</v>
      </c>
      <c r="Q698">
        <v>10.3302</v>
      </c>
      <c r="R698">
        <v>11.506600000000001</v>
      </c>
      <c r="S698">
        <v>816.01340000000005</v>
      </c>
      <c r="T698">
        <v>2675.4035469999999</v>
      </c>
      <c r="U698">
        <v>253459.78647399999</v>
      </c>
      <c r="V698" s="6">
        <f t="shared" si="40"/>
        <v>5.8186360531221304</v>
      </c>
      <c r="W698" s="6">
        <f t="shared" si="41"/>
        <v>60.597457845733786</v>
      </c>
      <c r="X698" s="6">
        <f t="shared" si="42"/>
        <v>10.330132972818534</v>
      </c>
      <c r="Y698" s="6">
        <f t="shared" si="43"/>
        <v>11.506533172766659</v>
      </c>
    </row>
    <row r="699" spans="1:25" x14ac:dyDescent="0.25">
      <c r="A699">
        <v>698</v>
      </c>
      <c r="B699" t="s">
        <v>229</v>
      </c>
      <c r="C699">
        <v>2</v>
      </c>
      <c r="D699">
        <v>11097</v>
      </c>
      <c r="E699">
        <v>11098</v>
      </c>
      <c r="F699">
        <v>630</v>
      </c>
      <c r="G699" t="s">
        <v>260</v>
      </c>
      <c r="H699" t="s">
        <v>638</v>
      </c>
      <c r="I699">
        <v>5.4534000000000002</v>
      </c>
      <c r="J699" t="s">
        <v>453</v>
      </c>
      <c r="K699">
        <v>630</v>
      </c>
      <c r="L699" t="s">
        <v>638</v>
      </c>
      <c r="M699">
        <v>10.414375</v>
      </c>
      <c r="N699">
        <v>1.775353</v>
      </c>
      <c r="O699">
        <v>1.9775309999999999</v>
      </c>
      <c r="P699">
        <v>56.793799999999997</v>
      </c>
      <c r="Q699">
        <v>9.6817100000000007</v>
      </c>
      <c r="R699">
        <v>10.7843</v>
      </c>
      <c r="S699">
        <v>616.383512</v>
      </c>
      <c r="T699">
        <v>2021.255312</v>
      </c>
      <c r="U699">
        <v>237549.25678500001</v>
      </c>
      <c r="V699" s="6">
        <f t="shared" si="40"/>
        <v>5.4533805506198352</v>
      </c>
      <c r="W699" s="6">
        <f t="shared" si="41"/>
        <v>56.793550071861446</v>
      </c>
      <c r="X699" s="6">
        <f t="shared" si="42"/>
        <v>9.6816755206845766</v>
      </c>
      <c r="Y699" s="6">
        <f t="shared" si="43"/>
        <v>10.784229093647793</v>
      </c>
    </row>
    <row r="700" spans="1:25" x14ac:dyDescent="0.25">
      <c r="A700">
        <v>699</v>
      </c>
      <c r="B700" t="s">
        <v>229</v>
      </c>
      <c r="C700">
        <v>2</v>
      </c>
      <c r="D700">
        <v>11098</v>
      </c>
      <c r="E700">
        <v>11099</v>
      </c>
      <c r="F700">
        <v>630</v>
      </c>
      <c r="G700" t="s">
        <v>260</v>
      </c>
      <c r="H700" t="s">
        <v>638</v>
      </c>
      <c r="I700">
        <v>3.7841100000000001</v>
      </c>
      <c r="J700" t="s">
        <v>453</v>
      </c>
      <c r="K700">
        <v>630</v>
      </c>
      <c r="L700" t="s">
        <v>638</v>
      </c>
      <c r="M700">
        <v>10.414375</v>
      </c>
      <c r="N700">
        <v>1.775353</v>
      </c>
      <c r="O700">
        <v>1.9775309999999999</v>
      </c>
      <c r="P700">
        <v>39.409100000000002</v>
      </c>
      <c r="Q700">
        <v>6.7181300000000004</v>
      </c>
      <c r="R700">
        <v>7.4831899999999996</v>
      </c>
      <c r="S700">
        <v>604.03823399999999</v>
      </c>
      <c r="T700">
        <v>1984.0043900000001</v>
      </c>
      <c r="U700">
        <v>164835.02057600001</v>
      </c>
      <c r="V700" s="6">
        <f t="shared" si="40"/>
        <v>3.7840913814508728</v>
      </c>
      <c r="W700" s="6">
        <f t="shared" si="41"/>
        <v>39.408946680697433</v>
      </c>
      <c r="X700" s="6">
        <f t="shared" si="42"/>
        <v>6.7180979863329515</v>
      </c>
      <c r="Y700" s="6">
        <f t="shared" si="43"/>
        <v>7.4831580136519253</v>
      </c>
    </row>
    <row r="701" spans="1:25" x14ac:dyDescent="0.25">
      <c r="A701">
        <v>700</v>
      </c>
      <c r="B701" t="s">
        <v>229</v>
      </c>
      <c r="C701">
        <v>2</v>
      </c>
      <c r="D701">
        <v>11159</v>
      </c>
      <c r="E701">
        <v>11160</v>
      </c>
      <c r="F701">
        <v>641</v>
      </c>
      <c r="G701" t="s">
        <v>238</v>
      </c>
      <c r="H701" t="s">
        <v>345</v>
      </c>
      <c r="I701">
        <v>1.1862999999999999</v>
      </c>
      <c r="J701" t="s">
        <v>453</v>
      </c>
      <c r="K701">
        <v>641</v>
      </c>
      <c r="L701" t="s">
        <v>345</v>
      </c>
      <c r="M701">
        <v>6.8859149999999998</v>
      </c>
      <c r="N701">
        <v>1.1455919999999999</v>
      </c>
      <c r="O701">
        <v>1.5426070000000001</v>
      </c>
      <c r="P701">
        <v>8.1687600000000007</v>
      </c>
      <c r="Q701">
        <v>1.3590199999999999</v>
      </c>
      <c r="R701">
        <v>1.82999</v>
      </c>
      <c r="S701">
        <v>283.201258</v>
      </c>
      <c r="T701">
        <v>928.72629400000005</v>
      </c>
      <c r="U701">
        <v>51675.691705999998</v>
      </c>
      <c r="V701" s="6">
        <f t="shared" si="40"/>
        <v>1.186310645224977</v>
      </c>
      <c r="W701" s="6">
        <f t="shared" si="41"/>
        <v>8.168834266614347</v>
      </c>
      <c r="X701" s="6">
        <f t="shared" si="42"/>
        <v>1.3590279846845719</v>
      </c>
      <c r="Y701" s="6">
        <f t="shared" si="43"/>
        <v>1.8300111054985662</v>
      </c>
    </row>
    <row r="702" spans="1:25" x14ac:dyDescent="0.25">
      <c r="A702">
        <v>701</v>
      </c>
      <c r="B702" t="s">
        <v>229</v>
      </c>
      <c r="C702">
        <v>2</v>
      </c>
      <c r="D702">
        <v>11162</v>
      </c>
      <c r="E702">
        <v>11163</v>
      </c>
      <c r="F702">
        <v>641</v>
      </c>
      <c r="G702" t="s">
        <v>238</v>
      </c>
      <c r="H702" t="s">
        <v>345</v>
      </c>
      <c r="I702">
        <v>1.5661099999999999</v>
      </c>
      <c r="J702" t="s">
        <v>453</v>
      </c>
      <c r="K702">
        <v>641</v>
      </c>
      <c r="L702" t="s">
        <v>345</v>
      </c>
      <c r="M702">
        <v>6.8859149999999998</v>
      </c>
      <c r="N702">
        <v>1.1455919999999999</v>
      </c>
      <c r="O702">
        <v>1.5426070000000001</v>
      </c>
      <c r="P702">
        <v>10.7841</v>
      </c>
      <c r="Q702">
        <v>1.7941199999999999</v>
      </c>
      <c r="R702">
        <v>2.4158900000000001</v>
      </c>
      <c r="S702">
        <v>320.64599099999998</v>
      </c>
      <c r="T702">
        <v>1051.9452369999999</v>
      </c>
      <c r="U702">
        <v>68220.676751000006</v>
      </c>
      <c r="V702" s="6">
        <f t="shared" si="40"/>
        <v>1.5661312385445365</v>
      </c>
      <c r="W702" s="6">
        <f t="shared" si="41"/>
        <v>10.784246587462402</v>
      </c>
      <c r="X702" s="6">
        <f t="shared" si="42"/>
        <v>1.7941474178267125</v>
      </c>
      <c r="Y702" s="6">
        <f t="shared" si="43"/>
        <v>2.415925011497472</v>
      </c>
    </row>
    <row r="703" spans="1:25" x14ac:dyDescent="0.25">
      <c r="A703">
        <v>702</v>
      </c>
      <c r="B703" t="s">
        <v>229</v>
      </c>
      <c r="C703">
        <v>2</v>
      </c>
      <c r="D703">
        <v>11166</v>
      </c>
      <c r="E703">
        <v>11167</v>
      </c>
      <c r="F703">
        <v>641</v>
      </c>
      <c r="G703" t="s">
        <v>238</v>
      </c>
      <c r="H703" t="s">
        <v>345</v>
      </c>
      <c r="I703">
        <v>6.3770600000000002</v>
      </c>
      <c r="J703" t="s">
        <v>453</v>
      </c>
      <c r="K703">
        <v>641</v>
      </c>
      <c r="L703" t="s">
        <v>345</v>
      </c>
      <c r="M703">
        <v>6.8859149999999998</v>
      </c>
      <c r="N703">
        <v>1.1455919999999999</v>
      </c>
      <c r="O703">
        <v>1.5426070000000001</v>
      </c>
      <c r="P703">
        <v>43.911900000000003</v>
      </c>
      <c r="Q703">
        <v>7.3055099999999999</v>
      </c>
      <c r="R703">
        <v>9.8373000000000008</v>
      </c>
      <c r="S703">
        <v>714.87119600000005</v>
      </c>
      <c r="T703">
        <v>2343.835505</v>
      </c>
      <c r="U703">
        <v>277788.16867300001</v>
      </c>
      <c r="V703" s="6">
        <f t="shared" si="40"/>
        <v>6.3771388584251607</v>
      </c>
      <c r="W703" s="6">
        <f t="shared" si="41"/>
        <v>43.912436122312691</v>
      </c>
      <c r="X703" s="6">
        <f t="shared" si="42"/>
        <v>7.3055992591009966</v>
      </c>
      <c r="Y703" s="6">
        <f t="shared" si="43"/>
        <v>9.837419042978663</v>
      </c>
    </row>
    <row r="704" spans="1:25" x14ac:dyDescent="0.25">
      <c r="A704">
        <v>703</v>
      </c>
      <c r="B704" t="s">
        <v>229</v>
      </c>
      <c r="C704">
        <v>2</v>
      </c>
      <c r="D704">
        <v>11167</v>
      </c>
      <c r="E704">
        <v>11168</v>
      </c>
      <c r="F704">
        <v>641</v>
      </c>
      <c r="G704" t="s">
        <v>238</v>
      </c>
      <c r="H704" t="s">
        <v>345</v>
      </c>
      <c r="I704">
        <v>7.1370399999999998</v>
      </c>
      <c r="J704" t="s">
        <v>453</v>
      </c>
      <c r="K704">
        <v>641</v>
      </c>
      <c r="L704" t="s">
        <v>345</v>
      </c>
      <c r="M704">
        <v>6.8859149999999998</v>
      </c>
      <c r="N704">
        <v>1.1455919999999999</v>
      </c>
      <c r="O704">
        <v>1.5426070000000001</v>
      </c>
      <c r="P704">
        <v>49.145099999999999</v>
      </c>
      <c r="Q704">
        <v>8.1761400000000002</v>
      </c>
      <c r="R704">
        <v>11.009600000000001</v>
      </c>
      <c r="S704">
        <v>1068.6638539999999</v>
      </c>
      <c r="T704">
        <v>3503.5887630000002</v>
      </c>
      <c r="U704">
        <v>310893.27419500001</v>
      </c>
      <c r="V704" s="6">
        <f t="shared" si="40"/>
        <v>7.1371275067722681</v>
      </c>
      <c r="W704" s="6">
        <f t="shared" si="41"/>
        <v>49.145653355795758</v>
      </c>
      <c r="X704" s="6">
        <f t="shared" si="42"/>
        <v>8.1762361747382553</v>
      </c>
      <c r="Y704" s="6">
        <f t="shared" si="43"/>
        <v>11.009782851839448</v>
      </c>
    </row>
    <row r="705" spans="1:25" x14ac:dyDescent="0.25">
      <c r="A705">
        <v>704</v>
      </c>
      <c r="B705" t="s">
        <v>229</v>
      </c>
      <c r="C705">
        <v>2</v>
      </c>
      <c r="D705">
        <v>11168</v>
      </c>
      <c r="E705">
        <v>11169</v>
      </c>
      <c r="F705">
        <v>641</v>
      </c>
      <c r="G705" t="s">
        <v>238</v>
      </c>
      <c r="H705" t="s">
        <v>345</v>
      </c>
      <c r="I705">
        <v>4.6704600000000003</v>
      </c>
      <c r="J705" t="s">
        <v>453</v>
      </c>
      <c r="K705">
        <v>641</v>
      </c>
      <c r="L705" t="s">
        <v>345</v>
      </c>
      <c r="M705">
        <v>6.8859149999999998</v>
      </c>
      <c r="N705">
        <v>1.1455919999999999</v>
      </c>
      <c r="O705">
        <v>1.5426070000000001</v>
      </c>
      <c r="P705">
        <v>32.160400000000003</v>
      </c>
      <c r="Q705">
        <v>5.3504399999999999</v>
      </c>
      <c r="R705">
        <v>7.2046799999999998</v>
      </c>
      <c r="S705">
        <v>574.06295899999998</v>
      </c>
      <c r="T705">
        <v>1883.103912</v>
      </c>
      <c r="U705">
        <v>203447.298339</v>
      </c>
      <c r="V705" s="6">
        <f t="shared" si="40"/>
        <v>4.670507308057851</v>
      </c>
      <c r="W705" s="6">
        <f t="shared" si="41"/>
        <v>32.160716330165172</v>
      </c>
      <c r="X705" s="6">
        <f t="shared" si="42"/>
        <v>5.3504958080526093</v>
      </c>
      <c r="Y705" s="6">
        <f t="shared" si="43"/>
        <v>7.2047572669611979</v>
      </c>
    </row>
    <row r="706" spans="1:25" x14ac:dyDescent="0.25">
      <c r="A706">
        <v>705</v>
      </c>
      <c r="B706" t="s">
        <v>229</v>
      </c>
      <c r="C706">
        <v>2</v>
      </c>
      <c r="D706">
        <v>11169</v>
      </c>
      <c r="E706">
        <v>11170</v>
      </c>
      <c r="F706">
        <v>641</v>
      </c>
      <c r="G706" t="s">
        <v>238</v>
      </c>
      <c r="H706" t="s">
        <v>345</v>
      </c>
      <c r="I706">
        <v>13.9491</v>
      </c>
      <c r="J706" t="s">
        <v>453</v>
      </c>
      <c r="K706">
        <v>641</v>
      </c>
      <c r="L706" t="s">
        <v>345</v>
      </c>
      <c r="M706">
        <v>6.8859149999999998</v>
      </c>
      <c r="N706">
        <v>1.1455919999999999</v>
      </c>
      <c r="O706">
        <v>1.5426070000000001</v>
      </c>
      <c r="P706">
        <v>96.052299000000005</v>
      </c>
      <c r="Q706">
        <v>15.98</v>
      </c>
      <c r="R706">
        <v>21.518000000000001</v>
      </c>
      <c r="S706">
        <v>1671.724905</v>
      </c>
      <c r="T706">
        <v>5484.9548670000004</v>
      </c>
      <c r="U706">
        <v>607629.114405</v>
      </c>
      <c r="V706" s="6">
        <f t="shared" si="40"/>
        <v>13.949245050619835</v>
      </c>
      <c r="W706" s="6">
        <f t="shared" si="41"/>
        <v>96.053315732738881</v>
      </c>
      <c r="X706" s="6">
        <f t="shared" si="42"/>
        <v>15.980143536029678</v>
      </c>
      <c r="Y706" s="6">
        <f t="shared" si="43"/>
        <v>21.518203059801511</v>
      </c>
    </row>
    <row r="707" spans="1:25" x14ac:dyDescent="0.25">
      <c r="A707">
        <v>706</v>
      </c>
      <c r="B707" t="s">
        <v>229</v>
      </c>
      <c r="C707">
        <v>2</v>
      </c>
      <c r="D707">
        <v>11172</v>
      </c>
      <c r="E707">
        <v>11173</v>
      </c>
      <c r="F707">
        <v>641</v>
      </c>
      <c r="G707" t="s">
        <v>238</v>
      </c>
      <c r="H707" t="s">
        <v>345</v>
      </c>
      <c r="I707">
        <v>2.83263</v>
      </c>
      <c r="J707" t="s">
        <v>453</v>
      </c>
      <c r="K707">
        <v>641</v>
      </c>
      <c r="L707" t="s">
        <v>345</v>
      </c>
      <c r="M707">
        <v>6.8859149999999998</v>
      </c>
      <c r="N707">
        <v>1.1455919999999999</v>
      </c>
      <c r="O707">
        <v>1.5426070000000001</v>
      </c>
      <c r="P707">
        <v>19.505199000000001</v>
      </c>
      <c r="Q707">
        <v>3.2450399999999999</v>
      </c>
      <c r="R707">
        <v>4.3696299999999999</v>
      </c>
      <c r="S707">
        <v>666.00039300000003</v>
      </c>
      <c r="T707">
        <v>1095.8417890000001</v>
      </c>
      <c r="U707">
        <v>21705.094088000002</v>
      </c>
      <c r="V707" s="6">
        <f t="shared" ref="V707:V770" si="44">U707/43560</f>
        <v>0.49828039687786962</v>
      </c>
      <c r="W707" s="6">
        <f t="shared" ref="W707:W770" si="45">V707*M707</f>
        <v>3.4311164590672756</v>
      </c>
      <c r="X707" s="6">
        <f t="shared" ref="X707:X770" si="46">V707*N707</f>
        <v>0.57082603642011243</v>
      </c>
      <c r="Y707" s="6">
        <f t="shared" ref="Y707:Y770" si="47">V707*O707</f>
        <v>0.76865082818657982</v>
      </c>
    </row>
    <row r="708" spans="1:25" x14ac:dyDescent="0.25">
      <c r="A708">
        <v>707</v>
      </c>
      <c r="B708" t="s">
        <v>229</v>
      </c>
      <c r="C708">
        <v>2</v>
      </c>
      <c r="D708">
        <v>11174</v>
      </c>
      <c r="E708">
        <v>11175</v>
      </c>
      <c r="F708">
        <v>641</v>
      </c>
      <c r="G708" t="s">
        <v>238</v>
      </c>
      <c r="H708" t="s">
        <v>345</v>
      </c>
      <c r="I708">
        <v>6.5644900000000002</v>
      </c>
      <c r="J708" t="s">
        <v>453</v>
      </c>
      <c r="K708">
        <v>641</v>
      </c>
      <c r="L708" t="s">
        <v>345</v>
      </c>
      <c r="M708">
        <v>6.8859149999999998</v>
      </c>
      <c r="N708">
        <v>1.1455919999999999</v>
      </c>
      <c r="O708">
        <v>1.5426070000000001</v>
      </c>
      <c r="P708">
        <v>45.202499000000003</v>
      </c>
      <c r="Q708">
        <v>7.5202299999999997</v>
      </c>
      <c r="R708">
        <v>10.1264</v>
      </c>
      <c r="S708">
        <v>936.03057699999999</v>
      </c>
      <c r="T708">
        <v>3069.672775</v>
      </c>
      <c r="U708">
        <v>285952.14678399998</v>
      </c>
      <c r="V708" s="6">
        <f t="shared" si="44"/>
        <v>6.5645580069788796</v>
      </c>
      <c r="W708" s="6">
        <f t="shared" si="45"/>
        <v>45.202988448625973</v>
      </c>
      <c r="X708" s="6">
        <f t="shared" si="46"/>
        <v>7.5203051363309479</v>
      </c>
      <c r="Y708" s="6">
        <f t="shared" si="47"/>
        <v>10.12653313347167</v>
      </c>
    </row>
    <row r="709" spans="1:25" x14ac:dyDescent="0.25">
      <c r="A709">
        <v>708</v>
      </c>
      <c r="B709" t="s">
        <v>229</v>
      </c>
      <c r="C709">
        <v>2</v>
      </c>
      <c r="D709">
        <v>11177</v>
      </c>
      <c r="E709">
        <v>11178</v>
      </c>
      <c r="F709">
        <v>641</v>
      </c>
      <c r="G709" t="s">
        <v>238</v>
      </c>
      <c r="H709" t="s">
        <v>345</v>
      </c>
      <c r="I709">
        <v>1.2986800000000001</v>
      </c>
      <c r="J709" t="s">
        <v>453</v>
      </c>
      <c r="K709">
        <v>641</v>
      </c>
      <c r="L709" t="s">
        <v>345</v>
      </c>
      <c r="M709">
        <v>6.8859149999999998</v>
      </c>
      <c r="N709">
        <v>1.1455919999999999</v>
      </c>
      <c r="O709">
        <v>1.5426070000000001</v>
      </c>
      <c r="P709">
        <v>8.9426000000000005</v>
      </c>
      <c r="Q709">
        <v>1.48776</v>
      </c>
      <c r="R709">
        <v>2.0033500000000002</v>
      </c>
      <c r="S709">
        <v>371.06346400000001</v>
      </c>
      <c r="T709">
        <v>1217.0949189999999</v>
      </c>
      <c r="U709">
        <v>56571.137652999998</v>
      </c>
      <c r="V709" s="6">
        <f t="shared" si="44"/>
        <v>1.2986946201331497</v>
      </c>
      <c r="W709" s="6">
        <f t="shared" si="45"/>
        <v>8.9427007651941572</v>
      </c>
      <c r="X709" s="6">
        <f t="shared" si="46"/>
        <v>1.4877741672675753</v>
      </c>
      <c r="Y709" s="6">
        <f t="shared" si="47"/>
        <v>2.003375411879738</v>
      </c>
    </row>
    <row r="710" spans="1:25" x14ac:dyDescent="0.25">
      <c r="A710">
        <v>709</v>
      </c>
      <c r="B710" t="s">
        <v>229</v>
      </c>
      <c r="C710">
        <v>2</v>
      </c>
      <c r="D710">
        <v>11178</v>
      </c>
      <c r="E710">
        <v>11179</v>
      </c>
      <c r="F710">
        <v>641</v>
      </c>
      <c r="G710" t="s">
        <v>238</v>
      </c>
      <c r="H710" t="s">
        <v>345</v>
      </c>
      <c r="I710">
        <v>2.98312</v>
      </c>
      <c r="J710" t="s">
        <v>453</v>
      </c>
      <c r="K710">
        <v>641</v>
      </c>
      <c r="L710" t="s">
        <v>345</v>
      </c>
      <c r="M710">
        <v>6.8859149999999998</v>
      </c>
      <c r="N710">
        <v>1.1455919999999999</v>
      </c>
      <c r="O710">
        <v>1.5426070000000001</v>
      </c>
      <c r="P710">
        <v>20.541499999999999</v>
      </c>
      <c r="Q710">
        <v>3.41744</v>
      </c>
      <c r="R710">
        <v>4.6017799999999998</v>
      </c>
      <c r="S710">
        <v>484.55990400000002</v>
      </c>
      <c r="T710">
        <v>1589.012733</v>
      </c>
      <c r="U710">
        <v>129945.663168</v>
      </c>
      <c r="V710" s="6">
        <f t="shared" si="44"/>
        <v>2.9831419460055097</v>
      </c>
      <c r="W710" s="6">
        <f t="shared" si="45"/>
        <v>20.541661873128529</v>
      </c>
      <c r="X710" s="6">
        <f t="shared" si="46"/>
        <v>3.4174635482083437</v>
      </c>
      <c r="Y710" s="6">
        <f t="shared" si="47"/>
        <v>4.6018156479017218</v>
      </c>
    </row>
    <row r="711" spans="1:25" x14ac:dyDescent="0.25">
      <c r="A711">
        <v>710</v>
      </c>
      <c r="B711" t="s">
        <v>229</v>
      </c>
      <c r="C711">
        <v>2</v>
      </c>
      <c r="D711">
        <v>11180</v>
      </c>
      <c r="E711">
        <v>11181</v>
      </c>
      <c r="F711">
        <v>641</v>
      </c>
      <c r="G711" t="s">
        <v>238</v>
      </c>
      <c r="H711" t="s">
        <v>345</v>
      </c>
      <c r="I711">
        <v>2.2039200000000001</v>
      </c>
      <c r="J711" t="s">
        <v>453</v>
      </c>
      <c r="K711">
        <v>641</v>
      </c>
      <c r="L711" t="s">
        <v>345</v>
      </c>
      <c r="M711">
        <v>6.8859149999999998</v>
      </c>
      <c r="N711">
        <v>1.1455919999999999</v>
      </c>
      <c r="O711">
        <v>1.5426070000000001</v>
      </c>
      <c r="P711">
        <v>15.176</v>
      </c>
      <c r="Q711">
        <v>2.5247899999999999</v>
      </c>
      <c r="R711">
        <v>3.3997799999999998</v>
      </c>
      <c r="S711">
        <v>424.91745400000002</v>
      </c>
      <c r="T711">
        <v>1393.150269</v>
      </c>
      <c r="U711">
        <v>96004.107871</v>
      </c>
      <c r="V711" s="6">
        <f t="shared" si="44"/>
        <v>2.20395105305326</v>
      </c>
      <c r="W711" s="6">
        <f t="shared" si="45"/>
        <v>15.176219615485238</v>
      </c>
      <c r="X711" s="6">
        <f t="shared" si="46"/>
        <v>2.5248286947693903</v>
      </c>
      <c r="Y711" s="6">
        <f t="shared" si="47"/>
        <v>3.3998303220973303</v>
      </c>
    </row>
    <row r="712" spans="1:25" x14ac:dyDescent="0.25">
      <c r="A712">
        <v>711</v>
      </c>
      <c r="B712" t="s">
        <v>229</v>
      </c>
      <c r="C712">
        <v>2</v>
      </c>
      <c r="D712">
        <v>11182</v>
      </c>
      <c r="E712">
        <v>11183</v>
      </c>
      <c r="F712">
        <v>641</v>
      </c>
      <c r="G712" t="s">
        <v>238</v>
      </c>
      <c r="H712" t="s">
        <v>345</v>
      </c>
      <c r="I712">
        <v>31.645199999999999</v>
      </c>
      <c r="J712" t="s">
        <v>453</v>
      </c>
      <c r="K712">
        <v>641</v>
      </c>
      <c r="L712" t="s">
        <v>345</v>
      </c>
      <c r="M712">
        <v>6.8859149999999998</v>
      </c>
      <c r="N712">
        <v>1.1455919999999999</v>
      </c>
      <c r="O712">
        <v>1.5426070000000001</v>
      </c>
      <c r="P712">
        <v>217.90600599999999</v>
      </c>
      <c r="Q712">
        <v>36.252499</v>
      </c>
      <c r="R712">
        <v>48.816099999999999</v>
      </c>
      <c r="S712">
        <v>3421.8139249999999</v>
      </c>
      <c r="T712">
        <v>11230.520025</v>
      </c>
      <c r="U712">
        <v>1378480.078975</v>
      </c>
      <c r="V712" s="6">
        <f t="shared" si="44"/>
        <v>31.645548185835629</v>
      </c>
      <c r="W712" s="6">
        <f t="shared" si="45"/>
        <v>217.90855493606833</v>
      </c>
      <c r="X712" s="6">
        <f t="shared" si="46"/>
        <v>36.252886837307805</v>
      </c>
      <c r="Y712" s="6">
        <f t="shared" si="47"/>
        <v>48.816644150307347</v>
      </c>
    </row>
    <row r="713" spans="1:25" x14ac:dyDescent="0.25">
      <c r="A713">
        <v>712</v>
      </c>
      <c r="B713" t="s">
        <v>229</v>
      </c>
      <c r="C713">
        <v>2</v>
      </c>
      <c r="D713">
        <v>11183</v>
      </c>
      <c r="E713">
        <v>11184</v>
      </c>
      <c r="F713">
        <v>641</v>
      </c>
      <c r="G713" t="s">
        <v>238</v>
      </c>
      <c r="H713" t="s">
        <v>345</v>
      </c>
      <c r="I713">
        <v>26.636500000000002</v>
      </c>
      <c r="J713" t="s">
        <v>453</v>
      </c>
      <c r="K713">
        <v>641</v>
      </c>
      <c r="L713" t="s">
        <v>345</v>
      </c>
      <c r="M713">
        <v>6.8859149999999998</v>
      </c>
      <c r="N713">
        <v>1.1455919999999999</v>
      </c>
      <c r="O713">
        <v>1.5426070000000001</v>
      </c>
      <c r="P713">
        <v>183.41700700000001</v>
      </c>
      <c r="Q713">
        <v>30.514600999999999</v>
      </c>
      <c r="R713">
        <v>41.089599999999997</v>
      </c>
      <c r="S713">
        <v>3861.27826</v>
      </c>
      <c r="T713">
        <v>12662.746947</v>
      </c>
      <c r="U713">
        <v>1160304.4089919999</v>
      </c>
      <c r="V713" s="6">
        <f t="shared" si="44"/>
        <v>26.636923989715335</v>
      </c>
      <c r="W713" s="6">
        <f t="shared" si="45"/>
        <v>183.41959445464067</v>
      </c>
      <c r="X713" s="6">
        <f t="shared" si="46"/>
        <v>30.515047027225968</v>
      </c>
      <c r="Y713" s="6">
        <f t="shared" si="47"/>
        <v>41.090305405002802</v>
      </c>
    </row>
    <row r="714" spans="1:25" x14ac:dyDescent="0.25">
      <c r="A714">
        <v>713</v>
      </c>
      <c r="B714" t="s">
        <v>229</v>
      </c>
      <c r="C714">
        <v>2</v>
      </c>
      <c r="D714">
        <v>11184</v>
      </c>
      <c r="E714">
        <v>11185</v>
      </c>
      <c r="F714">
        <v>641</v>
      </c>
      <c r="G714" t="s">
        <v>238</v>
      </c>
      <c r="H714" t="s">
        <v>345</v>
      </c>
      <c r="I714">
        <v>1.6189899999999999</v>
      </c>
      <c r="J714" t="s">
        <v>453</v>
      </c>
      <c r="K714">
        <v>641</v>
      </c>
      <c r="L714" t="s">
        <v>345</v>
      </c>
      <c r="M714">
        <v>6.8859149999999998</v>
      </c>
      <c r="N714">
        <v>1.1455919999999999</v>
      </c>
      <c r="O714">
        <v>1.5426070000000001</v>
      </c>
      <c r="P714">
        <v>11.148199999999999</v>
      </c>
      <c r="Q714">
        <v>1.8547</v>
      </c>
      <c r="R714">
        <v>2.4974599999999998</v>
      </c>
      <c r="S714">
        <v>305.33137199999999</v>
      </c>
      <c r="T714">
        <v>1001.921842</v>
      </c>
      <c r="U714">
        <v>70523.844731999998</v>
      </c>
      <c r="V714" s="6">
        <f t="shared" si="44"/>
        <v>1.6190046999999999</v>
      </c>
      <c r="W714" s="6">
        <f t="shared" si="45"/>
        <v>11.148328748800498</v>
      </c>
      <c r="X714" s="6">
        <f t="shared" si="46"/>
        <v>1.8547188322823998</v>
      </c>
      <c r="Y714" s="6">
        <f t="shared" si="47"/>
        <v>2.4974879832529</v>
      </c>
    </row>
    <row r="715" spans="1:25" x14ac:dyDescent="0.25">
      <c r="A715">
        <v>714</v>
      </c>
      <c r="B715" t="s">
        <v>229</v>
      </c>
      <c r="C715">
        <v>2</v>
      </c>
      <c r="D715">
        <v>11185</v>
      </c>
      <c r="E715">
        <v>11186</v>
      </c>
      <c r="F715">
        <v>641</v>
      </c>
      <c r="G715" t="s">
        <v>238</v>
      </c>
      <c r="H715" t="s">
        <v>345</v>
      </c>
      <c r="I715">
        <v>3.6389</v>
      </c>
      <c r="J715" t="s">
        <v>453</v>
      </c>
      <c r="K715">
        <v>641</v>
      </c>
      <c r="L715" t="s">
        <v>345</v>
      </c>
      <c r="M715">
        <v>6.8859149999999998</v>
      </c>
      <c r="N715">
        <v>1.1455919999999999</v>
      </c>
      <c r="O715">
        <v>1.5426070000000001</v>
      </c>
      <c r="P715">
        <v>25.057199000000001</v>
      </c>
      <c r="Q715">
        <v>4.1687000000000003</v>
      </c>
      <c r="R715">
        <v>5.6133899999999999</v>
      </c>
      <c r="S715">
        <v>612.74428399999999</v>
      </c>
      <c r="T715">
        <v>2008.335153</v>
      </c>
      <c r="U715">
        <v>158511.12713800001</v>
      </c>
      <c r="V715" s="6">
        <f t="shared" si="44"/>
        <v>3.6389147644168967</v>
      </c>
      <c r="W715" s="6">
        <f t="shared" si="45"/>
        <v>25.057257760019773</v>
      </c>
      <c r="X715" s="6">
        <f t="shared" si="46"/>
        <v>4.1687116427978816</v>
      </c>
      <c r="Y715" s="6">
        <f t="shared" si="47"/>
        <v>5.6134153879928563</v>
      </c>
    </row>
    <row r="716" spans="1:25" x14ac:dyDescent="0.25">
      <c r="A716">
        <v>715</v>
      </c>
      <c r="B716" t="s">
        <v>229</v>
      </c>
      <c r="C716">
        <v>2</v>
      </c>
      <c r="D716">
        <v>11186</v>
      </c>
      <c r="E716">
        <v>11187</v>
      </c>
      <c r="F716">
        <v>641</v>
      </c>
      <c r="G716" t="s">
        <v>238</v>
      </c>
      <c r="H716" t="s">
        <v>345</v>
      </c>
      <c r="I716">
        <v>14.7096</v>
      </c>
      <c r="J716" t="s">
        <v>453</v>
      </c>
      <c r="K716">
        <v>641</v>
      </c>
      <c r="L716" t="s">
        <v>345</v>
      </c>
      <c r="M716">
        <v>6.8859149999999998</v>
      </c>
      <c r="N716">
        <v>1.1455919999999999</v>
      </c>
      <c r="O716">
        <v>1.5426070000000001</v>
      </c>
      <c r="P716">
        <v>101.289001</v>
      </c>
      <c r="Q716">
        <v>16.851199999999999</v>
      </c>
      <c r="R716">
        <v>22.691099999999999</v>
      </c>
      <c r="S716">
        <v>1808.860293</v>
      </c>
      <c r="T716">
        <v>5927.5740239999996</v>
      </c>
      <c r="U716">
        <v>640756.59036300005</v>
      </c>
      <c r="V716" s="6">
        <f t="shared" si="44"/>
        <v>14.709747253512399</v>
      </c>
      <c r="W716" s="6">
        <f t="shared" si="45"/>
        <v>101.29006925916983</v>
      </c>
      <c r="X716" s="6">
        <f t="shared" si="46"/>
        <v>16.851368775645774</v>
      </c>
      <c r="Y716" s="6">
        <f t="shared" si="47"/>
        <v>22.691359081499002</v>
      </c>
    </row>
    <row r="717" spans="1:25" x14ac:dyDescent="0.25">
      <c r="A717">
        <v>716</v>
      </c>
      <c r="B717" t="s">
        <v>229</v>
      </c>
      <c r="C717">
        <v>2</v>
      </c>
      <c r="D717">
        <v>11187</v>
      </c>
      <c r="E717">
        <v>11188</v>
      </c>
      <c r="F717">
        <v>641</v>
      </c>
      <c r="G717" t="s">
        <v>238</v>
      </c>
      <c r="H717" t="s">
        <v>345</v>
      </c>
      <c r="I717">
        <v>5.1000699999999997</v>
      </c>
      <c r="J717" t="s">
        <v>453</v>
      </c>
      <c r="K717">
        <v>641</v>
      </c>
      <c r="L717" t="s">
        <v>345</v>
      </c>
      <c r="M717">
        <v>6.8859149999999998</v>
      </c>
      <c r="N717">
        <v>1.1455919999999999</v>
      </c>
      <c r="O717">
        <v>1.5426070000000001</v>
      </c>
      <c r="P717">
        <v>35.118599000000003</v>
      </c>
      <c r="Q717">
        <v>5.8426</v>
      </c>
      <c r="R717">
        <v>7.8673999999999999</v>
      </c>
      <c r="S717">
        <v>1136.360907</v>
      </c>
      <c r="T717">
        <v>559.42386799999997</v>
      </c>
      <c r="U717">
        <v>7559.1968630000001</v>
      </c>
      <c r="V717" s="6">
        <f t="shared" si="44"/>
        <v>0.17353528151974287</v>
      </c>
      <c r="W717" s="6">
        <f t="shared" si="45"/>
        <v>1.1949491980460203</v>
      </c>
      <c r="X717" s="6">
        <f t="shared" si="46"/>
        <v>0.19880063022676528</v>
      </c>
      <c r="Y717" s="6">
        <f t="shared" si="47"/>
        <v>0.26769674001932603</v>
      </c>
    </row>
    <row r="718" spans="1:25" x14ac:dyDescent="0.25">
      <c r="A718">
        <v>717</v>
      </c>
      <c r="B718" t="s">
        <v>229</v>
      </c>
      <c r="C718">
        <v>2</v>
      </c>
      <c r="D718">
        <v>11188</v>
      </c>
      <c r="E718">
        <v>11189</v>
      </c>
      <c r="F718">
        <v>641</v>
      </c>
      <c r="G718" t="s">
        <v>238</v>
      </c>
      <c r="H718" t="s">
        <v>345</v>
      </c>
      <c r="I718">
        <v>1.6556</v>
      </c>
      <c r="J718" t="s">
        <v>453</v>
      </c>
      <c r="K718">
        <v>641</v>
      </c>
      <c r="L718" t="s">
        <v>345</v>
      </c>
      <c r="M718">
        <v>6.8859149999999998</v>
      </c>
      <c r="N718">
        <v>1.1455919999999999</v>
      </c>
      <c r="O718">
        <v>1.5426070000000001</v>
      </c>
      <c r="P718">
        <v>11.4003</v>
      </c>
      <c r="Q718">
        <v>1.8966400000000001</v>
      </c>
      <c r="R718">
        <v>2.5539399999999999</v>
      </c>
      <c r="S718">
        <v>444.621669</v>
      </c>
      <c r="T718">
        <v>1458.800414</v>
      </c>
      <c r="U718">
        <v>72118.669725999993</v>
      </c>
      <c r="V718" s="6">
        <f t="shared" si="44"/>
        <v>1.6556168440312211</v>
      </c>
      <c r="W718" s="6">
        <f t="shared" si="45"/>
        <v>11.400436860567245</v>
      </c>
      <c r="X718" s="6">
        <f t="shared" si="46"/>
        <v>1.8966614115874145</v>
      </c>
      <c r="Y718" s="6">
        <f t="shared" si="47"/>
        <v>2.5539661329204701</v>
      </c>
    </row>
    <row r="719" spans="1:25" x14ac:dyDescent="0.25">
      <c r="A719">
        <v>718</v>
      </c>
      <c r="B719" t="s">
        <v>229</v>
      </c>
      <c r="C719">
        <v>2</v>
      </c>
      <c r="D719">
        <v>11189</v>
      </c>
      <c r="E719">
        <v>11190</v>
      </c>
      <c r="F719">
        <v>641</v>
      </c>
      <c r="G719" t="s">
        <v>238</v>
      </c>
      <c r="H719" t="s">
        <v>345</v>
      </c>
      <c r="I719">
        <v>8.2372200000000007</v>
      </c>
      <c r="J719" t="s">
        <v>453</v>
      </c>
      <c r="K719">
        <v>641</v>
      </c>
      <c r="L719" t="s">
        <v>345</v>
      </c>
      <c r="M719">
        <v>6.8859149999999998</v>
      </c>
      <c r="N719">
        <v>1.1455919999999999</v>
      </c>
      <c r="O719">
        <v>1.5426070000000001</v>
      </c>
      <c r="P719">
        <v>56.720798000000002</v>
      </c>
      <c r="Q719">
        <v>9.4364899999999992</v>
      </c>
      <c r="R719">
        <v>12.706799999999999</v>
      </c>
      <c r="S719">
        <v>1119.163135</v>
      </c>
      <c r="T719">
        <v>3671.6458550000002</v>
      </c>
      <c r="U719">
        <v>358816.21581999998</v>
      </c>
      <c r="V719" s="6">
        <f t="shared" si="44"/>
        <v>8.2372868645546369</v>
      </c>
      <c r="W719" s="6">
        <f t="shared" si="45"/>
        <v>56.721257179939741</v>
      </c>
      <c r="X719" s="6">
        <f t="shared" si="46"/>
        <v>9.4365699337388751</v>
      </c>
      <c r="Y719" s="6">
        <f t="shared" si="47"/>
        <v>12.706896378270034</v>
      </c>
    </row>
    <row r="720" spans="1:25" x14ac:dyDescent="0.25">
      <c r="A720">
        <v>719</v>
      </c>
      <c r="B720" t="s">
        <v>229</v>
      </c>
      <c r="C720">
        <v>2</v>
      </c>
      <c r="D720">
        <v>11190</v>
      </c>
      <c r="E720">
        <v>11191</v>
      </c>
      <c r="F720">
        <v>641</v>
      </c>
      <c r="G720" t="s">
        <v>238</v>
      </c>
      <c r="H720" t="s">
        <v>345</v>
      </c>
      <c r="I720">
        <v>1.26295</v>
      </c>
      <c r="J720" t="s">
        <v>453</v>
      </c>
      <c r="K720">
        <v>641</v>
      </c>
      <c r="L720" t="s">
        <v>345</v>
      </c>
      <c r="M720">
        <v>6.8859149999999998</v>
      </c>
      <c r="N720">
        <v>1.1455919999999999</v>
      </c>
      <c r="O720">
        <v>1.5426070000000001</v>
      </c>
      <c r="P720">
        <v>8.6965699999999995</v>
      </c>
      <c r="Q720">
        <v>1.4468300000000001</v>
      </c>
      <c r="R720">
        <v>1.94824</v>
      </c>
      <c r="S720">
        <v>335.79339099999999</v>
      </c>
      <c r="T720">
        <v>830.52104399999996</v>
      </c>
      <c r="U720">
        <v>16946.302582</v>
      </c>
      <c r="V720" s="6">
        <f t="shared" si="44"/>
        <v>0.38903357626262625</v>
      </c>
      <c r="W720" s="6">
        <f t="shared" si="45"/>
        <v>2.6788521382904618</v>
      </c>
      <c r="X720" s="6">
        <f t="shared" si="46"/>
        <v>0.44567375269785453</v>
      </c>
      <c r="Y720" s="6">
        <f t="shared" si="47"/>
        <v>0.60012591797776116</v>
      </c>
    </row>
    <row r="721" spans="1:25" x14ac:dyDescent="0.25">
      <c r="A721">
        <v>720</v>
      </c>
      <c r="B721" t="s">
        <v>229</v>
      </c>
      <c r="C721">
        <v>2</v>
      </c>
      <c r="D721">
        <v>11192</v>
      </c>
      <c r="E721">
        <v>11193</v>
      </c>
      <c r="F721">
        <v>641</v>
      </c>
      <c r="G721" t="s">
        <v>238</v>
      </c>
      <c r="H721" t="s">
        <v>345</v>
      </c>
      <c r="I721">
        <v>2.3952599999999999</v>
      </c>
      <c r="J721" t="s">
        <v>453</v>
      </c>
      <c r="K721">
        <v>641</v>
      </c>
      <c r="L721" t="s">
        <v>345</v>
      </c>
      <c r="M721">
        <v>6.8859149999999998</v>
      </c>
      <c r="N721">
        <v>1.1455919999999999</v>
      </c>
      <c r="O721">
        <v>1.5426070000000001</v>
      </c>
      <c r="P721">
        <v>16.493601000000002</v>
      </c>
      <c r="Q721">
        <v>2.7439900000000002</v>
      </c>
      <c r="R721">
        <v>3.6949399999999999</v>
      </c>
      <c r="S721">
        <v>652.72508900000003</v>
      </c>
      <c r="T721">
        <v>2140.8667380000002</v>
      </c>
      <c r="U721">
        <v>104339.30127700001</v>
      </c>
      <c r="V721" s="6">
        <f t="shared" si="44"/>
        <v>2.3953007639348027</v>
      </c>
      <c r="W721" s="6">
        <f t="shared" si="45"/>
        <v>16.493837459890116</v>
      </c>
      <c r="X721" s="6">
        <f t="shared" si="46"/>
        <v>2.7440373927575985</v>
      </c>
      <c r="Y721" s="6">
        <f t="shared" si="47"/>
        <v>3.6950077255511742</v>
      </c>
    </row>
    <row r="722" spans="1:25" x14ac:dyDescent="0.25">
      <c r="A722">
        <v>721</v>
      </c>
      <c r="B722" t="s">
        <v>229</v>
      </c>
      <c r="C722">
        <v>2</v>
      </c>
      <c r="D722">
        <v>11193</v>
      </c>
      <c r="E722">
        <v>11194</v>
      </c>
      <c r="F722">
        <v>641</v>
      </c>
      <c r="G722" t="s">
        <v>238</v>
      </c>
      <c r="H722" t="s">
        <v>345</v>
      </c>
      <c r="I722">
        <v>4.8054600000000001</v>
      </c>
      <c r="J722" t="s">
        <v>453</v>
      </c>
      <c r="K722">
        <v>641</v>
      </c>
      <c r="L722" t="s">
        <v>345</v>
      </c>
      <c r="M722">
        <v>6.8859149999999998</v>
      </c>
      <c r="N722">
        <v>1.1455919999999999</v>
      </c>
      <c r="O722">
        <v>1.5426070000000001</v>
      </c>
      <c r="P722">
        <v>33.090000000000003</v>
      </c>
      <c r="Q722">
        <v>5.5050999999999997</v>
      </c>
      <c r="R722">
        <v>7.4129300000000002</v>
      </c>
      <c r="S722">
        <v>826.97332800000004</v>
      </c>
      <c r="T722">
        <v>2712.7651150000002</v>
      </c>
      <c r="U722">
        <v>209328.74667699999</v>
      </c>
      <c r="V722" s="6">
        <f t="shared" si="44"/>
        <v>4.8055267832185491</v>
      </c>
      <c r="W722" s="6">
        <f t="shared" si="45"/>
        <v>33.090448959466357</v>
      </c>
      <c r="X722" s="6">
        <f t="shared" si="46"/>
        <v>5.5051730386409039</v>
      </c>
      <c r="Y722" s="6">
        <f t="shared" si="47"/>
        <v>7.4130392544804167</v>
      </c>
    </row>
    <row r="723" spans="1:25" x14ac:dyDescent="0.25">
      <c r="A723">
        <v>722</v>
      </c>
      <c r="B723" t="s">
        <v>229</v>
      </c>
      <c r="C723">
        <v>2</v>
      </c>
      <c r="D723">
        <v>11194</v>
      </c>
      <c r="E723">
        <v>11195</v>
      </c>
      <c r="F723">
        <v>641</v>
      </c>
      <c r="G723" t="s">
        <v>238</v>
      </c>
      <c r="H723" t="s">
        <v>345</v>
      </c>
      <c r="I723">
        <v>3.1547999999999998</v>
      </c>
      <c r="J723" t="s">
        <v>453</v>
      </c>
      <c r="K723">
        <v>641</v>
      </c>
      <c r="L723" t="s">
        <v>345</v>
      </c>
      <c r="M723">
        <v>6.8859149999999998</v>
      </c>
      <c r="N723">
        <v>1.1455919999999999</v>
      </c>
      <c r="O723">
        <v>1.5426070000000001</v>
      </c>
      <c r="P723">
        <v>21.723700000000001</v>
      </c>
      <c r="Q723">
        <v>3.6141100000000002</v>
      </c>
      <c r="R723">
        <v>4.8666200000000002</v>
      </c>
      <c r="S723">
        <v>506.51583799999997</v>
      </c>
      <c r="T723">
        <v>1661.2764870000001</v>
      </c>
      <c r="U723">
        <v>137424.22794300001</v>
      </c>
      <c r="V723" s="6">
        <f t="shared" si="44"/>
        <v>3.1548261694903581</v>
      </c>
      <c r="W723" s="6">
        <f t="shared" si="45"/>
        <v>21.723864842886197</v>
      </c>
      <c r="X723" s="6">
        <f t="shared" si="46"/>
        <v>3.6141436211587981</v>
      </c>
      <c r="Y723" s="6">
        <f t="shared" si="47"/>
        <v>4.866656932839013</v>
      </c>
    </row>
    <row r="724" spans="1:25" x14ac:dyDescent="0.25">
      <c r="A724">
        <v>723</v>
      </c>
      <c r="B724" t="s">
        <v>229</v>
      </c>
      <c r="C724">
        <v>2</v>
      </c>
      <c r="D724">
        <v>11195</v>
      </c>
      <c r="E724">
        <v>11196</v>
      </c>
      <c r="F724">
        <v>641</v>
      </c>
      <c r="G724" t="s">
        <v>238</v>
      </c>
      <c r="H724" t="s">
        <v>345</v>
      </c>
      <c r="I724">
        <v>8.6521100000000004</v>
      </c>
      <c r="J724" t="s">
        <v>453</v>
      </c>
      <c r="K724">
        <v>641</v>
      </c>
      <c r="L724" t="s">
        <v>345</v>
      </c>
      <c r="M724">
        <v>6.8859149999999998</v>
      </c>
      <c r="N724">
        <v>1.1455919999999999</v>
      </c>
      <c r="O724">
        <v>1.5426070000000001</v>
      </c>
      <c r="P724">
        <v>59.577702000000002</v>
      </c>
      <c r="Q724">
        <v>9.9117899999999999</v>
      </c>
      <c r="R724">
        <v>13.3468</v>
      </c>
      <c r="S724">
        <v>1089.379042</v>
      </c>
      <c r="T724">
        <v>3573.323124</v>
      </c>
      <c r="U724">
        <v>376890.11154999997</v>
      </c>
      <c r="V724" s="6">
        <f t="shared" si="44"/>
        <v>8.6522064175849405</v>
      </c>
      <c r="W724" s="6">
        <f t="shared" si="45"/>
        <v>59.578357953944405</v>
      </c>
      <c r="X724" s="6">
        <f t="shared" si="46"/>
        <v>9.9118984543339668</v>
      </c>
      <c r="Y724" s="6">
        <f t="shared" si="47"/>
        <v>13.346954185211453</v>
      </c>
    </row>
    <row r="725" spans="1:25" x14ac:dyDescent="0.25">
      <c r="A725">
        <v>724</v>
      </c>
      <c r="B725" t="s">
        <v>229</v>
      </c>
      <c r="C725">
        <v>2</v>
      </c>
      <c r="D725">
        <v>11196</v>
      </c>
      <c r="E725">
        <v>11197</v>
      </c>
      <c r="F725">
        <v>641</v>
      </c>
      <c r="G725" t="s">
        <v>238</v>
      </c>
      <c r="H725" t="s">
        <v>345</v>
      </c>
      <c r="I725">
        <v>16.9892</v>
      </c>
      <c r="J725" t="s">
        <v>453</v>
      </c>
      <c r="K725">
        <v>641</v>
      </c>
      <c r="L725" t="s">
        <v>345</v>
      </c>
      <c r="M725">
        <v>6.8859149999999998</v>
      </c>
      <c r="N725">
        <v>1.1455919999999999</v>
      </c>
      <c r="O725">
        <v>1.5426070000000001</v>
      </c>
      <c r="P725">
        <v>116.986</v>
      </c>
      <c r="Q725">
        <v>19.462700000000002</v>
      </c>
      <c r="R725">
        <v>26.207699999999999</v>
      </c>
      <c r="S725">
        <v>1807.7544989999999</v>
      </c>
      <c r="T725">
        <v>5933.0604549999998</v>
      </c>
      <c r="U725">
        <v>740054.40967700002</v>
      </c>
      <c r="V725" s="6">
        <f t="shared" si="44"/>
        <v>16.989311516919191</v>
      </c>
      <c r="W725" s="6">
        <f t="shared" si="45"/>
        <v>116.98695501402661</v>
      </c>
      <c r="X725" s="6">
        <f t="shared" si="46"/>
        <v>19.462819359290489</v>
      </c>
      <c r="Y725" s="6">
        <f t="shared" si="47"/>
        <v>26.207830871180164</v>
      </c>
    </row>
    <row r="726" spans="1:25" x14ac:dyDescent="0.25">
      <c r="A726">
        <v>725</v>
      </c>
      <c r="B726" t="s">
        <v>229</v>
      </c>
      <c r="C726">
        <v>2</v>
      </c>
      <c r="D726">
        <v>11197</v>
      </c>
      <c r="E726">
        <v>11198</v>
      </c>
      <c r="F726">
        <v>641</v>
      </c>
      <c r="G726" t="s">
        <v>238</v>
      </c>
      <c r="H726" t="s">
        <v>345</v>
      </c>
      <c r="I726">
        <v>1.13771</v>
      </c>
      <c r="J726" t="s">
        <v>453</v>
      </c>
      <c r="K726">
        <v>641</v>
      </c>
      <c r="L726" t="s">
        <v>345</v>
      </c>
      <c r="M726">
        <v>6.8859149999999998</v>
      </c>
      <c r="N726">
        <v>1.1455919999999999</v>
      </c>
      <c r="O726">
        <v>1.5426070000000001</v>
      </c>
      <c r="P726">
        <v>7.8341700000000003</v>
      </c>
      <c r="Q726">
        <v>1.30335</v>
      </c>
      <c r="R726">
        <v>1.7550399999999999</v>
      </c>
      <c r="S726">
        <v>370.26345199999997</v>
      </c>
      <c r="T726">
        <v>1215.133521</v>
      </c>
      <c r="U726">
        <v>49559.570189999999</v>
      </c>
      <c r="V726" s="6">
        <f t="shared" si="44"/>
        <v>1.1377311797520662</v>
      </c>
      <c r="W726" s="6">
        <f t="shared" si="45"/>
        <v>7.8343201966224481</v>
      </c>
      <c r="X726" s="6">
        <f t="shared" si="46"/>
        <v>1.303375737674529</v>
      </c>
      <c r="Y726" s="6">
        <f t="shared" si="47"/>
        <v>1.7550720820037955</v>
      </c>
    </row>
    <row r="727" spans="1:25" x14ac:dyDescent="0.25">
      <c r="A727">
        <v>726</v>
      </c>
      <c r="B727" t="s">
        <v>229</v>
      </c>
      <c r="C727">
        <v>2</v>
      </c>
      <c r="D727">
        <v>11199</v>
      </c>
      <c r="E727">
        <v>11200</v>
      </c>
      <c r="F727">
        <v>641</v>
      </c>
      <c r="G727" t="s">
        <v>238</v>
      </c>
      <c r="H727" t="s">
        <v>345</v>
      </c>
      <c r="I727">
        <v>5.68797</v>
      </c>
      <c r="J727" t="s">
        <v>453</v>
      </c>
      <c r="K727">
        <v>641</v>
      </c>
      <c r="L727" t="s">
        <v>345</v>
      </c>
      <c r="M727">
        <v>6.8859149999999998</v>
      </c>
      <c r="N727">
        <v>1.1455919999999999</v>
      </c>
      <c r="O727">
        <v>1.5426070000000001</v>
      </c>
      <c r="P727">
        <v>39.166901000000003</v>
      </c>
      <c r="Q727">
        <v>6.5160900000000002</v>
      </c>
      <c r="R727">
        <v>8.7743000000000002</v>
      </c>
      <c r="S727">
        <v>980.12779499999999</v>
      </c>
      <c r="T727">
        <v>3213.5304890000002</v>
      </c>
      <c r="U727">
        <v>247772.18492</v>
      </c>
      <c r="V727" s="6">
        <f t="shared" si="44"/>
        <v>5.6880666877869608</v>
      </c>
      <c r="W727" s="6">
        <f t="shared" si="45"/>
        <v>39.167543726432548</v>
      </c>
      <c r="X727" s="6">
        <f t="shared" si="46"/>
        <v>6.5162036929952398</v>
      </c>
      <c r="Y727" s="6">
        <f t="shared" si="47"/>
        <v>8.7744514890469798</v>
      </c>
    </row>
    <row r="728" spans="1:25" x14ac:dyDescent="0.25">
      <c r="A728">
        <v>727</v>
      </c>
      <c r="B728" t="s">
        <v>229</v>
      </c>
      <c r="C728">
        <v>2</v>
      </c>
      <c r="D728">
        <v>11200</v>
      </c>
      <c r="E728">
        <v>11201</v>
      </c>
      <c r="F728">
        <v>641</v>
      </c>
      <c r="G728" t="s">
        <v>238</v>
      </c>
      <c r="H728" t="s">
        <v>345</v>
      </c>
      <c r="I728">
        <v>2.6958000000000002</v>
      </c>
      <c r="J728" t="s">
        <v>453</v>
      </c>
      <c r="K728">
        <v>641</v>
      </c>
      <c r="L728" t="s">
        <v>345</v>
      </c>
      <c r="M728">
        <v>6.8859149999999998</v>
      </c>
      <c r="N728">
        <v>1.1455919999999999</v>
      </c>
      <c r="O728">
        <v>1.5426070000000001</v>
      </c>
      <c r="P728">
        <v>18.562999999999999</v>
      </c>
      <c r="Q728">
        <v>3.0882900000000002</v>
      </c>
      <c r="R728">
        <v>4.1585599999999996</v>
      </c>
      <c r="S728">
        <v>514.889231</v>
      </c>
      <c r="T728">
        <v>1688.067614</v>
      </c>
      <c r="U728">
        <v>117429.764349</v>
      </c>
      <c r="V728" s="6">
        <f t="shared" si="44"/>
        <v>2.6958164451101929</v>
      </c>
      <c r="W728" s="6">
        <f t="shared" si="45"/>
        <v>18.563162896630953</v>
      </c>
      <c r="X728" s="6">
        <f t="shared" si="46"/>
        <v>3.0883057529866758</v>
      </c>
      <c r="Y728" s="6">
        <f t="shared" si="47"/>
        <v>4.1585853189420998</v>
      </c>
    </row>
    <row r="729" spans="1:25" x14ac:dyDescent="0.25">
      <c r="A729">
        <v>728</v>
      </c>
      <c r="B729" t="s">
        <v>229</v>
      </c>
      <c r="C729">
        <v>2</v>
      </c>
      <c r="D729">
        <v>11201</v>
      </c>
      <c r="E729">
        <v>11202</v>
      </c>
      <c r="F729">
        <v>641</v>
      </c>
      <c r="G729" t="s">
        <v>238</v>
      </c>
      <c r="H729" t="s">
        <v>345</v>
      </c>
      <c r="I729">
        <v>2.7285499999999998</v>
      </c>
      <c r="J729" t="s">
        <v>453</v>
      </c>
      <c r="K729">
        <v>641</v>
      </c>
      <c r="L729" t="s">
        <v>345</v>
      </c>
      <c r="M729">
        <v>6.8859149999999998</v>
      </c>
      <c r="N729">
        <v>1.1455919999999999</v>
      </c>
      <c r="O729">
        <v>1.5426070000000001</v>
      </c>
      <c r="P729">
        <v>18.788601</v>
      </c>
      <c r="Q729">
        <v>3.12581</v>
      </c>
      <c r="R729">
        <v>4.2090800000000002</v>
      </c>
      <c r="S729">
        <v>487.42229900000001</v>
      </c>
      <c r="T729">
        <v>1598.6949480000001</v>
      </c>
      <c r="U729">
        <v>118856.68609800001</v>
      </c>
      <c r="V729" s="6">
        <f t="shared" si="44"/>
        <v>2.7285740610192839</v>
      </c>
      <c r="W729" s="6">
        <f t="shared" si="45"/>
        <v>18.788729055383602</v>
      </c>
      <c r="X729" s="6">
        <f t="shared" si="46"/>
        <v>3.1258326157112033</v>
      </c>
      <c r="Y729" s="6">
        <f t="shared" si="47"/>
        <v>4.2091174465467747</v>
      </c>
    </row>
    <row r="730" spans="1:25" x14ac:dyDescent="0.25">
      <c r="A730">
        <v>729</v>
      </c>
      <c r="B730" t="s">
        <v>229</v>
      </c>
      <c r="C730">
        <v>2</v>
      </c>
      <c r="D730">
        <v>11202</v>
      </c>
      <c r="E730">
        <v>11203</v>
      </c>
      <c r="F730">
        <v>641</v>
      </c>
      <c r="G730" t="s">
        <v>238</v>
      </c>
      <c r="H730" t="s">
        <v>345</v>
      </c>
      <c r="I730">
        <v>4.9561599999999997</v>
      </c>
      <c r="J730" t="s">
        <v>453</v>
      </c>
      <c r="K730">
        <v>641</v>
      </c>
      <c r="L730" t="s">
        <v>345</v>
      </c>
      <c r="M730">
        <v>6.8859149999999998</v>
      </c>
      <c r="N730">
        <v>1.1455919999999999</v>
      </c>
      <c r="O730">
        <v>1.5426070000000001</v>
      </c>
      <c r="P730">
        <v>34.127701000000002</v>
      </c>
      <c r="Q730">
        <v>5.67774</v>
      </c>
      <c r="R730">
        <v>7.64541</v>
      </c>
      <c r="S730">
        <v>884.37205300000005</v>
      </c>
      <c r="T730">
        <v>940.83594300000004</v>
      </c>
      <c r="U730">
        <v>25168.649572999999</v>
      </c>
      <c r="V730" s="6">
        <f t="shared" si="44"/>
        <v>0.57779268992194677</v>
      </c>
      <c r="W730" s="6">
        <f t="shared" si="45"/>
        <v>3.9786313504238819</v>
      </c>
      <c r="X730" s="6">
        <f t="shared" si="46"/>
        <v>0.66191468323306279</v>
      </c>
      <c r="Y730" s="6">
        <f t="shared" si="47"/>
        <v>0.89130704802242455</v>
      </c>
    </row>
    <row r="731" spans="1:25" x14ac:dyDescent="0.25">
      <c r="A731">
        <v>730</v>
      </c>
      <c r="B731" t="s">
        <v>229</v>
      </c>
      <c r="C731">
        <v>2</v>
      </c>
      <c r="D731">
        <v>11204</v>
      </c>
      <c r="E731">
        <v>11205</v>
      </c>
      <c r="F731">
        <v>641</v>
      </c>
      <c r="G731" t="s">
        <v>238</v>
      </c>
      <c r="H731" t="s">
        <v>345</v>
      </c>
      <c r="I731">
        <v>17.179200000000002</v>
      </c>
      <c r="J731" t="s">
        <v>453</v>
      </c>
      <c r="K731">
        <v>641</v>
      </c>
      <c r="L731" t="s">
        <v>345</v>
      </c>
      <c r="M731">
        <v>6.8859149999999998</v>
      </c>
      <c r="N731">
        <v>1.1455919999999999</v>
      </c>
      <c r="O731">
        <v>1.5426070000000001</v>
      </c>
      <c r="P731">
        <v>118.29499800000001</v>
      </c>
      <c r="Q731">
        <v>19.680401</v>
      </c>
      <c r="R731">
        <v>26.500699999999998</v>
      </c>
      <c r="S731">
        <v>5757.0027650000002</v>
      </c>
      <c r="T731">
        <v>18885.554037999998</v>
      </c>
      <c r="U731">
        <v>748336.91040199995</v>
      </c>
      <c r="V731" s="6">
        <f t="shared" si="44"/>
        <v>17.179451570293846</v>
      </c>
      <c r="W731" s="6">
        <f t="shared" si="45"/>
        <v>118.29624325965995</v>
      </c>
      <c r="X731" s="6">
        <f t="shared" si="46"/>
        <v>19.680642283316068</v>
      </c>
      <c r="Y731" s="6">
        <f t="shared" si="47"/>
        <v>26.501142248496279</v>
      </c>
    </row>
    <row r="732" spans="1:25" x14ac:dyDescent="0.25">
      <c r="A732">
        <v>731</v>
      </c>
      <c r="B732" t="s">
        <v>229</v>
      </c>
      <c r="C732">
        <v>2</v>
      </c>
      <c r="D732">
        <v>11205</v>
      </c>
      <c r="E732">
        <v>11206</v>
      </c>
      <c r="F732">
        <v>641</v>
      </c>
      <c r="G732" t="s">
        <v>238</v>
      </c>
      <c r="H732" t="s">
        <v>345</v>
      </c>
      <c r="I732">
        <v>3.1579199999999998</v>
      </c>
      <c r="J732" t="s">
        <v>453</v>
      </c>
      <c r="K732">
        <v>641</v>
      </c>
      <c r="L732" t="s">
        <v>345</v>
      </c>
      <c r="M732">
        <v>6.8859149999999998</v>
      </c>
      <c r="N732">
        <v>1.1455919999999999</v>
      </c>
      <c r="O732">
        <v>1.5426070000000001</v>
      </c>
      <c r="P732">
        <v>21.745199</v>
      </c>
      <c r="Q732">
        <v>3.6176900000000001</v>
      </c>
      <c r="R732">
        <v>4.8714300000000001</v>
      </c>
      <c r="S732">
        <v>700.40465099999994</v>
      </c>
      <c r="T732">
        <v>2297.7889639999999</v>
      </c>
      <c r="U732">
        <v>137560.29986200001</v>
      </c>
      <c r="V732" s="6">
        <f t="shared" si="44"/>
        <v>3.1579499509182738</v>
      </c>
      <c r="W732" s="6">
        <f t="shared" si="45"/>
        <v>21.745374936277404</v>
      </c>
      <c r="X732" s="6">
        <f t="shared" si="46"/>
        <v>3.6177222001723668</v>
      </c>
      <c r="Y732" s="6">
        <f t="shared" si="47"/>
        <v>4.8714756999361857</v>
      </c>
    </row>
    <row r="733" spans="1:25" x14ac:dyDescent="0.25">
      <c r="A733">
        <v>732</v>
      </c>
      <c r="B733" t="s">
        <v>229</v>
      </c>
      <c r="C733">
        <v>2</v>
      </c>
      <c r="D733">
        <v>11206</v>
      </c>
      <c r="E733">
        <v>11207</v>
      </c>
      <c r="F733">
        <v>641</v>
      </c>
      <c r="G733" t="s">
        <v>238</v>
      </c>
      <c r="H733" t="s">
        <v>345</v>
      </c>
      <c r="I733">
        <v>1.4513</v>
      </c>
      <c r="J733" t="s">
        <v>453</v>
      </c>
      <c r="K733">
        <v>641</v>
      </c>
      <c r="L733" t="s">
        <v>345</v>
      </c>
      <c r="M733">
        <v>6.8859149999999998</v>
      </c>
      <c r="N733">
        <v>1.1455919999999999</v>
      </c>
      <c r="O733">
        <v>1.5426070000000001</v>
      </c>
      <c r="P733">
        <v>9.9935299999999998</v>
      </c>
      <c r="Q733">
        <v>1.6626000000000001</v>
      </c>
      <c r="R733">
        <v>2.2387899999999998</v>
      </c>
      <c r="S733">
        <v>307.547257</v>
      </c>
      <c r="T733">
        <v>1008.927106</v>
      </c>
      <c r="U733">
        <v>63219.083329000001</v>
      </c>
      <c r="V733" s="6">
        <f t="shared" si="44"/>
        <v>1.4513104529155187</v>
      </c>
      <c r="W733" s="6">
        <f t="shared" si="45"/>
        <v>9.9936004173877642</v>
      </c>
      <c r="X733" s="6">
        <f t="shared" si="46"/>
        <v>1.6626096443763949</v>
      </c>
      <c r="Y733" s="6">
        <f t="shared" si="47"/>
        <v>2.2388016638406496</v>
      </c>
    </row>
    <row r="734" spans="1:25" x14ac:dyDescent="0.25">
      <c r="A734">
        <v>733</v>
      </c>
      <c r="B734" t="s">
        <v>229</v>
      </c>
      <c r="C734">
        <v>2</v>
      </c>
      <c r="D734">
        <v>11207</v>
      </c>
      <c r="E734">
        <v>11208</v>
      </c>
      <c r="F734">
        <v>641</v>
      </c>
      <c r="G734" t="s">
        <v>238</v>
      </c>
      <c r="H734" t="s">
        <v>345</v>
      </c>
      <c r="I734">
        <v>10.5486</v>
      </c>
      <c r="J734" t="s">
        <v>453</v>
      </c>
      <c r="K734">
        <v>641</v>
      </c>
      <c r="L734" t="s">
        <v>345</v>
      </c>
      <c r="M734">
        <v>6.8859149999999998</v>
      </c>
      <c r="N734">
        <v>1.1455919999999999</v>
      </c>
      <c r="O734">
        <v>1.5426070000000001</v>
      </c>
      <c r="P734">
        <v>72.636803</v>
      </c>
      <c r="Q734">
        <v>12.0844</v>
      </c>
      <c r="R734">
        <v>16.272300000000001</v>
      </c>
      <c r="S734">
        <v>1821.8832769999999</v>
      </c>
      <c r="T734">
        <v>5976.1672589999998</v>
      </c>
      <c r="U734">
        <v>459499.81458499999</v>
      </c>
      <c r="V734" s="6">
        <f t="shared" si="44"/>
        <v>10.548664246671258</v>
      </c>
      <c r="W734" s="6">
        <f t="shared" si="45"/>
        <v>72.637205366117314</v>
      </c>
      <c r="X734" s="6">
        <f t="shared" si="46"/>
        <v>12.08446537167262</v>
      </c>
      <c r="Y734" s="6">
        <f t="shared" si="47"/>
        <v>16.27244330756481</v>
      </c>
    </row>
    <row r="735" spans="1:25" x14ac:dyDescent="0.25">
      <c r="A735">
        <v>734</v>
      </c>
      <c r="B735" t="s">
        <v>229</v>
      </c>
      <c r="C735">
        <v>2</v>
      </c>
      <c r="D735">
        <v>11208</v>
      </c>
      <c r="E735">
        <v>11209</v>
      </c>
      <c r="F735">
        <v>641</v>
      </c>
      <c r="G735" t="s">
        <v>238</v>
      </c>
      <c r="H735" t="s">
        <v>345</v>
      </c>
      <c r="I735">
        <v>2.8472599999999999</v>
      </c>
      <c r="J735" t="s">
        <v>453</v>
      </c>
      <c r="K735">
        <v>641</v>
      </c>
      <c r="L735" t="s">
        <v>345</v>
      </c>
      <c r="M735">
        <v>6.8859149999999998</v>
      </c>
      <c r="N735">
        <v>1.1455919999999999</v>
      </c>
      <c r="O735">
        <v>1.5426070000000001</v>
      </c>
      <c r="P735">
        <v>19.606000999999999</v>
      </c>
      <c r="Q735">
        <v>3.2618</v>
      </c>
      <c r="R735">
        <v>4.3921999999999999</v>
      </c>
      <c r="S735">
        <v>956.02328499999999</v>
      </c>
      <c r="T735">
        <v>3136.1207260000001</v>
      </c>
      <c r="U735">
        <v>124027.55918700001</v>
      </c>
      <c r="V735" s="6">
        <f t="shared" si="44"/>
        <v>2.8472809730716255</v>
      </c>
      <c r="W735" s="6">
        <f t="shared" si="45"/>
        <v>19.606134761688502</v>
      </c>
      <c r="X735" s="6">
        <f t="shared" si="46"/>
        <v>3.2618223045030694</v>
      </c>
      <c r="Y735" s="6">
        <f t="shared" si="47"/>
        <v>4.3922355600271015</v>
      </c>
    </row>
    <row r="736" spans="1:25" x14ac:dyDescent="0.25">
      <c r="A736">
        <v>735</v>
      </c>
      <c r="B736" t="s">
        <v>229</v>
      </c>
      <c r="C736">
        <v>2</v>
      </c>
      <c r="D736">
        <v>11209</v>
      </c>
      <c r="E736">
        <v>11210</v>
      </c>
      <c r="F736">
        <v>641</v>
      </c>
      <c r="G736" t="s">
        <v>238</v>
      </c>
      <c r="H736" t="s">
        <v>345</v>
      </c>
      <c r="I736">
        <v>10.868499999999999</v>
      </c>
      <c r="J736" t="s">
        <v>453</v>
      </c>
      <c r="K736">
        <v>641</v>
      </c>
      <c r="L736" t="s">
        <v>345</v>
      </c>
      <c r="M736">
        <v>6.8859149999999998</v>
      </c>
      <c r="N736">
        <v>1.1455919999999999</v>
      </c>
      <c r="O736">
        <v>1.5426070000000001</v>
      </c>
      <c r="P736">
        <v>74.839600000000004</v>
      </c>
      <c r="Q736">
        <v>12.450900000000001</v>
      </c>
      <c r="R736">
        <v>16.765799999999999</v>
      </c>
      <c r="S736">
        <v>2010.19767</v>
      </c>
      <c r="T736">
        <v>6587.583697</v>
      </c>
      <c r="U736">
        <v>470664.92031700001</v>
      </c>
      <c r="V736" s="6">
        <f t="shared" si="44"/>
        <v>10.804979805257117</v>
      </c>
      <c r="W736" s="6">
        <f t="shared" si="45"/>
        <v>74.402172515717055</v>
      </c>
      <c r="X736" s="6">
        <f t="shared" si="46"/>
        <v>12.378098425064112</v>
      </c>
      <c r="Y736" s="6">
        <f t="shared" si="47"/>
        <v>16.667837482448267</v>
      </c>
    </row>
    <row r="737" spans="1:25" x14ac:dyDescent="0.25">
      <c r="A737">
        <v>736</v>
      </c>
      <c r="B737" t="s">
        <v>229</v>
      </c>
      <c r="C737">
        <v>2</v>
      </c>
      <c r="D737">
        <v>11210</v>
      </c>
      <c r="E737">
        <v>11211</v>
      </c>
      <c r="F737">
        <v>641</v>
      </c>
      <c r="G737" t="s">
        <v>238</v>
      </c>
      <c r="H737" t="s">
        <v>345</v>
      </c>
      <c r="I737">
        <v>69.4465</v>
      </c>
      <c r="J737" t="s">
        <v>453</v>
      </c>
      <c r="K737">
        <v>641</v>
      </c>
      <c r="L737" t="s">
        <v>345</v>
      </c>
      <c r="M737">
        <v>6.8859149999999998</v>
      </c>
      <c r="N737">
        <v>1.1455919999999999</v>
      </c>
      <c r="O737">
        <v>1.5426070000000001</v>
      </c>
      <c r="P737">
        <v>478.20300300000002</v>
      </c>
      <c r="Q737">
        <v>79.557404000000005</v>
      </c>
      <c r="R737">
        <v>107.129</v>
      </c>
      <c r="S737">
        <v>6015.5779339999999</v>
      </c>
      <c r="T737">
        <v>19726.316808</v>
      </c>
      <c r="U737">
        <v>3025109.0041129999</v>
      </c>
      <c r="V737" s="6">
        <f t="shared" si="44"/>
        <v>69.446946834550047</v>
      </c>
      <c r="W737" s="6">
        <f t="shared" si="45"/>
        <v>478.20577291223066</v>
      </c>
      <c r="X737" s="6">
        <f t="shared" si="46"/>
        <v>79.557866718085847</v>
      </c>
      <c r="Y737" s="6">
        <f t="shared" si="47"/>
        <v>107.12934631560475</v>
      </c>
    </row>
    <row r="738" spans="1:25" x14ac:dyDescent="0.25">
      <c r="A738">
        <v>737</v>
      </c>
      <c r="B738" t="s">
        <v>229</v>
      </c>
      <c r="C738">
        <v>2</v>
      </c>
      <c r="D738">
        <v>11212</v>
      </c>
      <c r="E738">
        <v>11213</v>
      </c>
      <c r="F738">
        <v>641</v>
      </c>
      <c r="G738" t="s">
        <v>238</v>
      </c>
      <c r="H738" t="s">
        <v>345</v>
      </c>
      <c r="I738">
        <v>1.36608</v>
      </c>
      <c r="J738" t="s">
        <v>453</v>
      </c>
      <c r="K738">
        <v>641</v>
      </c>
      <c r="L738" t="s">
        <v>345</v>
      </c>
      <c r="M738">
        <v>6.8859149999999998</v>
      </c>
      <c r="N738">
        <v>1.1455919999999999</v>
      </c>
      <c r="O738">
        <v>1.5426070000000001</v>
      </c>
      <c r="P738">
        <v>9.4067100000000003</v>
      </c>
      <c r="Q738">
        <v>1.56497</v>
      </c>
      <c r="R738">
        <v>2.1073200000000001</v>
      </c>
      <c r="S738">
        <v>381.24875200000002</v>
      </c>
      <c r="T738">
        <v>1251.242671</v>
      </c>
      <c r="U738">
        <v>59506.983839</v>
      </c>
      <c r="V738" s="6">
        <f t="shared" si="44"/>
        <v>1.3660923746326905</v>
      </c>
      <c r="W738" s="6">
        <f t="shared" si="45"/>
        <v>9.4067959738688636</v>
      </c>
      <c r="X738" s="6">
        <f t="shared" si="46"/>
        <v>1.564984495640213</v>
      </c>
      <c r="Y738" s="6">
        <f t="shared" si="47"/>
        <v>2.1073436597550108</v>
      </c>
    </row>
    <row r="739" spans="1:25" x14ac:dyDescent="0.25">
      <c r="A739">
        <v>738</v>
      </c>
      <c r="B739" t="s">
        <v>229</v>
      </c>
      <c r="C739">
        <v>2</v>
      </c>
      <c r="D739">
        <v>11214</v>
      </c>
      <c r="E739">
        <v>11215</v>
      </c>
      <c r="F739">
        <v>641</v>
      </c>
      <c r="G739" t="s">
        <v>238</v>
      </c>
      <c r="H739" t="s">
        <v>345</v>
      </c>
      <c r="I739">
        <v>1.66313</v>
      </c>
      <c r="J739" t="s">
        <v>453</v>
      </c>
      <c r="K739">
        <v>641</v>
      </c>
      <c r="L739" t="s">
        <v>345</v>
      </c>
      <c r="M739">
        <v>6.8859149999999998</v>
      </c>
      <c r="N739">
        <v>1.1455919999999999</v>
      </c>
      <c r="O739">
        <v>1.5426070000000001</v>
      </c>
      <c r="P739">
        <v>11.452199999999999</v>
      </c>
      <c r="Q739">
        <v>1.90527</v>
      </c>
      <c r="R739">
        <v>2.5655600000000001</v>
      </c>
      <c r="S739">
        <v>495.58181999999999</v>
      </c>
      <c r="T739">
        <v>1625.4798989999999</v>
      </c>
      <c r="U739">
        <v>72446.817007999998</v>
      </c>
      <c r="V739" s="6">
        <f t="shared" si="44"/>
        <v>1.6631500690541781</v>
      </c>
      <c r="W739" s="6">
        <f t="shared" si="45"/>
        <v>11.452310007751199</v>
      </c>
      <c r="X739" s="6">
        <f t="shared" si="46"/>
        <v>1.9052914139079138</v>
      </c>
      <c r="Y739" s="6">
        <f t="shared" si="47"/>
        <v>2.5655869385734587</v>
      </c>
    </row>
    <row r="740" spans="1:25" x14ac:dyDescent="0.25">
      <c r="A740">
        <v>739</v>
      </c>
      <c r="B740" t="s">
        <v>229</v>
      </c>
      <c r="C740">
        <v>2</v>
      </c>
      <c r="D740">
        <v>11215</v>
      </c>
      <c r="E740">
        <v>11216</v>
      </c>
      <c r="F740">
        <v>641</v>
      </c>
      <c r="G740" t="s">
        <v>238</v>
      </c>
      <c r="H740" t="s">
        <v>345</v>
      </c>
      <c r="I740">
        <v>17.780100000000001</v>
      </c>
      <c r="J740" t="s">
        <v>453</v>
      </c>
      <c r="K740">
        <v>641</v>
      </c>
      <c r="L740" t="s">
        <v>345</v>
      </c>
      <c r="M740">
        <v>6.8859149999999998</v>
      </c>
      <c r="N740">
        <v>1.1455919999999999</v>
      </c>
      <c r="O740">
        <v>1.5426070000000001</v>
      </c>
      <c r="P740">
        <v>122.431999</v>
      </c>
      <c r="Q740">
        <v>20.3687</v>
      </c>
      <c r="R740">
        <v>27.427700000000002</v>
      </c>
      <c r="S740">
        <v>1537.7146310000001</v>
      </c>
      <c r="T740">
        <v>5045.2103159999997</v>
      </c>
      <c r="U740">
        <v>774511.97340300004</v>
      </c>
      <c r="V740" s="6">
        <f t="shared" si="44"/>
        <v>17.780348333402205</v>
      </c>
      <c r="W740" s="6">
        <f t="shared" si="45"/>
        <v>122.43396729419925</v>
      </c>
      <c r="X740" s="6">
        <f t="shared" si="46"/>
        <v>20.369024807958898</v>
      </c>
      <c r="Y740" s="6">
        <f t="shared" si="47"/>
        <v>27.428089801544576</v>
      </c>
    </row>
    <row r="741" spans="1:25" x14ac:dyDescent="0.25">
      <c r="A741">
        <v>740</v>
      </c>
      <c r="B741" t="s">
        <v>229</v>
      </c>
      <c r="C741">
        <v>2</v>
      </c>
      <c r="D741">
        <v>11216</v>
      </c>
      <c r="E741">
        <v>11217</v>
      </c>
      <c r="F741">
        <v>641</v>
      </c>
      <c r="G741" t="s">
        <v>238</v>
      </c>
      <c r="H741" t="s">
        <v>345</v>
      </c>
      <c r="I741">
        <v>5.1214700000000004</v>
      </c>
      <c r="J741" t="s">
        <v>453</v>
      </c>
      <c r="K741">
        <v>641</v>
      </c>
      <c r="L741" t="s">
        <v>345</v>
      </c>
      <c r="M741">
        <v>6.8859149999999998</v>
      </c>
      <c r="N741">
        <v>1.1455919999999999</v>
      </c>
      <c r="O741">
        <v>1.5426070000000001</v>
      </c>
      <c r="P741">
        <v>35.265999000000001</v>
      </c>
      <c r="Q741">
        <v>5.8671199999999999</v>
      </c>
      <c r="R741">
        <v>7.9004099999999999</v>
      </c>
      <c r="S741">
        <v>1454.315973</v>
      </c>
      <c r="T741">
        <v>4771.6895619999996</v>
      </c>
      <c r="U741">
        <v>223090.20698799999</v>
      </c>
      <c r="V741" s="6">
        <f t="shared" si="44"/>
        <v>5.1214464414141414</v>
      </c>
      <c r="W741" s="6">
        <f t="shared" si="45"/>
        <v>35.265844872630254</v>
      </c>
      <c r="X741" s="6">
        <f t="shared" si="46"/>
        <v>5.8670880717125087</v>
      </c>
      <c r="Y741" s="6">
        <f t="shared" si="47"/>
        <v>7.9003791306505446</v>
      </c>
    </row>
    <row r="742" spans="1:25" x14ac:dyDescent="0.25">
      <c r="A742">
        <v>741</v>
      </c>
      <c r="B742" t="s">
        <v>229</v>
      </c>
      <c r="C742">
        <v>2</v>
      </c>
      <c r="D742">
        <v>11219</v>
      </c>
      <c r="E742">
        <v>11220</v>
      </c>
      <c r="F742">
        <v>641</v>
      </c>
      <c r="G742" t="s">
        <v>238</v>
      </c>
      <c r="H742" t="s">
        <v>345</v>
      </c>
      <c r="I742">
        <v>6.1111899999999997</v>
      </c>
      <c r="J742" t="s">
        <v>453</v>
      </c>
      <c r="K742">
        <v>641</v>
      </c>
      <c r="L742" t="s">
        <v>345</v>
      </c>
      <c r="M742">
        <v>6.8859149999999998</v>
      </c>
      <c r="N742">
        <v>1.1455919999999999</v>
      </c>
      <c r="O742">
        <v>1.5426070000000001</v>
      </c>
      <c r="P742">
        <v>42.081099999999999</v>
      </c>
      <c r="Q742">
        <v>7.0009300000000003</v>
      </c>
      <c r="R742">
        <v>9.4271600000000007</v>
      </c>
      <c r="S742">
        <v>1297.0204249999999</v>
      </c>
      <c r="T742">
        <v>4254.5616129999999</v>
      </c>
      <c r="U742">
        <v>266206.82402300002</v>
      </c>
      <c r="V742" s="6">
        <f t="shared" si="44"/>
        <v>6.1112677691230495</v>
      </c>
      <c r="W742" s="6">
        <f t="shared" si="45"/>
        <v>42.08167040042094</v>
      </c>
      <c r="X742" s="6">
        <f t="shared" si="46"/>
        <v>7.0010194661652125</v>
      </c>
      <c r="Y742" s="6">
        <f t="shared" si="47"/>
        <v>9.4272844395236</v>
      </c>
    </row>
    <row r="743" spans="1:25" x14ac:dyDescent="0.25">
      <c r="A743">
        <v>742</v>
      </c>
      <c r="B743" t="s">
        <v>229</v>
      </c>
      <c r="C743">
        <v>2</v>
      </c>
      <c r="D743">
        <v>11220</v>
      </c>
      <c r="E743">
        <v>11221</v>
      </c>
      <c r="F743">
        <v>641</v>
      </c>
      <c r="G743" t="s">
        <v>238</v>
      </c>
      <c r="H743" t="s">
        <v>345</v>
      </c>
      <c r="I743">
        <v>65.136300000000006</v>
      </c>
      <c r="J743" t="s">
        <v>453</v>
      </c>
      <c r="K743">
        <v>641</v>
      </c>
      <c r="L743" t="s">
        <v>345</v>
      </c>
      <c r="M743">
        <v>6.8859149999999998</v>
      </c>
      <c r="N743">
        <v>1.1455919999999999</v>
      </c>
      <c r="O743">
        <v>1.5426070000000001</v>
      </c>
      <c r="P743">
        <v>448.52301</v>
      </c>
      <c r="Q743">
        <v>74.619597999999996</v>
      </c>
      <c r="R743">
        <v>100.48</v>
      </c>
      <c r="S743">
        <v>8465.7205319999994</v>
      </c>
      <c r="T743">
        <v>27760.321522999999</v>
      </c>
      <c r="U743">
        <v>2837379.5143200001</v>
      </c>
      <c r="V743" s="6">
        <f t="shared" si="44"/>
        <v>65.13727076033058</v>
      </c>
      <c r="W743" s="6">
        <f t="shared" si="45"/>
        <v>448.52970978762175</v>
      </c>
      <c r="X743" s="6">
        <f t="shared" si="46"/>
        <v>74.620736284868627</v>
      </c>
      <c r="Y743" s="6">
        <f t="shared" si="47"/>
        <v>100.48120983578129</v>
      </c>
    </row>
    <row r="744" spans="1:25" x14ac:dyDescent="0.25">
      <c r="A744">
        <v>743</v>
      </c>
      <c r="B744" t="s">
        <v>229</v>
      </c>
      <c r="C744">
        <v>2</v>
      </c>
      <c r="D744">
        <v>11222</v>
      </c>
      <c r="E744">
        <v>11223</v>
      </c>
      <c r="F744">
        <v>641</v>
      </c>
      <c r="G744" t="s">
        <v>238</v>
      </c>
      <c r="H744" t="s">
        <v>345</v>
      </c>
      <c r="I744">
        <v>6.29854</v>
      </c>
      <c r="J744" t="s">
        <v>453</v>
      </c>
      <c r="K744">
        <v>641</v>
      </c>
      <c r="L744" t="s">
        <v>345</v>
      </c>
      <c r="M744">
        <v>6.8859149999999998</v>
      </c>
      <c r="N744">
        <v>1.1455919999999999</v>
      </c>
      <c r="O744">
        <v>1.5426070000000001</v>
      </c>
      <c r="P744">
        <v>43.371200999999999</v>
      </c>
      <c r="Q744">
        <v>7.21556</v>
      </c>
      <c r="R744">
        <v>9.71617</v>
      </c>
      <c r="S744">
        <v>1594.542138</v>
      </c>
      <c r="T744">
        <v>5227.5164169999998</v>
      </c>
      <c r="U744">
        <v>274368.65371500002</v>
      </c>
      <c r="V744" s="6">
        <f t="shared" si="44"/>
        <v>6.2986375967630863</v>
      </c>
      <c r="W744" s="6">
        <f t="shared" si="45"/>
        <v>43.371883107114883</v>
      </c>
      <c r="X744" s="6">
        <f t="shared" si="46"/>
        <v>7.2156688417510173</v>
      </c>
      <c r="Y744" s="6">
        <f t="shared" si="47"/>
        <v>9.7163224472299152</v>
      </c>
    </row>
    <row r="745" spans="1:25" x14ac:dyDescent="0.25">
      <c r="A745">
        <v>744</v>
      </c>
      <c r="B745" t="s">
        <v>229</v>
      </c>
      <c r="C745">
        <v>2</v>
      </c>
      <c r="D745">
        <v>11223</v>
      </c>
      <c r="E745">
        <v>11224</v>
      </c>
      <c r="F745">
        <v>641</v>
      </c>
      <c r="G745" t="s">
        <v>238</v>
      </c>
      <c r="H745" t="s">
        <v>345</v>
      </c>
      <c r="I745">
        <v>1.26119</v>
      </c>
      <c r="J745" t="s">
        <v>453</v>
      </c>
      <c r="K745">
        <v>641</v>
      </c>
      <c r="L745" t="s">
        <v>345</v>
      </c>
      <c r="M745">
        <v>6.8859149999999998</v>
      </c>
      <c r="N745">
        <v>1.1455919999999999</v>
      </c>
      <c r="O745">
        <v>1.5426070000000001</v>
      </c>
      <c r="P745">
        <v>8.68445</v>
      </c>
      <c r="Q745">
        <v>1.4448099999999999</v>
      </c>
      <c r="R745">
        <v>1.9455199999999999</v>
      </c>
      <c r="S745">
        <v>387.67337900000001</v>
      </c>
      <c r="T745">
        <v>1271.0589600000001</v>
      </c>
      <c r="U745">
        <v>54937.90812</v>
      </c>
      <c r="V745" s="6">
        <f t="shared" si="44"/>
        <v>1.2612008292011019</v>
      </c>
      <c r="W745" s="6">
        <f t="shared" si="45"/>
        <v>8.6845217078083046</v>
      </c>
      <c r="X745" s="6">
        <f t="shared" si="46"/>
        <v>1.4448215803261486</v>
      </c>
      <c r="Y745" s="6">
        <f t="shared" si="47"/>
        <v>1.9455372275314242</v>
      </c>
    </row>
    <row r="746" spans="1:25" x14ac:dyDescent="0.25">
      <c r="A746">
        <v>745</v>
      </c>
      <c r="B746" t="s">
        <v>229</v>
      </c>
      <c r="C746">
        <v>2</v>
      </c>
      <c r="D746">
        <v>11224</v>
      </c>
      <c r="E746">
        <v>11225</v>
      </c>
      <c r="F746">
        <v>641</v>
      </c>
      <c r="G746" t="s">
        <v>238</v>
      </c>
      <c r="H746" t="s">
        <v>345</v>
      </c>
      <c r="I746">
        <v>1.1091899999999999</v>
      </c>
      <c r="J746" t="s">
        <v>453</v>
      </c>
      <c r="K746">
        <v>641</v>
      </c>
      <c r="L746" t="s">
        <v>345</v>
      </c>
      <c r="M746">
        <v>6.8859149999999998</v>
      </c>
      <c r="N746">
        <v>1.1455919999999999</v>
      </c>
      <c r="O746">
        <v>1.5426070000000001</v>
      </c>
      <c r="P746">
        <v>7.6377899999999999</v>
      </c>
      <c r="Q746">
        <v>1.27068</v>
      </c>
      <c r="R746">
        <v>1.7110399999999999</v>
      </c>
      <c r="S746">
        <v>291.89930600000002</v>
      </c>
      <c r="T746">
        <v>958.73596999999995</v>
      </c>
      <c r="U746">
        <v>48316.315649999997</v>
      </c>
      <c r="V746" s="6">
        <f t="shared" si="44"/>
        <v>1.109189982782369</v>
      </c>
      <c r="W746" s="6">
        <f t="shared" si="45"/>
        <v>7.6377879402908562</v>
      </c>
      <c r="X746" s="6">
        <f t="shared" si="46"/>
        <v>1.2706791707556195</v>
      </c>
      <c r="Y746" s="6">
        <f t="shared" si="47"/>
        <v>1.7110442317699619</v>
      </c>
    </row>
    <row r="747" spans="1:25" x14ac:dyDescent="0.25">
      <c r="A747">
        <v>746</v>
      </c>
      <c r="B747" t="s">
        <v>229</v>
      </c>
      <c r="C747">
        <v>2</v>
      </c>
      <c r="D747">
        <v>11225</v>
      </c>
      <c r="E747">
        <v>11226</v>
      </c>
      <c r="F747">
        <v>641</v>
      </c>
      <c r="G747" t="s">
        <v>238</v>
      </c>
      <c r="H747" t="s">
        <v>345</v>
      </c>
      <c r="I747">
        <v>28.936</v>
      </c>
      <c r="J747" t="s">
        <v>453</v>
      </c>
      <c r="K747">
        <v>641</v>
      </c>
      <c r="L747" t="s">
        <v>345</v>
      </c>
      <c r="M747">
        <v>6.8859149999999998</v>
      </c>
      <c r="N747">
        <v>1.1455919999999999</v>
      </c>
      <c r="O747">
        <v>1.5426070000000001</v>
      </c>
      <c r="P747">
        <v>199.25100699999999</v>
      </c>
      <c r="Q747">
        <v>33.148899</v>
      </c>
      <c r="R747">
        <v>44.636899999999997</v>
      </c>
      <c r="S747">
        <v>5086.5202689999996</v>
      </c>
      <c r="T747">
        <v>16682.761898000001</v>
      </c>
      <c r="U747">
        <v>1260469.9194110001</v>
      </c>
      <c r="V747" s="6">
        <f t="shared" si="44"/>
        <v>28.936407699977046</v>
      </c>
      <c r="W747" s="6">
        <f t="shared" si="45"/>
        <v>199.25364382738744</v>
      </c>
      <c r="X747" s="6">
        <f t="shared" si="46"/>
        <v>33.149317169832102</v>
      </c>
      <c r="Y747" s="6">
        <f t="shared" si="47"/>
        <v>44.637505072838493</v>
      </c>
    </row>
    <row r="748" spans="1:25" x14ac:dyDescent="0.25">
      <c r="A748">
        <v>747</v>
      </c>
      <c r="B748" t="s">
        <v>229</v>
      </c>
      <c r="C748">
        <v>2</v>
      </c>
      <c r="D748">
        <v>11227</v>
      </c>
      <c r="E748">
        <v>11228</v>
      </c>
      <c r="F748">
        <v>641</v>
      </c>
      <c r="G748" t="s">
        <v>238</v>
      </c>
      <c r="H748" t="s">
        <v>345</v>
      </c>
      <c r="I748">
        <v>28.173300000000001</v>
      </c>
      <c r="J748" t="s">
        <v>453</v>
      </c>
      <c r="K748">
        <v>641</v>
      </c>
      <c r="L748" t="s">
        <v>345</v>
      </c>
      <c r="M748">
        <v>6.8859149999999998</v>
      </c>
      <c r="N748">
        <v>1.1455919999999999</v>
      </c>
      <c r="O748">
        <v>1.5426070000000001</v>
      </c>
      <c r="P748">
        <v>193.99899300000001</v>
      </c>
      <c r="Q748">
        <v>32.275100999999999</v>
      </c>
      <c r="R748">
        <v>43.460299999999997</v>
      </c>
      <c r="S748">
        <v>3835.984211</v>
      </c>
      <c r="T748">
        <v>12582.862869000001</v>
      </c>
      <c r="U748">
        <v>1227243.2724540001</v>
      </c>
      <c r="V748" s="6">
        <f t="shared" si="44"/>
        <v>28.173628844214878</v>
      </c>
      <c r="W748" s="6">
        <f t="shared" si="45"/>
        <v>194.00121346281188</v>
      </c>
      <c r="X748" s="6">
        <f t="shared" si="46"/>
        <v>32.275483814901811</v>
      </c>
      <c r="Y748" s="6">
        <f t="shared" si="47"/>
        <v>43.460837070487784</v>
      </c>
    </row>
    <row r="749" spans="1:25" x14ac:dyDescent="0.25">
      <c r="A749">
        <v>748</v>
      </c>
      <c r="B749" t="s">
        <v>229</v>
      </c>
      <c r="C749">
        <v>2</v>
      </c>
      <c r="D749">
        <v>11228</v>
      </c>
      <c r="E749">
        <v>11229</v>
      </c>
      <c r="F749">
        <v>641</v>
      </c>
      <c r="G749" t="s">
        <v>238</v>
      </c>
      <c r="H749" t="s">
        <v>345</v>
      </c>
      <c r="I749">
        <v>4.2209899999999996</v>
      </c>
      <c r="J749" t="s">
        <v>453</v>
      </c>
      <c r="K749">
        <v>641</v>
      </c>
      <c r="L749" t="s">
        <v>345</v>
      </c>
      <c r="M749">
        <v>6.8859149999999998</v>
      </c>
      <c r="N749">
        <v>1.1455919999999999</v>
      </c>
      <c r="O749">
        <v>1.5426070000000001</v>
      </c>
      <c r="P749">
        <v>29.065398999999999</v>
      </c>
      <c r="Q749">
        <v>4.8355300000000003</v>
      </c>
      <c r="R749">
        <v>6.5113300000000001</v>
      </c>
      <c r="S749">
        <v>665.873651</v>
      </c>
      <c r="T749">
        <v>2183.212497</v>
      </c>
      <c r="U749">
        <v>183866.246961</v>
      </c>
      <c r="V749" s="6">
        <f t="shared" si="44"/>
        <v>4.2209882222451789</v>
      </c>
      <c r="W749" s="6">
        <f t="shared" si="45"/>
        <v>29.065366114381408</v>
      </c>
      <c r="X749" s="6">
        <f t="shared" si="46"/>
        <v>4.8355303394982991</v>
      </c>
      <c r="Y749" s="6">
        <f t="shared" si="47"/>
        <v>6.5113259785529687</v>
      </c>
    </row>
    <row r="750" spans="1:25" x14ac:dyDescent="0.25">
      <c r="A750">
        <v>749</v>
      </c>
      <c r="B750" t="s">
        <v>229</v>
      </c>
      <c r="C750">
        <v>2</v>
      </c>
      <c r="D750">
        <v>11229</v>
      </c>
      <c r="E750">
        <v>11230</v>
      </c>
      <c r="F750">
        <v>641</v>
      </c>
      <c r="G750" t="s">
        <v>238</v>
      </c>
      <c r="H750" t="s">
        <v>345</v>
      </c>
      <c r="I750">
        <v>4.8866199999999997</v>
      </c>
      <c r="J750" t="s">
        <v>453</v>
      </c>
      <c r="K750">
        <v>641</v>
      </c>
      <c r="L750" t="s">
        <v>345</v>
      </c>
      <c r="M750">
        <v>6.8859149999999998</v>
      </c>
      <c r="N750">
        <v>1.1455919999999999</v>
      </c>
      <c r="O750">
        <v>1.5426070000000001</v>
      </c>
      <c r="P750">
        <v>33.648800000000001</v>
      </c>
      <c r="Q750">
        <v>5.5980699999999999</v>
      </c>
      <c r="R750">
        <v>7.5381299999999998</v>
      </c>
      <c r="S750">
        <v>1094.134855</v>
      </c>
      <c r="T750">
        <v>3589.403249</v>
      </c>
      <c r="U750">
        <v>212863.861229</v>
      </c>
      <c r="V750" s="6">
        <f t="shared" si="44"/>
        <v>4.886681846395776</v>
      </c>
      <c r="W750" s="6">
        <f t="shared" si="45"/>
        <v>33.64927582632437</v>
      </c>
      <c r="X750" s="6">
        <f t="shared" si="46"/>
        <v>5.5981436297762297</v>
      </c>
      <c r="Y750" s="6">
        <f t="shared" si="47"/>
        <v>7.5382296230230494</v>
      </c>
    </row>
    <row r="751" spans="1:25" x14ac:dyDescent="0.25">
      <c r="A751">
        <v>750</v>
      </c>
      <c r="B751" t="s">
        <v>229</v>
      </c>
      <c r="C751">
        <v>2</v>
      </c>
      <c r="D751">
        <v>11230</v>
      </c>
      <c r="E751">
        <v>11231</v>
      </c>
      <c r="F751">
        <v>641</v>
      </c>
      <c r="G751" t="s">
        <v>238</v>
      </c>
      <c r="H751" t="s">
        <v>345</v>
      </c>
      <c r="I751">
        <v>11.2316</v>
      </c>
      <c r="J751" t="s">
        <v>453</v>
      </c>
      <c r="K751">
        <v>641</v>
      </c>
      <c r="L751" t="s">
        <v>345</v>
      </c>
      <c r="M751">
        <v>6.8859149999999998</v>
      </c>
      <c r="N751">
        <v>1.1455919999999999</v>
      </c>
      <c r="O751">
        <v>1.5426070000000001</v>
      </c>
      <c r="P751">
        <v>77.339798000000002</v>
      </c>
      <c r="Q751">
        <v>12.8668</v>
      </c>
      <c r="R751">
        <v>17.325900000000001</v>
      </c>
      <c r="S751">
        <v>1920.830461</v>
      </c>
      <c r="T751">
        <v>6298.9863580000001</v>
      </c>
      <c r="U751">
        <v>489256.80338699999</v>
      </c>
      <c r="V751" s="6">
        <f t="shared" si="44"/>
        <v>11.231790711363637</v>
      </c>
      <c r="W751" s="6">
        <f t="shared" si="45"/>
        <v>77.341156136239533</v>
      </c>
      <c r="X751" s="6">
        <f t="shared" si="46"/>
        <v>12.86704958461249</v>
      </c>
      <c r="Y751" s="6">
        <f t="shared" si="47"/>
        <v>17.326238973884525</v>
      </c>
    </row>
    <row r="752" spans="1:25" x14ac:dyDescent="0.25">
      <c r="A752">
        <v>751</v>
      </c>
      <c r="B752" t="s">
        <v>229</v>
      </c>
      <c r="C752">
        <v>2</v>
      </c>
      <c r="D752">
        <v>11231</v>
      </c>
      <c r="E752">
        <v>11232</v>
      </c>
      <c r="F752">
        <v>641</v>
      </c>
      <c r="G752" t="s">
        <v>238</v>
      </c>
      <c r="H752" t="s">
        <v>345</v>
      </c>
      <c r="I752">
        <v>1.92395</v>
      </c>
      <c r="J752" t="s">
        <v>453</v>
      </c>
      <c r="K752">
        <v>641</v>
      </c>
      <c r="L752" t="s">
        <v>345</v>
      </c>
      <c r="M752">
        <v>6.8859149999999998</v>
      </c>
      <c r="N752">
        <v>1.1455919999999999</v>
      </c>
      <c r="O752">
        <v>1.5426070000000001</v>
      </c>
      <c r="P752">
        <v>13.248200000000001</v>
      </c>
      <c r="Q752">
        <v>2.2040600000000001</v>
      </c>
      <c r="R752">
        <v>2.9679000000000002</v>
      </c>
      <c r="S752">
        <v>368.94361400000003</v>
      </c>
      <c r="T752">
        <v>1210.521833</v>
      </c>
      <c r="U752">
        <v>83808.097429000001</v>
      </c>
      <c r="V752" s="6">
        <f t="shared" si="44"/>
        <v>1.9239691788108357</v>
      </c>
      <c r="W752" s="6">
        <f t="shared" si="45"/>
        <v>13.248288227911216</v>
      </c>
      <c r="X752" s="6">
        <f t="shared" si="46"/>
        <v>2.204083699492263</v>
      </c>
      <c r="Y752" s="6">
        <f t="shared" si="47"/>
        <v>2.9679283230178468</v>
      </c>
    </row>
    <row r="753" spans="1:25" x14ac:dyDescent="0.25">
      <c r="A753">
        <v>752</v>
      </c>
      <c r="B753" t="s">
        <v>229</v>
      </c>
      <c r="C753">
        <v>2</v>
      </c>
      <c r="D753">
        <v>11232</v>
      </c>
      <c r="E753">
        <v>11233</v>
      </c>
      <c r="F753">
        <v>641</v>
      </c>
      <c r="G753" t="s">
        <v>238</v>
      </c>
      <c r="H753" t="s">
        <v>345</v>
      </c>
      <c r="I753">
        <v>1.5789200000000001</v>
      </c>
      <c r="J753" t="s">
        <v>453</v>
      </c>
      <c r="K753">
        <v>641</v>
      </c>
      <c r="L753" t="s">
        <v>345</v>
      </c>
      <c r="M753">
        <v>6.8859149999999998</v>
      </c>
      <c r="N753">
        <v>1.1455919999999999</v>
      </c>
      <c r="O753">
        <v>1.5426070000000001</v>
      </c>
      <c r="P753">
        <v>10.872299999999999</v>
      </c>
      <c r="Q753">
        <v>1.8088</v>
      </c>
      <c r="R753">
        <v>2.4356499999999999</v>
      </c>
      <c r="S753">
        <v>444.47891399999997</v>
      </c>
      <c r="T753">
        <v>1456.8946410000001</v>
      </c>
      <c r="U753">
        <v>68778.623129</v>
      </c>
      <c r="V753" s="6">
        <f t="shared" si="44"/>
        <v>1.5789399249081726</v>
      </c>
      <c r="W753" s="6">
        <f t="shared" si="45"/>
        <v>10.872446113024059</v>
      </c>
      <c r="X753" s="6">
        <f t="shared" si="46"/>
        <v>1.8088209464554033</v>
      </c>
      <c r="Y753" s="6">
        <f t="shared" si="47"/>
        <v>2.4356837807428215</v>
      </c>
    </row>
    <row r="754" spans="1:25" x14ac:dyDescent="0.25">
      <c r="A754">
        <v>753</v>
      </c>
      <c r="B754" t="s">
        <v>229</v>
      </c>
      <c r="C754">
        <v>2</v>
      </c>
      <c r="D754">
        <v>11235</v>
      </c>
      <c r="E754">
        <v>11236</v>
      </c>
      <c r="F754">
        <v>641</v>
      </c>
      <c r="G754" t="s">
        <v>238</v>
      </c>
      <c r="H754" t="s">
        <v>345</v>
      </c>
      <c r="I754">
        <v>1.7175100000000001</v>
      </c>
      <c r="J754" t="s">
        <v>453</v>
      </c>
      <c r="K754">
        <v>641</v>
      </c>
      <c r="L754" t="s">
        <v>345</v>
      </c>
      <c r="M754">
        <v>6.8859149999999998</v>
      </c>
      <c r="N754">
        <v>1.1455919999999999</v>
      </c>
      <c r="O754">
        <v>1.5426070000000001</v>
      </c>
      <c r="P754">
        <v>11.826599999999999</v>
      </c>
      <c r="Q754">
        <v>1.96757</v>
      </c>
      <c r="R754">
        <v>2.6494399999999998</v>
      </c>
      <c r="S754">
        <v>1003.722678</v>
      </c>
      <c r="T754">
        <v>3292.7401810000001</v>
      </c>
      <c r="U754">
        <v>74814.725896999997</v>
      </c>
      <c r="V754" s="6">
        <f t="shared" si="44"/>
        <v>1.7175097772497703</v>
      </c>
      <c r="W754" s="6">
        <f t="shared" si="45"/>
        <v>11.826626337810852</v>
      </c>
      <c r="X754" s="6">
        <f t="shared" si="46"/>
        <v>1.9675654607391186</v>
      </c>
      <c r="Y754" s="6">
        <f t="shared" si="47"/>
        <v>2.6494426049539364</v>
      </c>
    </row>
    <row r="755" spans="1:25" x14ac:dyDescent="0.25">
      <c r="A755">
        <v>754</v>
      </c>
      <c r="B755" t="s">
        <v>229</v>
      </c>
      <c r="C755">
        <v>2</v>
      </c>
      <c r="D755">
        <v>11236</v>
      </c>
      <c r="E755">
        <v>11237</v>
      </c>
      <c r="F755">
        <v>641</v>
      </c>
      <c r="G755" t="s">
        <v>238</v>
      </c>
      <c r="H755" t="s">
        <v>345</v>
      </c>
      <c r="I755">
        <v>1.69346</v>
      </c>
      <c r="J755" t="s">
        <v>453</v>
      </c>
      <c r="K755">
        <v>641</v>
      </c>
      <c r="L755" t="s">
        <v>345</v>
      </c>
      <c r="M755">
        <v>6.8859149999999998</v>
      </c>
      <c r="N755">
        <v>1.1455919999999999</v>
      </c>
      <c r="O755">
        <v>1.5426070000000001</v>
      </c>
      <c r="P755">
        <v>11.661</v>
      </c>
      <c r="Q755">
        <v>1.94001</v>
      </c>
      <c r="R755">
        <v>2.6123400000000001</v>
      </c>
      <c r="S755">
        <v>361.86760700000002</v>
      </c>
      <c r="T755">
        <v>1185.763672</v>
      </c>
      <c r="U755">
        <v>73766.977796000006</v>
      </c>
      <c r="V755" s="6">
        <f t="shared" si="44"/>
        <v>1.6934567905417817</v>
      </c>
      <c r="W755" s="6">
        <f t="shared" si="45"/>
        <v>11.660999515843512</v>
      </c>
      <c r="X755" s="6">
        <f t="shared" si="46"/>
        <v>1.9400105515903407</v>
      </c>
      <c r="Y755" s="6">
        <f t="shared" si="47"/>
        <v>2.6123382992872863</v>
      </c>
    </row>
    <row r="756" spans="1:25" x14ac:dyDescent="0.25">
      <c r="A756">
        <v>755</v>
      </c>
      <c r="B756" t="s">
        <v>229</v>
      </c>
      <c r="C756">
        <v>2</v>
      </c>
      <c r="D756">
        <v>11240</v>
      </c>
      <c r="E756">
        <v>11241</v>
      </c>
      <c r="F756">
        <v>641</v>
      </c>
      <c r="G756" t="s">
        <v>238</v>
      </c>
      <c r="H756" t="s">
        <v>345</v>
      </c>
      <c r="I756">
        <v>22.2393</v>
      </c>
      <c r="J756" t="s">
        <v>453</v>
      </c>
      <c r="K756">
        <v>641</v>
      </c>
      <c r="L756" t="s">
        <v>345</v>
      </c>
      <c r="M756">
        <v>6.8859149999999998</v>
      </c>
      <c r="N756">
        <v>1.1455919999999999</v>
      </c>
      <c r="O756">
        <v>1.5426070000000001</v>
      </c>
      <c r="P756">
        <v>153.13800000000001</v>
      </c>
      <c r="Q756">
        <v>25.4772</v>
      </c>
      <c r="R756">
        <v>34.3065</v>
      </c>
      <c r="S756">
        <v>2941.1503630000002</v>
      </c>
      <c r="T756">
        <v>9662.9937269999991</v>
      </c>
      <c r="U756">
        <v>968747.33790899999</v>
      </c>
      <c r="V756" s="6">
        <f t="shared" si="44"/>
        <v>22.239378739876035</v>
      </c>
      <c r="W756" s="6">
        <f t="shared" si="45"/>
        <v>153.13847165559349</v>
      </c>
      <c r="X756" s="6">
        <f t="shared" si="46"/>
        <v>25.477254369372066</v>
      </c>
      <c r="Y756" s="6">
        <f t="shared" si="47"/>
        <v>34.30662131978395</v>
      </c>
    </row>
    <row r="757" spans="1:25" x14ac:dyDescent="0.25">
      <c r="A757">
        <v>756</v>
      </c>
      <c r="B757" t="s">
        <v>229</v>
      </c>
      <c r="C757">
        <v>2</v>
      </c>
      <c r="D757">
        <v>11244</v>
      </c>
      <c r="E757">
        <v>11245</v>
      </c>
      <c r="F757">
        <v>641</v>
      </c>
      <c r="G757" t="s">
        <v>238</v>
      </c>
      <c r="H757" t="s">
        <v>345</v>
      </c>
      <c r="I757">
        <v>7.0841599999999998</v>
      </c>
      <c r="J757" t="s">
        <v>453</v>
      </c>
      <c r="K757">
        <v>641</v>
      </c>
      <c r="L757" t="s">
        <v>345</v>
      </c>
      <c r="M757">
        <v>6.8859149999999998</v>
      </c>
      <c r="N757">
        <v>1.1455919999999999</v>
      </c>
      <c r="O757">
        <v>1.5426070000000001</v>
      </c>
      <c r="P757">
        <v>48.780898999999998</v>
      </c>
      <c r="Q757">
        <v>8.1155600000000003</v>
      </c>
      <c r="R757">
        <v>10.928100000000001</v>
      </c>
      <c r="S757">
        <v>1426.879502</v>
      </c>
      <c r="T757">
        <v>4683.1478630000001</v>
      </c>
      <c r="U757">
        <v>308585.50200699997</v>
      </c>
      <c r="V757" s="6">
        <f t="shared" si="44"/>
        <v>7.084148347268135</v>
      </c>
      <c r="W757" s="6">
        <f t="shared" si="45"/>
        <v>48.780843366678859</v>
      </c>
      <c r="X757" s="6">
        <f t="shared" si="46"/>
        <v>8.1155436734435966</v>
      </c>
      <c r="Y757" s="6">
        <f t="shared" si="47"/>
        <v>10.928056829534256</v>
      </c>
    </row>
    <row r="758" spans="1:25" x14ac:dyDescent="0.25">
      <c r="A758">
        <v>757</v>
      </c>
      <c r="B758" t="s">
        <v>229</v>
      </c>
      <c r="C758">
        <v>2</v>
      </c>
      <c r="D758">
        <v>11248</v>
      </c>
      <c r="E758">
        <v>11249</v>
      </c>
      <c r="F758">
        <v>641</v>
      </c>
      <c r="G758" t="s">
        <v>238</v>
      </c>
      <c r="H758" t="s">
        <v>345</v>
      </c>
      <c r="I758">
        <v>8.6303699999999992</v>
      </c>
      <c r="J758" t="s">
        <v>453</v>
      </c>
      <c r="K758">
        <v>641</v>
      </c>
      <c r="L758" t="s">
        <v>345</v>
      </c>
      <c r="M758">
        <v>6.8859149999999998</v>
      </c>
      <c r="N758">
        <v>1.1455919999999999</v>
      </c>
      <c r="O758">
        <v>1.5426070000000001</v>
      </c>
      <c r="P758">
        <v>59.428001000000002</v>
      </c>
      <c r="Q758">
        <v>9.8868899999999993</v>
      </c>
      <c r="R758">
        <v>13.3133</v>
      </c>
      <c r="S758">
        <v>1370.177019</v>
      </c>
      <c r="T758">
        <v>4493.9688249999999</v>
      </c>
      <c r="U758">
        <v>375940.62689199997</v>
      </c>
      <c r="V758" s="6">
        <f t="shared" si="44"/>
        <v>8.6304092491276396</v>
      </c>
      <c r="W758" s="6">
        <f t="shared" si="45"/>
        <v>59.428264504706746</v>
      </c>
      <c r="X758" s="6">
        <f t="shared" si="46"/>
        <v>9.886927792526631</v>
      </c>
      <c r="Y758" s="6">
        <f t="shared" si="47"/>
        <v>13.313329720569042</v>
      </c>
    </row>
    <row r="759" spans="1:25" x14ac:dyDescent="0.25">
      <c r="A759">
        <v>758</v>
      </c>
      <c r="B759" t="s">
        <v>229</v>
      </c>
      <c r="C759">
        <v>2</v>
      </c>
      <c r="D759">
        <v>11249</v>
      </c>
      <c r="E759">
        <v>11250</v>
      </c>
      <c r="F759">
        <v>641</v>
      </c>
      <c r="G759" t="s">
        <v>238</v>
      </c>
      <c r="H759" t="s">
        <v>345</v>
      </c>
      <c r="I759">
        <v>6.47445</v>
      </c>
      <c r="J759" t="s">
        <v>453</v>
      </c>
      <c r="K759">
        <v>641</v>
      </c>
      <c r="L759" t="s">
        <v>345</v>
      </c>
      <c r="M759">
        <v>6.8859149999999998</v>
      </c>
      <c r="N759">
        <v>1.1455919999999999</v>
      </c>
      <c r="O759">
        <v>1.5426070000000001</v>
      </c>
      <c r="P759">
        <v>44.582500000000003</v>
      </c>
      <c r="Q759">
        <v>7.4170800000000003</v>
      </c>
      <c r="R759">
        <v>9.9875299999999996</v>
      </c>
      <c r="S759">
        <v>1238.846399</v>
      </c>
      <c r="T759">
        <v>4063.9717660000001</v>
      </c>
      <c r="U759">
        <v>282028.41791800002</v>
      </c>
      <c r="V759" s="6">
        <f t="shared" si="44"/>
        <v>6.4744815867309464</v>
      </c>
      <c r="W759" s="6">
        <f t="shared" si="45"/>
        <v>44.582729875294426</v>
      </c>
      <c r="X759" s="6">
        <f t="shared" si="46"/>
        <v>7.4171143099062782</v>
      </c>
      <c r="Y759" s="6">
        <f t="shared" si="47"/>
        <v>9.9875806170622656</v>
      </c>
    </row>
    <row r="760" spans="1:25" x14ac:dyDescent="0.25">
      <c r="A760">
        <v>759</v>
      </c>
      <c r="B760" t="s">
        <v>229</v>
      </c>
      <c r="C760">
        <v>2</v>
      </c>
      <c r="D760">
        <v>11250</v>
      </c>
      <c r="E760">
        <v>11251</v>
      </c>
      <c r="F760">
        <v>641</v>
      </c>
      <c r="G760" t="s">
        <v>238</v>
      </c>
      <c r="H760" t="s">
        <v>345</v>
      </c>
      <c r="I760">
        <v>1.8085100000000001</v>
      </c>
      <c r="J760" t="s">
        <v>453</v>
      </c>
      <c r="K760">
        <v>641</v>
      </c>
      <c r="L760" t="s">
        <v>345</v>
      </c>
      <c r="M760">
        <v>6.8859149999999998</v>
      </c>
      <c r="N760">
        <v>1.1455919999999999</v>
      </c>
      <c r="O760">
        <v>1.5426070000000001</v>
      </c>
      <c r="P760">
        <v>12.453200000000001</v>
      </c>
      <c r="Q760">
        <v>2.0718200000000002</v>
      </c>
      <c r="R760">
        <v>2.7898200000000002</v>
      </c>
      <c r="S760">
        <v>504.292663</v>
      </c>
      <c r="T760">
        <v>1652.8510100000001</v>
      </c>
      <c r="U760">
        <v>78778.859408000004</v>
      </c>
      <c r="V760" s="6">
        <f t="shared" si="44"/>
        <v>1.8085137605142334</v>
      </c>
      <c r="W760" s="6">
        <f t="shared" si="45"/>
        <v>12.453272031231368</v>
      </c>
      <c r="X760" s="6">
        <f t="shared" si="46"/>
        <v>2.0718188959350217</v>
      </c>
      <c r="Y760" s="6">
        <f t="shared" si="47"/>
        <v>2.7898259865655803</v>
      </c>
    </row>
    <row r="761" spans="1:25" x14ac:dyDescent="0.25">
      <c r="A761">
        <v>760</v>
      </c>
      <c r="B761" t="s">
        <v>229</v>
      </c>
      <c r="C761">
        <v>2</v>
      </c>
      <c r="D761">
        <v>11251</v>
      </c>
      <c r="E761">
        <v>11252</v>
      </c>
      <c r="F761">
        <v>641</v>
      </c>
      <c r="G761" t="s">
        <v>238</v>
      </c>
      <c r="H761" t="s">
        <v>345</v>
      </c>
      <c r="I761">
        <v>3.1055899999999999</v>
      </c>
      <c r="J761" t="s">
        <v>453</v>
      </c>
      <c r="K761">
        <v>641</v>
      </c>
      <c r="L761" t="s">
        <v>345</v>
      </c>
      <c r="M761">
        <v>6.8859149999999998</v>
      </c>
      <c r="N761">
        <v>1.1455919999999999</v>
      </c>
      <c r="O761">
        <v>1.5426070000000001</v>
      </c>
      <c r="P761">
        <v>21.384799999999998</v>
      </c>
      <c r="Q761">
        <v>3.5577399999999999</v>
      </c>
      <c r="R761">
        <v>4.7907000000000002</v>
      </c>
      <c r="S761">
        <v>658.08397200000002</v>
      </c>
      <c r="T761">
        <v>2158.7649019999999</v>
      </c>
      <c r="U761">
        <v>135280.22783700001</v>
      </c>
      <c r="V761" s="6">
        <f t="shared" si="44"/>
        <v>3.1056066996556475</v>
      </c>
      <c r="W761" s="6">
        <f t="shared" si="45"/>
        <v>21.384943757259318</v>
      </c>
      <c r="X761" s="6">
        <f t="shared" si="46"/>
        <v>3.5577581902719122</v>
      </c>
      <c r="Y761" s="6">
        <f t="shared" si="47"/>
        <v>4.7907306341356994</v>
      </c>
    </row>
    <row r="762" spans="1:25" x14ac:dyDescent="0.25">
      <c r="A762">
        <v>761</v>
      </c>
      <c r="B762" t="s">
        <v>229</v>
      </c>
      <c r="C762">
        <v>2</v>
      </c>
      <c r="D762">
        <v>11252</v>
      </c>
      <c r="E762">
        <v>11253</v>
      </c>
      <c r="F762">
        <v>641</v>
      </c>
      <c r="G762" t="s">
        <v>238</v>
      </c>
      <c r="H762" t="s">
        <v>345</v>
      </c>
      <c r="I762">
        <v>17.898299999999999</v>
      </c>
      <c r="J762" t="s">
        <v>453</v>
      </c>
      <c r="K762">
        <v>641</v>
      </c>
      <c r="L762" t="s">
        <v>345</v>
      </c>
      <c r="M762">
        <v>6.8859149999999998</v>
      </c>
      <c r="N762">
        <v>1.1455919999999999</v>
      </c>
      <c r="O762">
        <v>1.5426070000000001</v>
      </c>
      <c r="P762">
        <v>123.246002</v>
      </c>
      <c r="Q762">
        <v>20.504200000000001</v>
      </c>
      <c r="R762">
        <v>27.61</v>
      </c>
      <c r="S762">
        <v>2844.5823780000001</v>
      </c>
      <c r="T762">
        <v>9337.6730100000004</v>
      </c>
      <c r="U762">
        <v>779653.92626600002</v>
      </c>
      <c r="V762" s="6">
        <f t="shared" si="44"/>
        <v>17.898391328420569</v>
      </c>
      <c r="W762" s="6">
        <f t="shared" si="45"/>
        <v>123.24680132424112</v>
      </c>
      <c r="X762" s="6">
        <f t="shared" si="46"/>
        <v>20.504253918707974</v>
      </c>
      <c r="Y762" s="6">
        <f t="shared" si="47"/>
        <v>27.610183751960871</v>
      </c>
    </row>
    <row r="763" spans="1:25" x14ac:dyDescent="0.25">
      <c r="A763">
        <v>762</v>
      </c>
      <c r="B763" t="s">
        <v>229</v>
      </c>
      <c r="C763">
        <v>2</v>
      </c>
      <c r="D763">
        <v>11255</v>
      </c>
      <c r="E763">
        <v>11256</v>
      </c>
      <c r="F763">
        <v>641</v>
      </c>
      <c r="G763" t="s">
        <v>238</v>
      </c>
      <c r="H763" t="s">
        <v>345</v>
      </c>
      <c r="I763">
        <v>5.8817300000000001</v>
      </c>
      <c r="J763" t="s">
        <v>453</v>
      </c>
      <c r="K763">
        <v>641</v>
      </c>
      <c r="L763" t="s">
        <v>345</v>
      </c>
      <c r="M763">
        <v>6.8859149999999998</v>
      </c>
      <c r="N763">
        <v>1.1455919999999999</v>
      </c>
      <c r="O763">
        <v>1.5426070000000001</v>
      </c>
      <c r="P763">
        <v>40.501099000000004</v>
      </c>
      <c r="Q763">
        <v>6.7380599999999999</v>
      </c>
      <c r="R763">
        <v>9.0731999999999999</v>
      </c>
      <c r="S763">
        <v>1164.1447780000001</v>
      </c>
      <c r="T763">
        <v>3822.558117</v>
      </c>
      <c r="U763">
        <v>256210.24616499999</v>
      </c>
      <c r="V763" s="6">
        <f t="shared" si="44"/>
        <v>5.8817779193067032</v>
      </c>
      <c r="W763" s="6">
        <f t="shared" si="45"/>
        <v>40.501422801222816</v>
      </c>
      <c r="X763" s="6">
        <f t="shared" si="46"/>
        <v>6.7381177301344044</v>
      </c>
      <c r="Y763" s="6">
        <f t="shared" si="47"/>
        <v>9.0732717907679561</v>
      </c>
    </row>
    <row r="764" spans="1:25" x14ac:dyDescent="0.25">
      <c r="A764">
        <v>763</v>
      </c>
      <c r="B764" t="s">
        <v>229</v>
      </c>
      <c r="C764">
        <v>2</v>
      </c>
      <c r="D764">
        <v>11258</v>
      </c>
      <c r="E764">
        <v>11259</v>
      </c>
      <c r="F764">
        <v>641</v>
      </c>
      <c r="G764" t="s">
        <v>238</v>
      </c>
      <c r="H764" t="s">
        <v>345</v>
      </c>
      <c r="I764">
        <v>3.71374</v>
      </c>
      <c r="J764" t="s">
        <v>453</v>
      </c>
      <c r="K764">
        <v>641</v>
      </c>
      <c r="L764" t="s">
        <v>345</v>
      </c>
      <c r="M764">
        <v>6.8859149999999998</v>
      </c>
      <c r="N764">
        <v>1.1455919999999999</v>
      </c>
      <c r="O764">
        <v>1.5426070000000001</v>
      </c>
      <c r="P764">
        <v>25.572500000000002</v>
      </c>
      <c r="Q764">
        <v>4.2544300000000002</v>
      </c>
      <c r="R764">
        <v>5.7288399999999999</v>
      </c>
      <c r="S764">
        <v>635.24651700000004</v>
      </c>
      <c r="T764">
        <v>2082.9795399999998</v>
      </c>
      <c r="U764">
        <v>161770.97638899999</v>
      </c>
      <c r="V764" s="6">
        <f t="shared" si="44"/>
        <v>3.7137506058080807</v>
      </c>
      <c r="W764" s="6">
        <f t="shared" si="45"/>
        <v>25.572571002792948</v>
      </c>
      <c r="X764" s="6">
        <f t="shared" si="46"/>
        <v>4.2544429840088904</v>
      </c>
      <c r="Y764" s="6">
        <f t="shared" si="47"/>
        <v>5.7288576807737863</v>
      </c>
    </row>
    <row r="765" spans="1:25" x14ac:dyDescent="0.25">
      <c r="A765">
        <v>764</v>
      </c>
      <c r="B765" t="s">
        <v>229</v>
      </c>
      <c r="C765">
        <v>2</v>
      </c>
      <c r="D765">
        <v>11261</v>
      </c>
      <c r="E765">
        <v>11262</v>
      </c>
      <c r="F765">
        <v>641</v>
      </c>
      <c r="G765" t="s">
        <v>238</v>
      </c>
      <c r="H765" t="s">
        <v>345</v>
      </c>
      <c r="I765">
        <v>5.3920199999999996</v>
      </c>
      <c r="J765" t="s">
        <v>453</v>
      </c>
      <c r="K765">
        <v>641</v>
      </c>
      <c r="L765" t="s">
        <v>345</v>
      </c>
      <c r="M765">
        <v>6.8859149999999998</v>
      </c>
      <c r="N765">
        <v>1.1455919999999999</v>
      </c>
      <c r="O765">
        <v>1.5426070000000001</v>
      </c>
      <c r="P765">
        <v>37.129002</v>
      </c>
      <c r="Q765">
        <v>6.17706</v>
      </c>
      <c r="R765">
        <v>8.3177699999999994</v>
      </c>
      <c r="S765">
        <v>869.24750700000004</v>
      </c>
      <c r="T765">
        <v>2851.5530290000002</v>
      </c>
      <c r="U765">
        <v>234875.040836</v>
      </c>
      <c r="V765" s="6">
        <f t="shared" si="44"/>
        <v>5.3919889999081727</v>
      </c>
      <c r="W765" s="6">
        <f t="shared" si="45"/>
        <v>37.128777934302683</v>
      </c>
      <c r="X765" s="6">
        <f t="shared" si="46"/>
        <v>6.1770194623828028</v>
      </c>
      <c r="Y765" s="6">
        <f t="shared" si="47"/>
        <v>8.3177199751813475</v>
      </c>
    </row>
    <row r="766" spans="1:25" x14ac:dyDescent="0.25">
      <c r="A766">
        <v>765</v>
      </c>
      <c r="B766" t="s">
        <v>229</v>
      </c>
      <c r="C766">
        <v>2</v>
      </c>
      <c r="D766">
        <v>11264</v>
      </c>
      <c r="E766">
        <v>11265</v>
      </c>
      <c r="F766">
        <v>641</v>
      </c>
      <c r="G766" t="s">
        <v>238</v>
      </c>
      <c r="H766" t="s">
        <v>345</v>
      </c>
      <c r="I766">
        <v>5.84016</v>
      </c>
      <c r="J766" t="s">
        <v>453</v>
      </c>
      <c r="K766">
        <v>641</v>
      </c>
      <c r="L766" t="s">
        <v>345</v>
      </c>
      <c r="M766">
        <v>6.8859149999999998</v>
      </c>
      <c r="N766">
        <v>1.1455919999999999</v>
      </c>
      <c r="O766">
        <v>1.5426070000000001</v>
      </c>
      <c r="P766">
        <v>40.214801999999999</v>
      </c>
      <c r="Q766">
        <v>6.6904399999999997</v>
      </c>
      <c r="R766">
        <v>9.0090699999999995</v>
      </c>
      <c r="S766">
        <v>1146.6763089999999</v>
      </c>
      <c r="T766">
        <v>3763.4193839999998</v>
      </c>
      <c r="U766">
        <v>254399.01907400001</v>
      </c>
      <c r="V766" s="6">
        <f t="shared" si="44"/>
        <v>5.8401978667125807</v>
      </c>
      <c r="W766" s="6">
        <f t="shared" si="45"/>
        <v>40.215106093364156</v>
      </c>
      <c r="X766" s="6">
        <f t="shared" si="46"/>
        <v>6.6904839545229988</v>
      </c>
      <c r="Y766" s="6">
        <f t="shared" si="47"/>
        <v>9.0091301105758941</v>
      </c>
    </row>
    <row r="767" spans="1:25" x14ac:dyDescent="0.25">
      <c r="A767">
        <v>766</v>
      </c>
      <c r="B767" t="s">
        <v>229</v>
      </c>
      <c r="C767">
        <v>2</v>
      </c>
      <c r="D767">
        <v>11265</v>
      </c>
      <c r="E767">
        <v>11266</v>
      </c>
      <c r="F767">
        <v>641</v>
      </c>
      <c r="G767" t="s">
        <v>238</v>
      </c>
      <c r="H767" t="s">
        <v>345</v>
      </c>
      <c r="I767">
        <v>51.226399999999998</v>
      </c>
      <c r="J767" t="s">
        <v>453</v>
      </c>
      <c r="K767">
        <v>641</v>
      </c>
      <c r="L767" t="s">
        <v>345</v>
      </c>
      <c r="M767">
        <v>6.8859149999999998</v>
      </c>
      <c r="N767">
        <v>1.1455919999999999</v>
      </c>
      <c r="O767">
        <v>1.5426070000000001</v>
      </c>
      <c r="P767">
        <v>352.74099699999999</v>
      </c>
      <c r="Q767">
        <v>58.684601000000001</v>
      </c>
      <c r="R767">
        <v>79.022199999999998</v>
      </c>
      <c r="S767">
        <v>5581.5766940000003</v>
      </c>
      <c r="T767">
        <v>18300.458736</v>
      </c>
      <c r="U767">
        <v>2231433.1011509998</v>
      </c>
      <c r="V767" s="6">
        <f t="shared" si="44"/>
        <v>51.226655214669414</v>
      </c>
      <c r="W767" s="6">
        <f t="shared" si="45"/>
        <v>352.74239354252035</v>
      </c>
      <c r="X767" s="6">
        <f t="shared" si="46"/>
        <v>58.684846400683561</v>
      </c>
      <c r="Y767" s="6">
        <f t="shared" si="47"/>
        <v>79.022596920735538</v>
      </c>
    </row>
    <row r="768" spans="1:25" x14ac:dyDescent="0.25">
      <c r="A768">
        <v>767</v>
      </c>
      <c r="B768" t="s">
        <v>229</v>
      </c>
      <c r="C768">
        <v>2</v>
      </c>
      <c r="D768">
        <v>11266</v>
      </c>
      <c r="E768">
        <v>11267</v>
      </c>
      <c r="F768">
        <v>641</v>
      </c>
      <c r="G768" t="s">
        <v>238</v>
      </c>
      <c r="H768" t="s">
        <v>345</v>
      </c>
      <c r="I768">
        <v>2.4731299999999998</v>
      </c>
      <c r="J768" t="s">
        <v>453</v>
      </c>
      <c r="K768">
        <v>641</v>
      </c>
      <c r="L768" t="s">
        <v>345</v>
      </c>
      <c r="M768">
        <v>6.8859149999999998</v>
      </c>
      <c r="N768">
        <v>1.1455919999999999</v>
      </c>
      <c r="O768">
        <v>1.5426070000000001</v>
      </c>
      <c r="P768">
        <v>17.029800000000002</v>
      </c>
      <c r="Q768">
        <v>2.8332000000000002</v>
      </c>
      <c r="R768">
        <v>3.81507</v>
      </c>
      <c r="S768">
        <v>456.27515699999998</v>
      </c>
      <c r="T768">
        <v>1496.9104170000001</v>
      </c>
      <c r="U768">
        <v>107730.104099</v>
      </c>
      <c r="V768" s="6">
        <f t="shared" si="44"/>
        <v>2.4731428856519742</v>
      </c>
      <c r="W768" s="6">
        <f t="shared" si="45"/>
        <v>17.029851693454212</v>
      </c>
      <c r="X768" s="6">
        <f t="shared" si="46"/>
        <v>2.8332127046598163</v>
      </c>
      <c r="Y768" s="6">
        <f t="shared" si="47"/>
        <v>3.8150875274069351</v>
      </c>
    </row>
    <row r="769" spans="1:25" x14ac:dyDescent="0.25">
      <c r="A769">
        <v>768</v>
      </c>
      <c r="B769" t="s">
        <v>229</v>
      </c>
      <c r="C769">
        <v>2</v>
      </c>
      <c r="D769">
        <v>11267</v>
      </c>
      <c r="E769">
        <v>11268</v>
      </c>
      <c r="F769">
        <v>641</v>
      </c>
      <c r="G769" t="s">
        <v>238</v>
      </c>
      <c r="H769" t="s">
        <v>345</v>
      </c>
      <c r="I769">
        <v>10.029500000000001</v>
      </c>
      <c r="J769" t="s">
        <v>453</v>
      </c>
      <c r="K769">
        <v>641</v>
      </c>
      <c r="L769" t="s">
        <v>345</v>
      </c>
      <c r="M769">
        <v>6.8859149999999998</v>
      </c>
      <c r="N769">
        <v>1.1455919999999999</v>
      </c>
      <c r="O769">
        <v>1.5426070000000001</v>
      </c>
      <c r="P769">
        <v>69.062302000000003</v>
      </c>
      <c r="Q769">
        <v>11.489699999999999</v>
      </c>
      <c r="R769">
        <v>15.4716</v>
      </c>
      <c r="S769">
        <v>1685.4630669999999</v>
      </c>
      <c r="T769">
        <v>5526.4574519999996</v>
      </c>
      <c r="U769">
        <v>436887.89790400001</v>
      </c>
      <c r="V769" s="6">
        <f t="shared" si="44"/>
        <v>10.029566067584941</v>
      </c>
      <c r="W769" s="6">
        <f t="shared" si="45"/>
        <v>69.062739428274156</v>
      </c>
      <c r="X769" s="6">
        <f t="shared" si="46"/>
        <v>11.489790650496767</v>
      </c>
      <c r="Y769" s="6">
        <f t="shared" si="47"/>
        <v>15.471678822819005</v>
      </c>
    </row>
    <row r="770" spans="1:25" x14ac:dyDescent="0.25">
      <c r="A770">
        <v>769</v>
      </c>
      <c r="B770" t="s">
        <v>229</v>
      </c>
      <c r="C770">
        <v>2</v>
      </c>
      <c r="D770">
        <v>11269</v>
      </c>
      <c r="E770">
        <v>11270</v>
      </c>
      <c r="F770">
        <v>641</v>
      </c>
      <c r="G770" t="s">
        <v>238</v>
      </c>
      <c r="H770" t="s">
        <v>345</v>
      </c>
      <c r="I770">
        <v>3.56359</v>
      </c>
      <c r="J770" t="s">
        <v>453</v>
      </c>
      <c r="K770">
        <v>641</v>
      </c>
      <c r="L770" t="s">
        <v>345</v>
      </c>
      <c r="M770">
        <v>6.8859149999999998</v>
      </c>
      <c r="N770">
        <v>1.1455919999999999</v>
      </c>
      <c r="O770">
        <v>1.5426070000000001</v>
      </c>
      <c r="P770">
        <v>24.538601</v>
      </c>
      <c r="Q770">
        <v>4.0824199999999999</v>
      </c>
      <c r="R770">
        <v>5.4972200000000004</v>
      </c>
      <c r="S770">
        <v>516.200739</v>
      </c>
      <c r="T770">
        <v>1693.411777</v>
      </c>
      <c r="U770">
        <v>155230.827406</v>
      </c>
      <c r="V770" s="6">
        <f t="shared" si="44"/>
        <v>3.5636094445821853</v>
      </c>
      <c r="W770" s="6">
        <f t="shared" si="45"/>
        <v>24.538711728590137</v>
      </c>
      <c r="X770" s="6">
        <f t="shared" si="46"/>
        <v>4.0824424708377949</v>
      </c>
      <c r="Y770" s="6">
        <f t="shared" si="47"/>
        <v>5.4972488744785917</v>
      </c>
    </row>
    <row r="771" spans="1:25" x14ac:dyDescent="0.25">
      <c r="A771">
        <v>770</v>
      </c>
      <c r="B771" t="s">
        <v>229</v>
      </c>
      <c r="C771">
        <v>2</v>
      </c>
      <c r="D771">
        <v>11272</v>
      </c>
      <c r="E771">
        <v>11273</v>
      </c>
      <c r="F771">
        <v>641</v>
      </c>
      <c r="G771" t="s">
        <v>238</v>
      </c>
      <c r="H771" t="s">
        <v>345</v>
      </c>
      <c r="I771">
        <v>1.2686599999999999</v>
      </c>
      <c r="J771" t="s">
        <v>453</v>
      </c>
      <c r="K771">
        <v>641</v>
      </c>
      <c r="L771" t="s">
        <v>345</v>
      </c>
      <c r="M771">
        <v>6.8859149999999998</v>
      </c>
      <c r="N771">
        <v>1.1455919999999999</v>
      </c>
      <c r="O771">
        <v>1.5426070000000001</v>
      </c>
      <c r="P771">
        <v>8.7358799999999999</v>
      </c>
      <c r="Q771">
        <v>1.4533700000000001</v>
      </c>
      <c r="R771">
        <v>1.9570399999999999</v>
      </c>
      <c r="S771">
        <v>497.86319900000001</v>
      </c>
      <c r="T771">
        <v>1634.181108</v>
      </c>
      <c r="U771">
        <v>55262.675638000001</v>
      </c>
      <c r="V771" s="6">
        <f t="shared" ref="V771:V834" si="48">U771/43560</f>
        <v>1.2686564655188246</v>
      </c>
      <c r="W771" s="6">
        <f t="shared" ref="W771:W834" si="49">V771*M771</f>
        <v>8.7358605857630565</v>
      </c>
      <c r="X771" s="6">
        <f t="shared" ref="X771:X834" si="50">V771*N771</f>
        <v>1.4533626976466412</v>
      </c>
      <c r="Y771" s="6">
        <f t="shared" ref="Y771:Y834" si="51">V771*O771</f>
        <v>1.9570383443045976</v>
      </c>
    </row>
    <row r="772" spans="1:25" x14ac:dyDescent="0.25">
      <c r="A772">
        <v>771</v>
      </c>
      <c r="B772" t="s">
        <v>229</v>
      </c>
      <c r="C772">
        <v>2</v>
      </c>
      <c r="D772">
        <v>11273</v>
      </c>
      <c r="E772">
        <v>11274</v>
      </c>
      <c r="F772">
        <v>641</v>
      </c>
      <c r="G772" t="s">
        <v>238</v>
      </c>
      <c r="H772" t="s">
        <v>345</v>
      </c>
      <c r="I772">
        <v>2.5864500000000001</v>
      </c>
      <c r="J772" t="s">
        <v>453</v>
      </c>
      <c r="K772">
        <v>641</v>
      </c>
      <c r="L772" t="s">
        <v>345</v>
      </c>
      <c r="M772">
        <v>6.8859149999999998</v>
      </c>
      <c r="N772">
        <v>1.1455919999999999</v>
      </c>
      <c r="O772">
        <v>1.5426070000000001</v>
      </c>
      <c r="P772">
        <v>17.810101</v>
      </c>
      <c r="Q772">
        <v>2.9630200000000002</v>
      </c>
      <c r="R772">
        <v>3.9898799999999999</v>
      </c>
      <c r="S772">
        <v>509.66927800000002</v>
      </c>
      <c r="T772">
        <v>1672.7121529999999</v>
      </c>
      <c r="U772">
        <v>112666.23384099999</v>
      </c>
      <c r="V772" s="6">
        <f t="shared" si="48"/>
        <v>2.5864608319788798</v>
      </c>
      <c r="W772" s="6">
        <f t="shared" si="49"/>
        <v>17.810149439835847</v>
      </c>
      <c r="X772" s="6">
        <f t="shared" si="50"/>
        <v>2.9630288374283489</v>
      </c>
      <c r="Y772" s="6">
        <f t="shared" si="51"/>
        <v>3.9898925846364439</v>
      </c>
    </row>
    <row r="773" spans="1:25" x14ac:dyDescent="0.25">
      <c r="A773">
        <v>772</v>
      </c>
      <c r="B773" t="s">
        <v>229</v>
      </c>
      <c r="C773">
        <v>2</v>
      </c>
      <c r="D773">
        <v>11276</v>
      </c>
      <c r="E773">
        <v>11277</v>
      </c>
      <c r="F773">
        <v>641</v>
      </c>
      <c r="G773" t="s">
        <v>238</v>
      </c>
      <c r="H773" t="s">
        <v>345</v>
      </c>
      <c r="I773">
        <v>3.58005</v>
      </c>
      <c r="J773" t="s">
        <v>453</v>
      </c>
      <c r="K773">
        <v>641</v>
      </c>
      <c r="L773" t="s">
        <v>345</v>
      </c>
      <c r="M773">
        <v>6.8859149999999998</v>
      </c>
      <c r="N773">
        <v>1.1455919999999999</v>
      </c>
      <c r="O773">
        <v>1.5426070000000001</v>
      </c>
      <c r="P773">
        <v>24.651899</v>
      </c>
      <c r="Q773">
        <v>4.10128</v>
      </c>
      <c r="R773">
        <v>5.5226100000000002</v>
      </c>
      <c r="S773">
        <v>1322.9807049999999</v>
      </c>
      <c r="T773">
        <v>4339.7384320000001</v>
      </c>
      <c r="U773">
        <v>155947.09484000001</v>
      </c>
      <c r="V773" s="6">
        <f t="shared" si="48"/>
        <v>3.5800526822773189</v>
      </c>
      <c r="W773" s="6">
        <f t="shared" si="49"/>
        <v>24.651938465683624</v>
      </c>
      <c r="X773" s="6">
        <f t="shared" si="50"/>
        <v>4.1012797123954376</v>
      </c>
      <c r="Y773" s="6">
        <f t="shared" si="51"/>
        <v>5.5226143280497686</v>
      </c>
    </row>
    <row r="774" spans="1:25" x14ac:dyDescent="0.25">
      <c r="A774">
        <v>773</v>
      </c>
      <c r="B774" t="s">
        <v>229</v>
      </c>
      <c r="C774">
        <v>2</v>
      </c>
      <c r="D774">
        <v>11277</v>
      </c>
      <c r="E774">
        <v>11278</v>
      </c>
      <c r="F774">
        <v>641</v>
      </c>
      <c r="G774" t="s">
        <v>238</v>
      </c>
      <c r="H774" t="s">
        <v>345</v>
      </c>
      <c r="I774">
        <v>8.6655899999999999</v>
      </c>
      <c r="J774" t="s">
        <v>453</v>
      </c>
      <c r="K774">
        <v>641</v>
      </c>
      <c r="L774" t="s">
        <v>345</v>
      </c>
      <c r="M774">
        <v>6.8859149999999998</v>
      </c>
      <c r="N774">
        <v>1.1455919999999999</v>
      </c>
      <c r="O774">
        <v>1.5426070000000001</v>
      </c>
      <c r="P774">
        <v>59.670501999999999</v>
      </c>
      <c r="Q774">
        <v>9.9272299999999998</v>
      </c>
      <c r="R774">
        <v>13.367599999999999</v>
      </c>
      <c r="S774">
        <v>1707.5970420000001</v>
      </c>
      <c r="T774">
        <v>5600.9806429999999</v>
      </c>
      <c r="U774">
        <v>377475.19523900002</v>
      </c>
      <c r="V774" s="6">
        <f t="shared" si="48"/>
        <v>8.6656380908861355</v>
      </c>
      <c r="W774" s="6">
        <f t="shared" si="49"/>
        <v>59.670847314604202</v>
      </c>
      <c r="X774" s="6">
        <f t="shared" si="50"/>
        <v>9.9272856718144293</v>
      </c>
      <c r="Y774" s="6">
        <f t="shared" si="51"/>
        <v>13.36767397846759</v>
      </c>
    </row>
    <row r="775" spans="1:25" x14ac:dyDescent="0.25">
      <c r="A775">
        <v>774</v>
      </c>
      <c r="B775" t="s">
        <v>229</v>
      </c>
      <c r="C775">
        <v>2</v>
      </c>
      <c r="D775">
        <v>11279</v>
      </c>
      <c r="E775">
        <v>11280</v>
      </c>
      <c r="F775">
        <v>641</v>
      </c>
      <c r="G775" t="s">
        <v>238</v>
      </c>
      <c r="H775" t="s">
        <v>345</v>
      </c>
      <c r="I775">
        <v>2.74349</v>
      </c>
      <c r="J775" t="s">
        <v>453</v>
      </c>
      <c r="K775">
        <v>641</v>
      </c>
      <c r="L775" t="s">
        <v>345</v>
      </c>
      <c r="M775">
        <v>6.8859149999999998</v>
      </c>
      <c r="N775">
        <v>1.1455919999999999</v>
      </c>
      <c r="O775">
        <v>1.5426070000000001</v>
      </c>
      <c r="P775">
        <v>18.891399</v>
      </c>
      <c r="Q775">
        <v>3.1429200000000002</v>
      </c>
      <c r="R775">
        <v>4.2321299999999997</v>
      </c>
      <c r="S775">
        <v>459.91004099999998</v>
      </c>
      <c r="T775">
        <v>1508.4111579999999</v>
      </c>
      <c r="U775">
        <v>119506.15541599999</v>
      </c>
      <c r="V775" s="6">
        <f t="shared" si="48"/>
        <v>2.743483824977043</v>
      </c>
      <c r="W775" s="6">
        <f t="shared" si="49"/>
        <v>18.891396422666794</v>
      </c>
      <c r="X775" s="6">
        <f t="shared" si="50"/>
        <v>3.1429131220231006</v>
      </c>
      <c r="Y775" s="6">
        <f t="shared" si="51"/>
        <v>4.2321173527963616</v>
      </c>
    </row>
    <row r="776" spans="1:25" x14ac:dyDescent="0.25">
      <c r="A776">
        <v>775</v>
      </c>
      <c r="B776" t="s">
        <v>229</v>
      </c>
      <c r="C776">
        <v>2</v>
      </c>
      <c r="D776">
        <v>11280</v>
      </c>
      <c r="E776">
        <v>11281</v>
      </c>
      <c r="F776">
        <v>641</v>
      </c>
      <c r="G776" t="s">
        <v>238</v>
      </c>
      <c r="H776" t="s">
        <v>345</v>
      </c>
      <c r="I776">
        <v>197.79</v>
      </c>
      <c r="J776" t="s">
        <v>453</v>
      </c>
      <c r="K776">
        <v>641</v>
      </c>
      <c r="L776" t="s">
        <v>345</v>
      </c>
      <c r="M776">
        <v>6.8859149999999998</v>
      </c>
      <c r="N776">
        <v>1.1455919999999999</v>
      </c>
      <c r="O776">
        <v>1.5426070000000001</v>
      </c>
      <c r="P776">
        <v>1361.959961</v>
      </c>
      <c r="Q776">
        <v>226.587006</v>
      </c>
      <c r="R776">
        <v>305.11200000000002</v>
      </c>
      <c r="S776">
        <v>19431.544005</v>
      </c>
      <c r="T776">
        <v>63733.963101000001</v>
      </c>
      <c r="U776">
        <v>8615816.0120110009</v>
      </c>
      <c r="V776" s="6">
        <f t="shared" si="48"/>
        <v>197.79191946765383</v>
      </c>
      <c r="W776" s="6">
        <f t="shared" si="49"/>
        <v>1361.9783451411095</v>
      </c>
      <c r="X776" s="6">
        <f t="shared" si="50"/>
        <v>226.58884060678847</v>
      </c>
      <c r="Y776" s="6">
        <f t="shared" si="51"/>
        <v>305.11519951423907</v>
      </c>
    </row>
    <row r="777" spans="1:25" x14ac:dyDescent="0.25">
      <c r="A777">
        <v>776</v>
      </c>
      <c r="B777" t="s">
        <v>229</v>
      </c>
      <c r="C777">
        <v>2</v>
      </c>
      <c r="D777">
        <v>11282</v>
      </c>
      <c r="E777">
        <v>11283</v>
      </c>
      <c r="F777">
        <v>641</v>
      </c>
      <c r="G777" t="s">
        <v>238</v>
      </c>
      <c r="H777" t="s">
        <v>345</v>
      </c>
      <c r="I777">
        <v>12.1083</v>
      </c>
      <c r="J777" t="s">
        <v>453</v>
      </c>
      <c r="K777">
        <v>641</v>
      </c>
      <c r="L777" t="s">
        <v>345</v>
      </c>
      <c r="M777">
        <v>6.8859149999999998</v>
      </c>
      <c r="N777">
        <v>1.1455919999999999</v>
      </c>
      <c r="O777">
        <v>1.5426070000000001</v>
      </c>
      <c r="P777">
        <v>83.376700999999997</v>
      </c>
      <c r="Q777">
        <v>13.8712</v>
      </c>
      <c r="R777">
        <v>18.6783</v>
      </c>
      <c r="S777">
        <v>1334.060702</v>
      </c>
      <c r="T777">
        <v>4373.6330639999996</v>
      </c>
      <c r="U777">
        <v>527441.220829</v>
      </c>
      <c r="V777" s="6">
        <f t="shared" si="48"/>
        <v>12.108384316551883</v>
      </c>
      <c r="W777" s="6">
        <f t="shared" si="49"/>
        <v>83.377305191109357</v>
      </c>
      <c r="X777" s="6">
        <f t="shared" si="50"/>
        <v>13.871268205967304</v>
      </c>
      <c r="Y777" s="6">
        <f t="shared" si="51"/>
        <v>18.678478405403151</v>
      </c>
    </row>
    <row r="778" spans="1:25" x14ac:dyDescent="0.25">
      <c r="A778">
        <v>777</v>
      </c>
      <c r="B778" t="s">
        <v>229</v>
      </c>
      <c r="C778">
        <v>2</v>
      </c>
      <c r="D778">
        <v>11286</v>
      </c>
      <c r="E778">
        <v>11287</v>
      </c>
      <c r="F778">
        <v>641</v>
      </c>
      <c r="G778" t="s">
        <v>238</v>
      </c>
      <c r="H778" t="s">
        <v>345</v>
      </c>
      <c r="I778">
        <v>1.4198999999999999</v>
      </c>
      <c r="J778" t="s">
        <v>453</v>
      </c>
      <c r="K778">
        <v>641</v>
      </c>
      <c r="L778" t="s">
        <v>345</v>
      </c>
      <c r="M778">
        <v>6.8859149999999998</v>
      </c>
      <c r="N778">
        <v>1.1455919999999999</v>
      </c>
      <c r="O778">
        <v>1.5426070000000001</v>
      </c>
      <c r="P778">
        <v>9.7773099999999999</v>
      </c>
      <c r="Q778">
        <v>1.62663</v>
      </c>
      <c r="R778">
        <v>2.19035</v>
      </c>
      <c r="S778">
        <v>561.11683200000004</v>
      </c>
      <c r="T778">
        <v>1839.3644400000001</v>
      </c>
      <c r="U778">
        <v>61850.756453000002</v>
      </c>
      <c r="V778" s="6">
        <f t="shared" si="48"/>
        <v>1.4198979901974289</v>
      </c>
      <c r="W778" s="6">
        <f t="shared" si="49"/>
        <v>9.7772968691703284</v>
      </c>
      <c r="X778" s="6">
        <f t="shared" si="50"/>
        <v>1.6266237783862529</v>
      </c>
      <c r="Y778" s="6">
        <f t="shared" si="51"/>
        <v>2.1903445789644853</v>
      </c>
    </row>
    <row r="779" spans="1:25" x14ac:dyDescent="0.25">
      <c r="A779">
        <v>778</v>
      </c>
      <c r="B779" t="s">
        <v>229</v>
      </c>
      <c r="C779">
        <v>2</v>
      </c>
      <c r="D779">
        <v>11287</v>
      </c>
      <c r="E779">
        <v>11288</v>
      </c>
      <c r="F779">
        <v>641</v>
      </c>
      <c r="G779" t="s">
        <v>238</v>
      </c>
      <c r="H779" t="s">
        <v>345</v>
      </c>
      <c r="I779">
        <v>4.3204500000000001</v>
      </c>
      <c r="J779" t="s">
        <v>453</v>
      </c>
      <c r="K779">
        <v>641</v>
      </c>
      <c r="L779" t="s">
        <v>345</v>
      </c>
      <c r="M779">
        <v>6.8859149999999998</v>
      </c>
      <c r="N779">
        <v>1.1455919999999999</v>
      </c>
      <c r="O779">
        <v>1.5426070000000001</v>
      </c>
      <c r="P779">
        <v>29.7502</v>
      </c>
      <c r="Q779">
        <v>4.9494699999999998</v>
      </c>
      <c r="R779">
        <v>6.6647499999999997</v>
      </c>
      <c r="S779">
        <v>772.43197099999998</v>
      </c>
      <c r="T779">
        <v>2532.3608450000002</v>
      </c>
      <c r="U779">
        <v>188198.679695</v>
      </c>
      <c r="V779" s="6">
        <f t="shared" si="48"/>
        <v>4.3204471922635443</v>
      </c>
      <c r="W779" s="6">
        <f t="shared" si="49"/>
        <v>29.750232127915424</v>
      </c>
      <c r="X779" s="6">
        <f t="shared" si="50"/>
        <v>4.9494697398795777</v>
      </c>
      <c r="Y779" s="6">
        <f t="shared" si="51"/>
        <v>6.6647520819160899</v>
      </c>
    </row>
    <row r="780" spans="1:25" x14ac:dyDescent="0.25">
      <c r="A780">
        <v>779</v>
      </c>
      <c r="B780" t="s">
        <v>229</v>
      </c>
      <c r="C780">
        <v>2</v>
      </c>
      <c r="D780">
        <v>11288</v>
      </c>
      <c r="E780">
        <v>11289</v>
      </c>
      <c r="F780">
        <v>641</v>
      </c>
      <c r="G780" t="s">
        <v>238</v>
      </c>
      <c r="H780" t="s">
        <v>345</v>
      </c>
      <c r="I780">
        <v>2.6587100000000001</v>
      </c>
      <c r="J780" t="s">
        <v>453</v>
      </c>
      <c r="K780">
        <v>641</v>
      </c>
      <c r="L780" t="s">
        <v>345</v>
      </c>
      <c r="M780">
        <v>6.8859149999999998</v>
      </c>
      <c r="N780">
        <v>1.1455919999999999</v>
      </c>
      <c r="O780">
        <v>1.5426070000000001</v>
      </c>
      <c r="P780">
        <v>18.307600000000001</v>
      </c>
      <c r="Q780">
        <v>3.0457999999999998</v>
      </c>
      <c r="R780">
        <v>4.1013400000000004</v>
      </c>
      <c r="S780">
        <v>625.67764</v>
      </c>
      <c r="T780">
        <v>2052.7923259999998</v>
      </c>
      <c r="U780">
        <v>115813.79859599999</v>
      </c>
      <c r="V780" s="6">
        <f t="shared" si="48"/>
        <v>2.6587189760330578</v>
      </c>
      <c r="W780" s="6">
        <f t="shared" si="49"/>
        <v>18.307712877850673</v>
      </c>
      <c r="X780" s="6">
        <f t="shared" si="50"/>
        <v>3.0458071891916627</v>
      </c>
      <c r="Y780" s="6">
        <f t="shared" si="51"/>
        <v>4.1013585034614275</v>
      </c>
    </row>
    <row r="781" spans="1:25" x14ac:dyDescent="0.25">
      <c r="A781">
        <v>780</v>
      </c>
      <c r="B781" t="s">
        <v>229</v>
      </c>
      <c r="C781">
        <v>2</v>
      </c>
      <c r="D781">
        <v>11289</v>
      </c>
      <c r="E781">
        <v>11290</v>
      </c>
      <c r="F781">
        <v>641</v>
      </c>
      <c r="G781" t="s">
        <v>238</v>
      </c>
      <c r="H781" t="s">
        <v>345</v>
      </c>
      <c r="I781">
        <v>49.585000000000001</v>
      </c>
      <c r="J781" t="s">
        <v>453</v>
      </c>
      <c r="K781">
        <v>641</v>
      </c>
      <c r="L781" t="s">
        <v>345</v>
      </c>
      <c r="M781">
        <v>6.8859149999999998</v>
      </c>
      <c r="N781">
        <v>1.1455919999999999</v>
      </c>
      <c r="O781">
        <v>1.5426070000000001</v>
      </c>
      <c r="P781">
        <v>341.43798800000002</v>
      </c>
      <c r="Q781">
        <v>56.804198999999997</v>
      </c>
      <c r="R781">
        <v>76.490200000000002</v>
      </c>
      <c r="S781">
        <v>5709.5860750000002</v>
      </c>
      <c r="T781">
        <v>18720.938990999999</v>
      </c>
      <c r="U781">
        <v>2159934.4812190002</v>
      </c>
      <c r="V781" s="6">
        <f t="shared" si="48"/>
        <v>49.585272755257122</v>
      </c>
      <c r="W781" s="6">
        <f t="shared" si="49"/>
        <v>341.43997344451634</v>
      </c>
      <c r="X781" s="6">
        <f t="shared" si="50"/>
        <v>56.804491786240511</v>
      </c>
      <c r="Y781" s="6">
        <f t="shared" si="51"/>
        <v>76.49058884916893</v>
      </c>
    </row>
    <row r="782" spans="1:25" x14ac:dyDescent="0.25">
      <c r="A782">
        <v>781</v>
      </c>
      <c r="B782" t="s">
        <v>229</v>
      </c>
      <c r="C782">
        <v>2</v>
      </c>
      <c r="D782">
        <v>11291</v>
      </c>
      <c r="E782">
        <v>11292</v>
      </c>
      <c r="F782">
        <v>641</v>
      </c>
      <c r="G782" t="s">
        <v>238</v>
      </c>
      <c r="H782" t="s">
        <v>345</v>
      </c>
      <c r="I782">
        <v>19.944900000000001</v>
      </c>
      <c r="J782" t="s">
        <v>453</v>
      </c>
      <c r="K782">
        <v>641</v>
      </c>
      <c r="L782" t="s">
        <v>345</v>
      </c>
      <c r="M782">
        <v>6.8859149999999998</v>
      </c>
      <c r="N782">
        <v>1.1455919999999999</v>
      </c>
      <c r="O782">
        <v>1.5426070000000001</v>
      </c>
      <c r="P782">
        <v>137.33900499999999</v>
      </c>
      <c r="Q782">
        <v>22.848700000000001</v>
      </c>
      <c r="R782">
        <v>30.767099999999999</v>
      </c>
      <c r="S782">
        <v>2368.4520299999999</v>
      </c>
      <c r="T782">
        <v>7764.3971170000004</v>
      </c>
      <c r="U782">
        <v>868801.71466499998</v>
      </c>
      <c r="V782" s="6">
        <f t="shared" si="48"/>
        <v>19.944942944559227</v>
      </c>
      <c r="W782" s="6">
        <f t="shared" si="49"/>
        <v>137.33918179608455</v>
      </c>
      <c r="X782" s="6">
        <f t="shared" si="50"/>
        <v>22.848767077743492</v>
      </c>
      <c r="Y782" s="6">
        <f t="shared" si="51"/>
        <v>30.767208600877677</v>
      </c>
    </row>
    <row r="783" spans="1:25" x14ac:dyDescent="0.25">
      <c r="A783">
        <v>782</v>
      </c>
      <c r="B783" t="s">
        <v>229</v>
      </c>
      <c r="C783">
        <v>2</v>
      </c>
      <c r="D783">
        <v>11293</v>
      </c>
      <c r="E783">
        <v>11294</v>
      </c>
      <c r="F783">
        <v>641</v>
      </c>
      <c r="G783" t="s">
        <v>238</v>
      </c>
      <c r="H783" t="s">
        <v>345</v>
      </c>
      <c r="I783">
        <v>2.2821199999999999</v>
      </c>
      <c r="J783" t="s">
        <v>453</v>
      </c>
      <c r="K783">
        <v>641</v>
      </c>
      <c r="L783" t="s">
        <v>345</v>
      </c>
      <c r="M783">
        <v>6.8859149999999998</v>
      </c>
      <c r="N783">
        <v>1.1455919999999999</v>
      </c>
      <c r="O783">
        <v>1.5426070000000001</v>
      </c>
      <c r="P783">
        <v>15.714499999999999</v>
      </c>
      <c r="Q783">
        <v>2.6143800000000001</v>
      </c>
      <c r="R783">
        <v>3.52041</v>
      </c>
      <c r="S783">
        <v>389.53855199999998</v>
      </c>
      <c r="T783">
        <v>1277.1969799999999</v>
      </c>
      <c r="U783">
        <v>99408.696372999999</v>
      </c>
      <c r="V783" s="6">
        <f t="shared" si="48"/>
        <v>2.2821096504361797</v>
      </c>
      <c r="W783" s="6">
        <f t="shared" si="49"/>
        <v>15.714413073583247</v>
      </c>
      <c r="X783" s="6">
        <f t="shared" si="50"/>
        <v>2.6143665586624838</v>
      </c>
      <c r="Y783" s="6">
        <f t="shared" si="51"/>
        <v>3.5203983215304042</v>
      </c>
    </row>
    <row r="784" spans="1:25" x14ac:dyDescent="0.25">
      <c r="A784">
        <v>783</v>
      </c>
      <c r="B784" t="s">
        <v>229</v>
      </c>
      <c r="C784">
        <v>2</v>
      </c>
      <c r="D784">
        <v>11295</v>
      </c>
      <c r="E784">
        <v>11296</v>
      </c>
      <c r="F784">
        <v>641</v>
      </c>
      <c r="G784" t="s">
        <v>238</v>
      </c>
      <c r="H784" t="s">
        <v>345</v>
      </c>
      <c r="I784">
        <v>2.4773399999999999</v>
      </c>
      <c r="J784" t="s">
        <v>453</v>
      </c>
      <c r="K784">
        <v>641</v>
      </c>
      <c r="L784" t="s">
        <v>345</v>
      </c>
      <c r="M784">
        <v>6.8859149999999998</v>
      </c>
      <c r="N784">
        <v>1.1455919999999999</v>
      </c>
      <c r="O784">
        <v>1.5426070000000001</v>
      </c>
      <c r="P784">
        <v>17.058800000000002</v>
      </c>
      <c r="Q784">
        <v>2.8380200000000002</v>
      </c>
      <c r="R784">
        <v>3.8215599999999998</v>
      </c>
      <c r="S784">
        <v>669.786385</v>
      </c>
      <c r="T784">
        <v>2198.2570599999999</v>
      </c>
      <c r="U784">
        <v>107913.35987</v>
      </c>
      <c r="V784" s="6">
        <f t="shared" si="48"/>
        <v>2.4773498592745637</v>
      </c>
      <c r="W784" s="6">
        <f t="shared" si="49"/>
        <v>17.058820556226607</v>
      </c>
      <c r="X784" s="6">
        <f t="shared" si="50"/>
        <v>2.8380321799860657</v>
      </c>
      <c r="Y784" s="6">
        <f t="shared" si="51"/>
        <v>3.8215772343659573</v>
      </c>
    </row>
    <row r="785" spans="1:25" x14ac:dyDescent="0.25">
      <c r="A785">
        <v>784</v>
      </c>
      <c r="B785" t="s">
        <v>229</v>
      </c>
      <c r="C785">
        <v>2</v>
      </c>
      <c r="D785">
        <v>11297</v>
      </c>
      <c r="E785">
        <v>11298</v>
      </c>
      <c r="F785">
        <v>641</v>
      </c>
      <c r="G785" t="s">
        <v>238</v>
      </c>
      <c r="H785" t="s">
        <v>345</v>
      </c>
      <c r="I785">
        <v>6.3415999999999997</v>
      </c>
      <c r="J785" t="s">
        <v>453</v>
      </c>
      <c r="K785">
        <v>641</v>
      </c>
      <c r="L785" t="s">
        <v>345</v>
      </c>
      <c r="M785">
        <v>6.8859149999999998</v>
      </c>
      <c r="N785">
        <v>1.1455919999999999</v>
      </c>
      <c r="O785">
        <v>1.5426070000000001</v>
      </c>
      <c r="P785">
        <v>43.667701999999998</v>
      </c>
      <c r="Q785">
        <v>7.2648900000000003</v>
      </c>
      <c r="R785">
        <v>9.7825900000000008</v>
      </c>
      <c r="S785">
        <v>864.29473299999995</v>
      </c>
      <c r="T785">
        <v>2833.6920540000001</v>
      </c>
      <c r="U785">
        <v>276237.72857199999</v>
      </c>
      <c r="V785" s="6">
        <f t="shared" si="48"/>
        <v>6.3415456513314963</v>
      </c>
      <c r="W785" s="6">
        <f t="shared" si="49"/>
        <v>43.667344323688319</v>
      </c>
      <c r="X785" s="6">
        <f t="shared" si="50"/>
        <v>7.2648239658001508</v>
      </c>
      <c r="Y785" s="6">
        <f t="shared" si="51"/>
        <v>9.7825127125635252</v>
      </c>
    </row>
    <row r="786" spans="1:25" x14ac:dyDescent="0.25">
      <c r="A786">
        <v>785</v>
      </c>
      <c r="B786" t="s">
        <v>229</v>
      </c>
      <c r="C786">
        <v>2</v>
      </c>
      <c r="D786">
        <v>11299</v>
      </c>
      <c r="E786">
        <v>11300</v>
      </c>
      <c r="F786">
        <v>641</v>
      </c>
      <c r="G786" t="s">
        <v>238</v>
      </c>
      <c r="H786" t="s">
        <v>345</v>
      </c>
      <c r="I786">
        <v>1.68096</v>
      </c>
      <c r="J786" t="s">
        <v>453</v>
      </c>
      <c r="K786">
        <v>641</v>
      </c>
      <c r="L786" t="s">
        <v>345</v>
      </c>
      <c r="M786">
        <v>6.8859149999999998</v>
      </c>
      <c r="N786">
        <v>1.1455919999999999</v>
      </c>
      <c r="O786">
        <v>1.5426070000000001</v>
      </c>
      <c r="P786">
        <v>11.5749</v>
      </c>
      <c r="Q786">
        <v>1.9256899999999999</v>
      </c>
      <c r="R786">
        <v>2.5930599999999999</v>
      </c>
      <c r="S786">
        <v>479.766367</v>
      </c>
      <c r="T786">
        <v>1572.4555330000001</v>
      </c>
      <c r="U786">
        <v>73222.049666999999</v>
      </c>
      <c r="V786" s="6">
        <f t="shared" si="48"/>
        <v>1.6809469620523416</v>
      </c>
      <c r="W786" s="6">
        <f t="shared" si="49"/>
        <v>11.57485790020065</v>
      </c>
      <c r="X786" s="6">
        <f t="shared" si="50"/>
        <v>1.9256793921514661</v>
      </c>
      <c r="Y786" s="6">
        <f t="shared" si="51"/>
        <v>2.5930405502906768</v>
      </c>
    </row>
    <row r="787" spans="1:25" x14ac:dyDescent="0.25">
      <c r="A787">
        <v>786</v>
      </c>
      <c r="B787" t="s">
        <v>229</v>
      </c>
      <c r="C787">
        <v>2</v>
      </c>
      <c r="D787">
        <v>11300</v>
      </c>
      <c r="E787">
        <v>11301</v>
      </c>
      <c r="F787">
        <v>641</v>
      </c>
      <c r="G787" t="s">
        <v>238</v>
      </c>
      <c r="H787" t="s">
        <v>345</v>
      </c>
      <c r="I787">
        <v>1.3681300000000001</v>
      </c>
      <c r="J787" t="s">
        <v>453</v>
      </c>
      <c r="K787">
        <v>641</v>
      </c>
      <c r="L787" t="s">
        <v>345</v>
      </c>
      <c r="M787">
        <v>6.8859149999999998</v>
      </c>
      <c r="N787">
        <v>1.1455919999999999</v>
      </c>
      <c r="O787">
        <v>1.5426070000000001</v>
      </c>
      <c r="P787">
        <v>9.4208300000000005</v>
      </c>
      <c r="Q787">
        <v>1.56732</v>
      </c>
      <c r="R787">
        <v>2.11049</v>
      </c>
      <c r="S787">
        <v>366.49886600000002</v>
      </c>
      <c r="T787">
        <v>1201.6425819999999</v>
      </c>
      <c r="U787">
        <v>59595.407960999997</v>
      </c>
      <c r="V787" s="6">
        <f t="shared" si="48"/>
        <v>1.3681223131542699</v>
      </c>
      <c r="W787" s="6">
        <f t="shared" si="49"/>
        <v>9.420773957983684</v>
      </c>
      <c r="X787" s="6">
        <f t="shared" si="50"/>
        <v>1.5673099769710264</v>
      </c>
      <c r="Y787" s="6">
        <f t="shared" si="51"/>
        <v>2.1104750571279691</v>
      </c>
    </row>
    <row r="788" spans="1:25" x14ac:dyDescent="0.25">
      <c r="A788">
        <v>787</v>
      </c>
      <c r="B788" t="s">
        <v>229</v>
      </c>
      <c r="C788">
        <v>2</v>
      </c>
      <c r="D788">
        <v>11301</v>
      </c>
      <c r="E788">
        <v>11302</v>
      </c>
      <c r="F788">
        <v>641</v>
      </c>
      <c r="G788" t="s">
        <v>238</v>
      </c>
      <c r="H788" t="s">
        <v>345</v>
      </c>
      <c r="I788">
        <v>10.127599999999999</v>
      </c>
      <c r="J788" t="s">
        <v>453</v>
      </c>
      <c r="K788">
        <v>641</v>
      </c>
      <c r="L788" t="s">
        <v>345</v>
      </c>
      <c r="M788">
        <v>6.8859149999999998</v>
      </c>
      <c r="N788">
        <v>1.1455919999999999</v>
      </c>
      <c r="O788">
        <v>1.5426070000000001</v>
      </c>
      <c r="P788">
        <v>69.737801000000005</v>
      </c>
      <c r="Q788">
        <v>11.6021</v>
      </c>
      <c r="R788">
        <v>15.6229</v>
      </c>
      <c r="S788">
        <v>1834.721135</v>
      </c>
      <c r="T788">
        <v>6014.5118899999998</v>
      </c>
      <c r="U788">
        <v>441161.97665999999</v>
      </c>
      <c r="V788" s="6">
        <f t="shared" si="48"/>
        <v>10.127685414600551</v>
      </c>
      <c r="W788" s="6">
        <f t="shared" si="49"/>
        <v>69.738380911679144</v>
      </c>
      <c r="X788" s="6">
        <f t="shared" si="50"/>
        <v>11.602195389483073</v>
      </c>
      <c r="Y788" s="6">
        <f t="shared" si="51"/>
        <v>15.623038414360712</v>
      </c>
    </row>
    <row r="789" spans="1:25" x14ac:dyDescent="0.25">
      <c r="A789">
        <v>788</v>
      </c>
      <c r="B789" t="s">
        <v>229</v>
      </c>
      <c r="C789">
        <v>2</v>
      </c>
      <c r="D789">
        <v>11302</v>
      </c>
      <c r="E789">
        <v>11303</v>
      </c>
      <c r="F789">
        <v>641</v>
      </c>
      <c r="G789" t="s">
        <v>238</v>
      </c>
      <c r="H789" t="s">
        <v>345</v>
      </c>
      <c r="I789">
        <v>1.3065500000000001</v>
      </c>
      <c r="J789" t="s">
        <v>453</v>
      </c>
      <c r="K789">
        <v>641</v>
      </c>
      <c r="L789" t="s">
        <v>345</v>
      </c>
      <c r="M789">
        <v>6.8859149999999998</v>
      </c>
      <c r="N789">
        <v>1.1455919999999999</v>
      </c>
      <c r="O789">
        <v>1.5426070000000001</v>
      </c>
      <c r="P789">
        <v>8.9967900000000007</v>
      </c>
      <c r="Q789">
        <v>1.4967699999999999</v>
      </c>
      <c r="R789">
        <v>2.0154899999999998</v>
      </c>
      <c r="S789">
        <v>306.67201899999998</v>
      </c>
      <c r="T789">
        <v>1006.101166</v>
      </c>
      <c r="U789">
        <v>56913.137350999998</v>
      </c>
      <c r="V789" s="6">
        <f t="shared" si="48"/>
        <v>1.306545852869605</v>
      </c>
      <c r="W789" s="6">
        <f t="shared" si="49"/>
        <v>8.9967636864626055</v>
      </c>
      <c r="X789" s="6">
        <f t="shared" si="50"/>
        <v>1.4967684766805964</v>
      </c>
      <c r="Y789" s="6">
        <f t="shared" si="51"/>
        <v>2.0154867784576229</v>
      </c>
    </row>
    <row r="790" spans="1:25" x14ac:dyDescent="0.25">
      <c r="A790">
        <v>789</v>
      </c>
      <c r="B790" t="s">
        <v>229</v>
      </c>
      <c r="C790">
        <v>2</v>
      </c>
      <c r="D790">
        <v>11303</v>
      </c>
      <c r="E790">
        <v>11304</v>
      </c>
      <c r="F790">
        <v>641</v>
      </c>
      <c r="G790" t="s">
        <v>238</v>
      </c>
      <c r="H790" t="s">
        <v>345</v>
      </c>
      <c r="I790">
        <v>13.9514</v>
      </c>
      <c r="J790" t="s">
        <v>453</v>
      </c>
      <c r="K790">
        <v>641</v>
      </c>
      <c r="L790" t="s">
        <v>345</v>
      </c>
      <c r="M790">
        <v>6.8859149999999998</v>
      </c>
      <c r="N790">
        <v>1.1455919999999999</v>
      </c>
      <c r="O790">
        <v>1.5426070000000001</v>
      </c>
      <c r="P790">
        <v>96.068100000000001</v>
      </c>
      <c r="Q790">
        <v>15.9826</v>
      </c>
      <c r="R790">
        <v>21.5215</v>
      </c>
      <c r="S790">
        <v>1403.7640690000001</v>
      </c>
      <c r="T790">
        <v>4602.2108689999995</v>
      </c>
      <c r="U790">
        <v>607720.47019300004</v>
      </c>
      <c r="V790" s="6">
        <f t="shared" si="48"/>
        <v>13.951342290932049</v>
      </c>
      <c r="W790" s="6">
        <f t="shared" si="49"/>
        <v>96.067757151263351</v>
      </c>
      <c r="X790" s="6">
        <f t="shared" si="50"/>
        <v>15.982546117753426</v>
      </c>
      <c r="Y790" s="6">
        <f t="shared" si="51"/>
        <v>21.521438277387816</v>
      </c>
    </row>
    <row r="791" spans="1:25" x14ac:dyDescent="0.25">
      <c r="A791">
        <v>790</v>
      </c>
      <c r="B791" t="s">
        <v>229</v>
      </c>
      <c r="C791">
        <v>2</v>
      </c>
      <c r="D791">
        <v>11304</v>
      </c>
      <c r="E791">
        <v>11305</v>
      </c>
      <c r="F791">
        <v>641</v>
      </c>
      <c r="G791" t="s">
        <v>238</v>
      </c>
      <c r="H791" t="s">
        <v>345</v>
      </c>
      <c r="I791">
        <v>8.8246500000000001</v>
      </c>
      <c r="J791" t="s">
        <v>453</v>
      </c>
      <c r="K791">
        <v>641</v>
      </c>
      <c r="L791" t="s">
        <v>345</v>
      </c>
      <c r="M791">
        <v>6.8859149999999998</v>
      </c>
      <c r="N791">
        <v>1.1455919999999999</v>
      </c>
      <c r="O791">
        <v>1.5426070000000001</v>
      </c>
      <c r="P791">
        <v>60.765799999999999</v>
      </c>
      <c r="Q791">
        <v>10.109500000000001</v>
      </c>
      <c r="R791">
        <v>13.613</v>
      </c>
      <c r="S791">
        <v>1479.8626999999999</v>
      </c>
      <c r="T791">
        <v>4855.4055179999996</v>
      </c>
      <c r="U791">
        <v>384401.34421800001</v>
      </c>
      <c r="V791" s="6">
        <f t="shared" si="48"/>
        <v>8.8246405926997245</v>
      </c>
      <c r="W791" s="6">
        <f t="shared" si="49"/>
        <v>60.76572502687992</v>
      </c>
      <c r="X791" s="6">
        <f t="shared" si="50"/>
        <v>10.109437665872063</v>
      </c>
      <c r="Y791" s="6">
        <f t="shared" si="51"/>
        <v>13.612952350782745</v>
      </c>
    </row>
    <row r="792" spans="1:25" x14ac:dyDescent="0.25">
      <c r="A792">
        <v>791</v>
      </c>
      <c r="B792" t="s">
        <v>229</v>
      </c>
      <c r="C792">
        <v>2</v>
      </c>
      <c r="D792">
        <v>11305</v>
      </c>
      <c r="E792">
        <v>11306</v>
      </c>
      <c r="F792">
        <v>641</v>
      </c>
      <c r="G792" t="s">
        <v>238</v>
      </c>
      <c r="H792" t="s">
        <v>345</v>
      </c>
      <c r="I792">
        <v>3.2594400000000001</v>
      </c>
      <c r="J792" t="s">
        <v>453</v>
      </c>
      <c r="K792">
        <v>641</v>
      </c>
      <c r="L792" t="s">
        <v>345</v>
      </c>
      <c r="M792">
        <v>6.8859149999999998</v>
      </c>
      <c r="N792">
        <v>1.1455919999999999</v>
      </c>
      <c r="O792">
        <v>1.5426070000000001</v>
      </c>
      <c r="P792">
        <v>22.444201</v>
      </c>
      <c r="Q792">
        <v>3.7339899999999999</v>
      </c>
      <c r="R792">
        <v>5.0280300000000002</v>
      </c>
      <c r="S792">
        <v>622.67584099999999</v>
      </c>
      <c r="T792">
        <v>2041.3177760000001</v>
      </c>
      <c r="U792">
        <v>141980.97323900001</v>
      </c>
      <c r="V792" s="6">
        <f t="shared" si="48"/>
        <v>3.2594346473599636</v>
      </c>
      <c r="W792" s="6">
        <f t="shared" si="49"/>
        <v>22.444189929775682</v>
      </c>
      <c r="X792" s="6">
        <f t="shared" si="50"/>
        <v>3.7339822565383951</v>
      </c>
      <c r="Y792" s="6">
        <f t="shared" si="51"/>
        <v>5.0280267030600116</v>
      </c>
    </row>
    <row r="793" spans="1:25" x14ac:dyDescent="0.25">
      <c r="A793">
        <v>792</v>
      </c>
      <c r="B793" t="s">
        <v>229</v>
      </c>
      <c r="C793">
        <v>2</v>
      </c>
      <c r="D793">
        <v>11306</v>
      </c>
      <c r="E793">
        <v>11307</v>
      </c>
      <c r="F793">
        <v>641</v>
      </c>
      <c r="G793" t="s">
        <v>238</v>
      </c>
      <c r="H793" t="s">
        <v>345</v>
      </c>
      <c r="I793">
        <v>4.6419499999999996</v>
      </c>
      <c r="J793" t="s">
        <v>453</v>
      </c>
      <c r="K793">
        <v>641</v>
      </c>
      <c r="L793" t="s">
        <v>345</v>
      </c>
      <c r="M793">
        <v>6.8859149999999998</v>
      </c>
      <c r="N793">
        <v>1.1455919999999999</v>
      </c>
      <c r="O793">
        <v>1.5426070000000001</v>
      </c>
      <c r="P793">
        <v>31.964099999999998</v>
      </c>
      <c r="Q793">
        <v>5.31778</v>
      </c>
      <c r="R793">
        <v>7.1607000000000003</v>
      </c>
      <c r="S793">
        <v>755.97086000000002</v>
      </c>
      <c r="T793">
        <v>2481.1400939999999</v>
      </c>
      <c r="U793">
        <v>202204.276702</v>
      </c>
      <c r="V793" s="6">
        <f t="shared" si="48"/>
        <v>4.6419714578053259</v>
      </c>
      <c r="W793" s="6">
        <f t="shared" si="49"/>
        <v>31.964220890873559</v>
      </c>
      <c r="X793" s="6">
        <f t="shared" si="50"/>
        <v>5.317805366290119</v>
      </c>
      <c r="Y793" s="6">
        <f t="shared" si="51"/>
        <v>7.1607376646107008</v>
      </c>
    </row>
    <row r="794" spans="1:25" x14ac:dyDescent="0.25">
      <c r="A794">
        <v>793</v>
      </c>
      <c r="B794" t="s">
        <v>229</v>
      </c>
      <c r="C794">
        <v>2</v>
      </c>
      <c r="D794">
        <v>11307</v>
      </c>
      <c r="E794">
        <v>11308</v>
      </c>
      <c r="F794">
        <v>641</v>
      </c>
      <c r="G794" t="s">
        <v>238</v>
      </c>
      <c r="H794" t="s">
        <v>345</v>
      </c>
      <c r="I794">
        <v>1.2836000000000001</v>
      </c>
      <c r="J794" t="s">
        <v>453</v>
      </c>
      <c r="K794">
        <v>641</v>
      </c>
      <c r="L794" t="s">
        <v>345</v>
      </c>
      <c r="M794">
        <v>6.8859149999999998</v>
      </c>
      <c r="N794">
        <v>1.1455919999999999</v>
      </c>
      <c r="O794">
        <v>1.5426070000000001</v>
      </c>
      <c r="P794">
        <v>8.8387600000000006</v>
      </c>
      <c r="Q794">
        <v>1.47048</v>
      </c>
      <c r="R794">
        <v>1.9800899999999999</v>
      </c>
      <c r="S794">
        <v>291.88630899999998</v>
      </c>
      <c r="T794">
        <v>958.15568299999995</v>
      </c>
      <c r="U794">
        <v>55912.955495000002</v>
      </c>
      <c r="V794" s="6">
        <f t="shared" si="48"/>
        <v>1.2835848368916438</v>
      </c>
      <c r="W794" s="6">
        <f t="shared" si="49"/>
        <v>8.8386560821247233</v>
      </c>
      <c r="X794" s="6">
        <f t="shared" si="50"/>
        <v>1.470464520464372</v>
      </c>
      <c r="Y794" s="6">
        <f t="shared" si="51"/>
        <v>1.9800669544829081</v>
      </c>
    </row>
    <row r="795" spans="1:25" x14ac:dyDescent="0.25">
      <c r="A795">
        <v>794</v>
      </c>
      <c r="B795" t="s">
        <v>229</v>
      </c>
      <c r="C795">
        <v>2</v>
      </c>
      <c r="D795">
        <v>11308</v>
      </c>
      <c r="E795">
        <v>11309</v>
      </c>
      <c r="F795">
        <v>641</v>
      </c>
      <c r="G795" t="s">
        <v>238</v>
      </c>
      <c r="H795" t="s">
        <v>345</v>
      </c>
      <c r="I795">
        <v>2.9252199999999999</v>
      </c>
      <c r="J795" t="s">
        <v>453</v>
      </c>
      <c r="K795">
        <v>641</v>
      </c>
      <c r="L795" t="s">
        <v>345</v>
      </c>
      <c r="M795">
        <v>6.8859149999999998</v>
      </c>
      <c r="N795">
        <v>1.1455919999999999</v>
      </c>
      <c r="O795">
        <v>1.5426070000000001</v>
      </c>
      <c r="P795">
        <v>20.142799</v>
      </c>
      <c r="Q795">
        <v>3.3511099999999998</v>
      </c>
      <c r="R795">
        <v>4.5124599999999999</v>
      </c>
      <c r="S795">
        <v>535.96990700000003</v>
      </c>
      <c r="T795">
        <v>1758.83276</v>
      </c>
      <c r="U795">
        <v>127421.71192</v>
      </c>
      <c r="V795" s="6">
        <f t="shared" si="48"/>
        <v>2.9251999981634529</v>
      </c>
      <c r="W795" s="6">
        <f t="shared" si="49"/>
        <v>20.142678545353693</v>
      </c>
      <c r="X795" s="6">
        <f t="shared" si="50"/>
        <v>3.3510857162960663</v>
      </c>
      <c r="Y795" s="6">
        <f t="shared" si="51"/>
        <v>4.5124339935669298</v>
      </c>
    </row>
    <row r="796" spans="1:25" x14ac:dyDescent="0.25">
      <c r="A796">
        <v>795</v>
      </c>
      <c r="B796" t="s">
        <v>229</v>
      </c>
      <c r="C796">
        <v>2</v>
      </c>
      <c r="D796">
        <v>11309</v>
      </c>
      <c r="E796">
        <v>11310</v>
      </c>
      <c r="F796">
        <v>641</v>
      </c>
      <c r="G796" t="s">
        <v>238</v>
      </c>
      <c r="H796" t="s">
        <v>345</v>
      </c>
      <c r="I796">
        <v>3.98766</v>
      </c>
      <c r="J796" t="s">
        <v>453</v>
      </c>
      <c r="K796">
        <v>641</v>
      </c>
      <c r="L796" t="s">
        <v>345</v>
      </c>
      <c r="M796">
        <v>6.8859149999999998</v>
      </c>
      <c r="N796">
        <v>1.1455919999999999</v>
      </c>
      <c r="O796">
        <v>1.5426070000000001</v>
      </c>
      <c r="P796">
        <v>27.4587</v>
      </c>
      <c r="Q796">
        <v>4.5682299999999998</v>
      </c>
      <c r="R796">
        <v>6.1513900000000001</v>
      </c>
      <c r="S796">
        <v>592.43509600000004</v>
      </c>
      <c r="T796">
        <v>1943.825341</v>
      </c>
      <c r="U796">
        <v>173701.16088800001</v>
      </c>
      <c r="V796" s="6">
        <f t="shared" si="48"/>
        <v>3.9876299561065198</v>
      </c>
      <c r="W796" s="6">
        <f t="shared" si="49"/>
        <v>27.458480929203226</v>
      </c>
      <c r="X796" s="6">
        <f t="shared" si="50"/>
        <v>4.5681969766759805</v>
      </c>
      <c r="Y796" s="6">
        <f t="shared" si="51"/>
        <v>6.1513458836996104</v>
      </c>
    </row>
    <row r="797" spans="1:25" x14ac:dyDescent="0.25">
      <c r="A797">
        <v>796</v>
      </c>
      <c r="B797" t="s">
        <v>229</v>
      </c>
      <c r="C797">
        <v>2</v>
      </c>
      <c r="D797">
        <v>11311</v>
      </c>
      <c r="E797">
        <v>11312</v>
      </c>
      <c r="F797">
        <v>641</v>
      </c>
      <c r="G797" t="s">
        <v>238</v>
      </c>
      <c r="H797" t="s">
        <v>345</v>
      </c>
      <c r="I797">
        <v>7.0959000000000003</v>
      </c>
      <c r="J797" t="s">
        <v>453</v>
      </c>
      <c r="K797">
        <v>641</v>
      </c>
      <c r="L797" t="s">
        <v>345</v>
      </c>
      <c r="M797">
        <v>6.8859149999999998</v>
      </c>
      <c r="N797">
        <v>1.1455919999999999</v>
      </c>
      <c r="O797">
        <v>1.5426070000000001</v>
      </c>
      <c r="P797">
        <v>48.861801</v>
      </c>
      <c r="Q797">
        <v>8.1290099999999992</v>
      </c>
      <c r="R797">
        <v>10.946199999999999</v>
      </c>
      <c r="S797">
        <v>1101.5841359999999</v>
      </c>
      <c r="T797">
        <v>3613.5930440000002</v>
      </c>
      <c r="U797">
        <v>309096.92180200003</v>
      </c>
      <c r="V797" s="6">
        <f t="shared" si="48"/>
        <v>7.0958889302571171</v>
      </c>
      <c r="W797" s="6">
        <f t="shared" si="49"/>
        <v>48.861688023191434</v>
      </c>
      <c r="X797" s="6">
        <f t="shared" si="50"/>
        <v>8.1289935913911116</v>
      </c>
      <c r="Y797" s="6">
        <f t="shared" si="51"/>
        <v>10.946167935037142</v>
      </c>
    </row>
    <row r="798" spans="1:25" x14ac:dyDescent="0.25">
      <c r="A798">
        <v>797</v>
      </c>
      <c r="B798" t="s">
        <v>229</v>
      </c>
      <c r="C798">
        <v>2</v>
      </c>
      <c r="D798">
        <v>11313</v>
      </c>
      <c r="E798">
        <v>11314</v>
      </c>
      <c r="F798">
        <v>641</v>
      </c>
      <c r="G798" t="s">
        <v>238</v>
      </c>
      <c r="H798" t="s">
        <v>345</v>
      </c>
      <c r="I798">
        <v>7.6377300000000004</v>
      </c>
      <c r="J798" t="s">
        <v>453</v>
      </c>
      <c r="K798">
        <v>641</v>
      </c>
      <c r="L798" t="s">
        <v>345</v>
      </c>
      <c r="M798">
        <v>6.8859149999999998</v>
      </c>
      <c r="N798">
        <v>1.1455919999999999</v>
      </c>
      <c r="O798">
        <v>1.5426070000000001</v>
      </c>
      <c r="P798">
        <v>52.592799999999997</v>
      </c>
      <c r="Q798">
        <v>8.7497199999999999</v>
      </c>
      <c r="R798">
        <v>11.782</v>
      </c>
      <c r="S798">
        <v>1376.4907370000001</v>
      </c>
      <c r="T798">
        <v>4514.0455160000001</v>
      </c>
      <c r="U798">
        <v>332700.80555400002</v>
      </c>
      <c r="V798" s="6">
        <f t="shared" si="48"/>
        <v>7.6377595398071634</v>
      </c>
      <c r="W798" s="6">
        <f t="shared" si="49"/>
        <v>52.592962981551238</v>
      </c>
      <c r="X798" s="6">
        <f t="shared" si="50"/>
        <v>8.7497562267267668</v>
      </c>
      <c r="Y798" s="6">
        <f t="shared" si="51"/>
        <v>11.782061330423309</v>
      </c>
    </row>
    <row r="799" spans="1:25" x14ac:dyDescent="0.25">
      <c r="A799">
        <v>798</v>
      </c>
      <c r="B799" t="s">
        <v>229</v>
      </c>
      <c r="C799">
        <v>2</v>
      </c>
      <c r="D799">
        <v>11317</v>
      </c>
      <c r="E799">
        <v>11318</v>
      </c>
      <c r="F799">
        <v>641</v>
      </c>
      <c r="G799" t="s">
        <v>238</v>
      </c>
      <c r="H799" t="s">
        <v>345</v>
      </c>
      <c r="I799">
        <v>36.984699999999997</v>
      </c>
      <c r="J799" t="s">
        <v>453</v>
      </c>
      <c r="K799">
        <v>641</v>
      </c>
      <c r="L799" t="s">
        <v>345</v>
      </c>
      <c r="M799">
        <v>6.8859149999999998</v>
      </c>
      <c r="N799">
        <v>1.1455919999999999</v>
      </c>
      <c r="O799">
        <v>1.5426070000000001</v>
      </c>
      <c r="P799">
        <v>254.67300399999999</v>
      </c>
      <c r="Q799">
        <v>42.369399999999999</v>
      </c>
      <c r="R799">
        <v>57.052799999999998</v>
      </c>
      <c r="S799">
        <v>4671.134618</v>
      </c>
      <c r="T799">
        <v>15316.224204</v>
      </c>
      <c r="U799">
        <v>1611057.952543</v>
      </c>
      <c r="V799" s="6">
        <f t="shared" si="48"/>
        <v>36.9848014817034</v>
      </c>
      <c r="W799" s="6">
        <f t="shared" si="49"/>
        <v>254.67419929488366</v>
      </c>
      <c r="X799" s="6">
        <f t="shared" si="50"/>
        <v>42.36949269902756</v>
      </c>
      <c r="Y799" s="6">
        <f t="shared" si="51"/>
        <v>57.053013659286037</v>
      </c>
    </row>
    <row r="800" spans="1:25" x14ac:dyDescent="0.25">
      <c r="A800">
        <v>799</v>
      </c>
      <c r="B800" t="s">
        <v>229</v>
      </c>
      <c r="C800">
        <v>2</v>
      </c>
      <c r="D800">
        <v>11318</v>
      </c>
      <c r="E800">
        <v>11319</v>
      </c>
      <c r="F800">
        <v>641</v>
      </c>
      <c r="G800" t="s">
        <v>238</v>
      </c>
      <c r="H800" t="s">
        <v>345</v>
      </c>
      <c r="I800">
        <v>2.0811899999999999</v>
      </c>
      <c r="J800" t="s">
        <v>453</v>
      </c>
      <c r="K800">
        <v>641</v>
      </c>
      <c r="L800" t="s">
        <v>345</v>
      </c>
      <c r="M800">
        <v>6.8859149999999998</v>
      </c>
      <c r="N800">
        <v>1.1455919999999999</v>
      </c>
      <c r="O800">
        <v>1.5426070000000001</v>
      </c>
      <c r="P800">
        <v>14.3309</v>
      </c>
      <c r="Q800">
        <v>2.3841999999999999</v>
      </c>
      <c r="R800">
        <v>3.2104599999999999</v>
      </c>
      <c r="S800">
        <v>341.22066599999999</v>
      </c>
      <c r="T800">
        <v>1119.5842339999999</v>
      </c>
      <c r="U800">
        <v>90655.899581999998</v>
      </c>
      <c r="V800" s="6">
        <f t="shared" si="48"/>
        <v>2.0811730849862258</v>
      </c>
      <c r="W800" s="6">
        <f t="shared" si="49"/>
        <v>14.330780963502926</v>
      </c>
      <c r="X800" s="6">
        <f t="shared" si="50"/>
        <v>2.3841752367755404</v>
      </c>
      <c r="Y800" s="6">
        <f t="shared" si="51"/>
        <v>3.2104321691113471</v>
      </c>
    </row>
    <row r="801" spans="1:25" x14ac:dyDescent="0.25">
      <c r="A801">
        <v>800</v>
      </c>
      <c r="B801" t="s">
        <v>229</v>
      </c>
      <c r="C801">
        <v>2</v>
      </c>
      <c r="D801">
        <v>11322</v>
      </c>
      <c r="E801">
        <v>11323</v>
      </c>
      <c r="F801">
        <v>641</v>
      </c>
      <c r="G801" t="s">
        <v>238</v>
      </c>
      <c r="H801" t="s">
        <v>345</v>
      </c>
      <c r="I801">
        <v>12.7408</v>
      </c>
      <c r="J801" t="s">
        <v>453</v>
      </c>
      <c r="K801">
        <v>641</v>
      </c>
      <c r="L801" t="s">
        <v>345</v>
      </c>
      <c r="M801">
        <v>6.8859149999999998</v>
      </c>
      <c r="N801">
        <v>1.1455919999999999</v>
      </c>
      <c r="O801">
        <v>1.5426070000000001</v>
      </c>
      <c r="P801">
        <v>87.732101</v>
      </c>
      <c r="Q801">
        <v>14.595800000000001</v>
      </c>
      <c r="R801">
        <v>19.654</v>
      </c>
      <c r="S801">
        <v>2808.180613</v>
      </c>
      <c r="T801">
        <v>9208.4196749999992</v>
      </c>
      <c r="U801">
        <v>554992.99558300001</v>
      </c>
      <c r="V801" s="6">
        <f t="shared" si="48"/>
        <v>12.740886032667586</v>
      </c>
      <c r="W801" s="6">
        <f t="shared" si="49"/>
        <v>87.732658245636216</v>
      </c>
      <c r="X801" s="6">
        <f t="shared" si="50"/>
        <v>14.595857111935723</v>
      </c>
      <c r="Y801" s="6">
        <f t="shared" si="51"/>
        <v>19.654179980195249</v>
      </c>
    </row>
    <row r="802" spans="1:25" x14ac:dyDescent="0.25">
      <c r="A802">
        <v>801</v>
      </c>
      <c r="B802" t="s">
        <v>229</v>
      </c>
      <c r="C802">
        <v>2</v>
      </c>
      <c r="D802">
        <v>11323</v>
      </c>
      <c r="E802">
        <v>11324</v>
      </c>
      <c r="F802">
        <v>641</v>
      </c>
      <c r="G802" t="s">
        <v>238</v>
      </c>
      <c r="H802" t="s">
        <v>345</v>
      </c>
      <c r="I802">
        <v>1.34887</v>
      </c>
      <c r="J802" t="s">
        <v>453</v>
      </c>
      <c r="K802">
        <v>641</v>
      </c>
      <c r="L802" t="s">
        <v>345</v>
      </c>
      <c r="M802">
        <v>6.8859149999999998</v>
      </c>
      <c r="N802">
        <v>1.1455919999999999</v>
      </c>
      <c r="O802">
        <v>1.5426070000000001</v>
      </c>
      <c r="P802">
        <v>9.2881999999999998</v>
      </c>
      <c r="Q802">
        <v>1.5452600000000001</v>
      </c>
      <c r="R802">
        <v>2.0807799999999999</v>
      </c>
      <c r="S802">
        <v>271.71853800000002</v>
      </c>
      <c r="T802">
        <v>891.067995</v>
      </c>
      <c r="U802">
        <v>58756.351444</v>
      </c>
      <c r="V802" s="6">
        <f t="shared" si="48"/>
        <v>1.3488602259871441</v>
      </c>
      <c r="W802" s="6">
        <f t="shared" si="49"/>
        <v>9.2881368630282655</v>
      </c>
      <c r="X802" s="6">
        <f t="shared" si="50"/>
        <v>1.5452434840090643</v>
      </c>
      <c r="Y802" s="6">
        <f t="shared" si="51"/>
        <v>2.0807612266293503</v>
      </c>
    </row>
    <row r="803" spans="1:25" x14ac:dyDescent="0.25">
      <c r="A803">
        <v>802</v>
      </c>
      <c r="B803" t="s">
        <v>229</v>
      </c>
      <c r="C803">
        <v>2</v>
      </c>
      <c r="D803">
        <v>11324</v>
      </c>
      <c r="E803">
        <v>11325</v>
      </c>
      <c r="F803">
        <v>641</v>
      </c>
      <c r="G803" t="s">
        <v>238</v>
      </c>
      <c r="H803" t="s">
        <v>345</v>
      </c>
      <c r="I803">
        <v>2.8059500000000002</v>
      </c>
      <c r="J803" t="s">
        <v>453</v>
      </c>
      <c r="K803">
        <v>641</v>
      </c>
      <c r="L803" t="s">
        <v>345</v>
      </c>
      <c r="M803">
        <v>6.8859149999999998</v>
      </c>
      <c r="N803">
        <v>1.1455919999999999</v>
      </c>
      <c r="O803">
        <v>1.5426070000000001</v>
      </c>
      <c r="P803">
        <v>19.321501000000001</v>
      </c>
      <c r="Q803">
        <v>3.2144699999999999</v>
      </c>
      <c r="R803">
        <v>4.3284799999999999</v>
      </c>
      <c r="S803">
        <v>491.06062900000001</v>
      </c>
      <c r="T803">
        <v>1610.0325319999999</v>
      </c>
      <c r="U803">
        <v>122227.316465</v>
      </c>
      <c r="V803" s="6">
        <f t="shared" si="48"/>
        <v>2.8059530868916438</v>
      </c>
      <c r="W803" s="6">
        <f t="shared" si="49"/>
        <v>19.321554450323472</v>
      </c>
      <c r="X803" s="6">
        <f t="shared" si="50"/>
        <v>3.2144774087183721</v>
      </c>
      <c r="Y803" s="6">
        <f t="shared" si="51"/>
        <v>4.3284828735106577</v>
      </c>
    </row>
    <row r="804" spans="1:25" x14ac:dyDescent="0.25">
      <c r="A804">
        <v>803</v>
      </c>
      <c r="B804" t="s">
        <v>229</v>
      </c>
      <c r="C804">
        <v>2</v>
      </c>
      <c r="D804">
        <v>11325</v>
      </c>
      <c r="E804">
        <v>11326</v>
      </c>
      <c r="F804">
        <v>641</v>
      </c>
      <c r="G804" t="s">
        <v>238</v>
      </c>
      <c r="H804" t="s">
        <v>345</v>
      </c>
      <c r="I804">
        <v>4.5994799999999998</v>
      </c>
      <c r="J804" t="s">
        <v>453</v>
      </c>
      <c r="K804">
        <v>641</v>
      </c>
      <c r="L804" t="s">
        <v>345</v>
      </c>
      <c r="M804">
        <v>6.8859149999999998</v>
      </c>
      <c r="N804">
        <v>1.1455919999999999</v>
      </c>
      <c r="O804">
        <v>1.5426070000000001</v>
      </c>
      <c r="P804">
        <v>31.671600000000002</v>
      </c>
      <c r="Q804">
        <v>5.2691299999999996</v>
      </c>
      <c r="R804">
        <v>7.0951899999999997</v>
      </c>
      <c r="S804">
        <v>751.05995900000005</v>
      </c>
      <c r="T804">
        <v>2464.534733</v>
      </c>
      <c r="U804">
        <v>200353.34376600001</v>
      </c>
      <c r="V804" s="6">
        <f t="shared" si="48"/>
        <v>4.5994798844352616</v>
      </c>
      <c r="W804" s="6">
        <f t="shared" si="49"/>
        <v>31.671627528431035</v>
      </c>
      <c r="X804" s="6">
        <f t="shared" si="50"/>
        <v>5.2691273597699597</v>
      </c>
      <c r="Y804" s="6">
        <f t="shared" si="51"/>
        <v>7.0951898660890258</v>
      </c>
    </row>
    <row r="805" spans="1:25" x14ac:dyDescent="0.25">
      <c r="A805">
        <v>804</v>
      </c>
      <c r="B805" t="s">
        <v>229</v>
      </c>
      <c r="C805">
        <v>2</v>
      </c>
      <c r="D805">
        <v>11326</v>
      </c>
      <c r="E805">
        <v>11327</v>
      </c>
      <c r="F805">
        <v>641</v>
      </c>
      <c r="G805" t="s">
        <v>238</v>
      </c>
      <c r="H805" t="s">
        <v>345</v>
      </c>
      <c r="I805">
        <v>9.9558199999999992</v>
      </c>
      <c r="J805" t="s">
        <v>453</v>
      </c>
      <c r="K805">
        <v>641</v>
      </c>
      <c r="L805" t="s">
        <v>345</v>
      </c>
      <c r="M805">
        <v>6.8859149999999998</v>
      </c>
      <c r="N805">
        <v>1.1455919999999999</v>
      </c>
      <c r="O805">
        <v>1.5426070000000001</v>
      </c>
      <c r="P805">
        <v>68.554901000000001</v>
      </c>
      <c r="Q805">
        <v>11.4053</v>
      </c>
      <c r="R805">
        <v>15.357900000000001</v>
      </c>
      <c r="S805">
        <v>1171.5886620000001</v>
      </c>
      <c r="T805">
        <v>2767.0943710000001</v>
      </c>
      <c r="U805">
        <v>213005.98066100001</v>
      </c>
      <c r="V805" s="6">
        <f t="shared" si="48"/>
        <v>4.889944459618917</v>
      </c>
      <c r="W805" s="6">
        <f t="shared" si="49"/>
        <v>33.671741903656795</v>
      </c>
      <c r="X805" s="6">
        <f t="shared" si="50"/>
        <v>5.6018812533837536</v>
      </c>
      <c r="Y805" s="6">
        <f t="shared" si="51"/>
        <v>7.5432625530193587</v>
      </c>
    </row>
    <row r="806" spans="1:25" x14ac:dyDescent="0.25">
      <c r="A806">
        <v>805</v>
      </c>
      <c r="B806" t="s">
        <v>229</v>
      </c>
      <c r="C806">
        <v>2</v>
      </c>
      <c r="D806">
        <v>11327</v>
      </c>
      <c r="E806">
        <v>11328</v>
      </c>
      <c r="F806">
        <v>641</v>
      </c>
      <c r="G806" t="s">
        <v>238</v>
      </c>
      <c r="H806" t="s">
        <v>345</v>
      </c>
      <c r="I806">
        <v>2.6366700000000001</v>
      </c>
      <c r="J806" t="s">
        <v>453</v>
      </c>
      <c r="K806">
        <v>641</v>
      </c>
      <c r="L806" t="s">
        <v>345</v>
      </c>
      <c r="M806">
        <v>6.8859149999999998</v>
      </c>
      <c r="N806">
        <v>1.1455919999999999</v>
      </c>
      <c r="O806">
        <v>1.5426070000000001</v>
      </c>
      <c r="P806">
        <v>18.155899000000002</v>
      </c>
      <c r="Q806">
        <v>3.0205500000000001</v>
      </c>
      <c r="R806">
        <v>4.0673500000000002</v>
      </c>
      <c r="S806">
        <v>476.49594999999999</v>
      </c>
      <c r="T806">
        <v>1563.8173320000001</v>
      </c>
      <c r="U806">
        <v>114853.56902900001</v>
      </c>
      <c r="V806" s="6">
        <f t="shared" si="48"/>
        <v>2.6366751384067952</v>
      </c>
      <c r="W806" s="6">
        <f t="shared" si="49"/>
        <v>18.155920885682427</v>
      </c>
      <c r="X806" s="6">
        <f t="shared" si="50"/>
        <v>3.020553945157717</v>
      </c>
      <c r="Y806" s="6">
        <f t="shared" si="51"/>
        <v>4.0673535252322912</v>
      </c>
    </row>
    <row r="807" spans="1:25" x14ac:dyDescent="0.25">
      <c r="A807">
        <v>806</v>
      </c>
      <c r="B807" t="s">
        <v>229</v>
      </c>
      <c r="C807">
        <v>2</v>
      </c>
      <c r="D807">
        <v>11329</v>
      </c>
      <c r="E807">
        <v>11330</v>
      </c>
      <c r="F807">
        <v>641</v>
      </c>
      <c r="G807" t="s">
        <v>238</v>
      </c>
      <c r="H807" t="s">
        <v>345</v>
      </c>
      <c r="I807">
        <v>20.007999999999999</v>
      </c>
      <c r="J807" t="s">
        <v>453</v>
      </c>
      <c r="K807">
        <v>641</v>
      </c>
      <c r="L807" t="s">
        <v>345</v>
      </c>
      <c r="M807">
        <v>6.8859149999999998</v>
      </c>
      <c r="N807">
        <v>1.1455919999999999</v>
      </c>
      <c r="O807">
        <v>1.5426070000000001</v>
      </c>
      <c r="P807">
        <v>137.77299500000001</v>
      </c>
      <c r="Q807">
        <v>22.920999999999999</v>
      </c>
      <c r="R807">
        <v>30.8645</v>
      </c>
      <c r="S807">
        <v>2796.0829290000001</v>
      </c>
      <c r="T807">
        <v>9163.9930349999995</v>
      </c>
      <c r="U807">
        <v>871546.96638600004</v>
      </c>
      <c r="V807" s="6">
        <f t="shared" si="48"/>
        <v>20.007965252203856</v>
      </c>
      <c r="W807" s="6">
        <f t="shared" si="49"/>
        <v>137.77314804962933</v>
      </c>
      <c r="X807" s="6">
        <f t="shared" si="50"/>
        <v>22.920964929202718</v>
      </c>
      <c r="Y807" s="6">
        <f t="shared" si="51"/>
        <v>30.864427253806436</v>
      </c>
    </row>
    <row r="808" spans="1:25" x14ac:dyDescent="0.25">
      <c r="A808">
        <v>807</v>
      </c>
      <c r="B808" t="s">
        <v>229</v>
      </c>
      <c r="C808">
        <v>2</v>
      </c>
      <c r="D808">
        <v>11330</v>
      </c>
      <c r="E808">
        <v>11331</v>
      </c>
      <c r="F808">
        <v>641</v>
      </c>
      <c r="G808" t="s">
        <v>238</v>
      </c>
      <c r="H808" t="s">
        <v>345</v>
      </c>
      <c r="I808">
        <v>6.2221900000000003</v>
      </c>
      <c r="J808" t="s">
        <v>453</v>
      </c>
      <c r="K808">
        <v>641</v>
      </c>
      <c r="L808" t="s">
        <v>345</v>
      </c>
      <c r="M808">
        <v>6.8859149999999998</v>
      </c>
      <c r="N808">
        <v>1.1455919999999999</v>
      </c>
      <c r="O808">
        <v>1.5426070000000001</v>
      </c>
      <c r="P808">
        <v>42.845500999999999</v>
      </c>
      <c r="Q808">
        <v>7.1280900000000003</v>
      </c>
      <c r="R808">
        <v>9.5983900000000002</v>
      </c>
      <c r="S808">
        <v>948.91551200000004</v>
      </c>
      <c r="T808">
        <v>3112.8829000000001</v>
      </c>
      <c r="U808">
        <v>271037.78937200003</v>
      </c>
      <c r="V808" s="6">
        <f t="shared" si="48"/>
        <v>6.2221714731864104</v>
      </c>
      <c r="W808" s="6">
        <f t="shared" si="49"/>
        <v>42.845343879786398</v>
      </c>
      <c r="X808" s="6">
        <f t="shared" si="50"/>
        <v>7.1280698623105661</v>
      </c>
      <c r="Y808" s="6">
        <f t="shared" si="51"/>
        <v>9.5983652697376698</v>
      </c>
    </row>
    <row r="809" spans="1:25" x14ac:dyDescent="0.25">
      <c r="A809">
        <v>808</v>
      </c>
      <c r="B809" t="s">
        <v>229</v>
      </c>
      <c r="C809">
        <v>2</v>
      </c>
      <c r="D809">
        <v>11331</v>
      </c>
      <c r="E809">
        <v>11332</v>
      </c>
      <c r="F809">
        <v>641</v>
      </c>
      <c r="G809" t="s">
        <v>238</v>
      </c>
      <c r="H809" t="s">
        <v>345</v>
      </c>
      <c r="I809">
        <v>1.2861</v>
      </c>
      <c r="J809" t="s">
        <v>453</v>
      </c>
      <c r="K809">
        <v>641</v>
      </c>
      <c r="L809" t="s">
        <v>345</v>
      </c>
      <c r="M809">
        <v>6.8859149999999998</v>
      </c>
      <c r="N809">
        <v>1.1455919999999999</v>
      </c>
      <c r="O809">
        <v>1.5426070000000001</v>
      </c>
      <c r="P809">
        <v>8.8559800000000006</v>
      </c>
      <c r="Q809">
        <v>1.4733499999999999</v>
      </c>
      <c r="R809">
        <v>1.9839500000000001</v>
      </c>
      <c r="S809">
        <v>444.40496899999999</v>
      </c>
      <c r="T809">
        <v>1458.2827179999999</v>
      </c>
      <c r="U809">
        <v>56022.266372999999</v>
      </c>
      <c r="V809" s="6">
        <f t="shared" si="48"/>
        <v>1.2860942693526169</v>
      </c>
      <c r="W809" s="6">
        <f t="shared" si="49"/>
        <v>8.8559358207492256</v>
      </c>
      <c r="X809" s="6">
        <f t="shared" si="50"/>
        <v>1.473339306216203</v>
      </c>
      <c r="Y809" s="6">
        <f t="shared" si="51"/>
        <v>1.9839380225632324</v>
      </c>
    </row>
    <row r="810" spans="1:25" x14ac:dyDescent="0.25">
      <c r="A810">
        <v>809</v>
      </c>
      <c r="B810" t="s">
        <v>229</v>
      </c>
      <c r="C810">
        <v>2</v>
      </c>
      <c r="D810">
        <v>11334</v>
      </c>
      <c r="E810">
        <v>11335</v>
      </c>
      <c r="F810">
        <v>641</v>
      </c>
      <c r="G810" t="s">
        <v>238</v>
      </c>
      <c r="H810" t="s">
        <v>345</v>
      </c>
      <c r="I810">
        <v>1.98248</v>
      </c>
      <c r="J810" t="s">
        <v>453</v>
      </c>
      <c r="K810">
        <v>641</v>
      </c>
      <c r="L810" t="s">
        <v>345</v>
      </c>
      <c r="M810">
        <v>6.8859149999999998</v>
      </c>
      <c r="N810">
        <v>1.1455919999999999</v>
      </c>
      <c r="O810">
        <v>1.5426070000000001</v>
      </c>
      <c r="P810">
        <v>13.651199999999999</v>
      </c>
      <c r="Q810">
        <v>2.2711100000000002</v>
      </c>
      <c r="R810">
        <v>3.0581900000000002</v>
      </c>
      <c r="S810">
        <v>1082.3905830000001</v>
      </c>
      <c r="T810">
        <v>3545.8174560000002</v>
      </c>
      <c r="U810">
        <v>86357.164837999997</v>
      </c>
      <c r="V810" s="6">
        <f t="shared" si="48"/>
        <v>1.9824877143709825</v>
      </c>
      <c r="W810" s="6">
        <f t="shared" si="49"/>
        <v>13.651241889702863</v>
      </c>
      <c r="X810" s="6">
        <f t="shared" si="50"/>
        <v>2.2711220656816824</v>
      </c>
      <c r="Y810" s="6">
        <f t="shared" si="51"/>
        <v>3.0581994256026781</v>
      </c>
    </row>
    <row r="811" spans="1:25" x14ac:dyDescent="0.25">
      <c r="A811">
        <v>810</v>
      </c>
      <c r="B811" t="s">
        <v>229</v>
      </c>
      <c r="C811">
        <v>2</v>
      </c>
      <c r="D811">
        <v>11336</v>
      </c>
      <c r="E811">
        <v>11337</v>
      </c>
      <c r="F811">
        <v>641</v>
      </c>
      <c r="G811" t="s">
        <v>238</v>
      </c>
      <c r="H811" t="s">
        <v>345</v>
      </c>
      <c r="I811">
        <v>3.3471600000000001</v>
      </c>
      <c r="J811" t="s">
        <v>453</v>
      </c>
      <c r="K811">
        <v>641</v>
      </c>
      <c r="L811" t="s">
        <v>345</v>
      </c>
      <c r="M811">
        <v>6.8859149999999998</v>
      </c>
      <c r="N811">
        <v>1.1455919999999999</v>
      </c>
      <c r="O811">
        <v>1.5426070000000001</v>
      </c>
      <c r="P811">
        <v>23.048300000000001</v>
      </c>
      <c r="Q811">
        <v>3.8344800000000001</v>
      </c>
      <c r="R811">
        <v>5.1633500000000003</v>
      </c>
      <c r="S811">
        <v>562.81937500000004</v>
      </c>
      <c r="T811">
        <v>1844.9424429999999</v>
      </c>
      <c r="U811">
        <v>145801.53785600001</v>
      </c>
      <c r="V811" s="6">
        <f t="shared" si="48"/>
        <v>3.3471427423324154</v>
      </c>
      <c r="W811" s="6">
        <f t="shared" si="49"/>
        <v>23.048140416567914</v>
      </c>
      <c r="X811" s="6">
        <f t="shared" si="50"/>
        <v>3.834459948474076</v>
      </c>
      <c r="Y811" s="6">
        <f t="shared" si="51"/>
        <v>5.1633258243211806</v>
      </c>
    </row>
    <row r="812" spans="1:25" x14ac:dyDescent="0.25">
      <c r="A812">
        <v>811</v>
      </c>
      <c r="B812" t="s">
        <v>229</v>
      </c>
      <c r="C812">
        <v>2</v>
      </c>
      <c r="D812">
        <v>11337</v>
      </c>
      <c r="E812">
        <v>11338</v>
      </c>
      <c r="F812">
        <v>641</v>
      </c>
      <c r="G812" t="s">
        <v>238</v>
      </c>
      <c r="H812" t="s">
        <v>345</v>
      </c>
      <c r="I812">
        <v>2.2580900000000002</v>
      </c>
      <c r="J812" t="s">
        <v>453</v>
      </c>
      <c r="K812">
        <v>641</v>
      </c>
      <c r="L812" t="s">
        <v>345</v>
      </c>
      <c r="M812">
        <v>6.8859149999999998</v>
      </c>
      <c r="N812">
        <v>1.1455919999999999</v>
      </c>
      <c r="O812">
        <v>1.5426070000000001</v>
      </c>
      <c r="P812">
        <v>15.548999999999999</v>
      </c>
      <c r="Q812">
        <v>2.5868500000000001</v>
      </c>
      <c r="R812">
        <v>3.4833400000000001</v>
      </c>
      <c r="S812">
        <v>644.45541300000002</v>
      </c>
      <c r="T812">
        <v>2113.3898319999998</v>
      </c>
      <c r="U812">
        <v>98361.419924000002</v>
      </c>
      <c r="V812" s="6">
        <f t="shared" si="48"/>
        <v>2.2580674913682279</v>
      </c>
      <c r="W812" s="6">
        <f t="shared" si="49"/>
        <v>15.54886080982485</v>
      </c>
      <c r="X812" s="6">
        <f t="shared" si="50"/>
        <v>2.5868240535715108</v>
      </c>
      <c r="Y812" s="6">
        <f t="shared" si="51"/>
        <v>3.483310718657068</v>
      </c>
    </row>
    <row r="813" spans="1:25" x14ac:dyDescent="0.25">
      <c r="A813">
        <v>812</v>
      </c>
      <c r="B813" t="s">
        <v>229</v>
      </c>
      <c r="C813">
        <v>2</v>
      </c>
      <c r="D813">
        <v>11340</v>
      </c>
      <c r="E813">
        <v>11341</v>
      </c>
      <c r="F813">
        <v>641</v>
      </c>
      <c r="G813" t="s">
        <v>238</v>
      </c>
      <c r="H813" t="s">
        <v>345</v>
      </c>
      <c r="I813">
        <v>6.2748200000000001</v>
      </c>
      <c r="J813" t="s">
        <v>453</v>
      </c>
      <c r="K813">
        <v>641</v>
      </c>
      <c r="L813" t="s">
        <v>345</v>
      </c>
      <c r="M813">
        <v>6.8859149999999998</v>
      </c>
      <c r="N813">
        <v>1.1455919999999999</v>
      </c>
      <c r="O813">
        <v>1.5426070000000001</v>
      </c>
      <c r="P813">
        <v>43.207901</v>
      </c>
      <c r="Q813">
        <v>7.1883900000000001</v>
      </c>
      <c r="R813">
        <v>9.6795799999999996</v>
      </c>
      <c r="S813">
        <v>999.580783</v>
      </c>
      <c r="T813">
        <v>3277.9402970000001</v>
      </c>
      <c r="U813">
        <v>273331.10816100001</v>
      </c>
      <c r="V813" s="6">
        <f t="shared" si="48"/>
        <v>6.2748188283057855</v>
      </c>
      <c r="W813" s="6">
        <f t="shared" si="49"/>
        <v>43.207869092113235</v>
      </c>
      <c r="X813" s="6">
        <f t="shared" si="50"/>
        <v>7.1883822511564812</v>
      </c>
      <c r="Y813" s="6">
        <f t="shared" si="51"/>
        <v>9.6795794482763036</v>
      </c>
    </row>
    <row r="814" spans="1:25" x14ac:dyDescent="0.25">
      <c r="A814">
        <v>813</v>
      </c>
      <c r="B814" t="s">
        <v>229</v>
      </c>
      <c r="C814">
        <v>2</v>
      </c>
      <c r="D814">
        <v>11348</v>
      </c>
      <c r="E814">
        <v>11349</v>
      </c>
      <c r="F814">
        <v>641</v>
      </c>
      <c r="G814" t="s">
        <v>238</v>
      </c>
      <c r="H814" t="s">
        <v>345</v>
      </c>
      <c r="I814">
        <v>1.85548</v>
      </c>
      <c r="J814" t="s">
        <v>453</v>
      </c>
      <c r="K814">
        <v>641</v>
      </c>
      <c r="L814" t="s">
        <v>345</v>
      </c>
      <c r="M814">
        <v>6.8859149999999998</v>
      </c>
      <c r="N814">
        <v>1.1455919999999999</v>
      </c>
      <c r="O814">
        <v>1.5426070000000001</v>
      </c>
      <c r="P814">
        <v>12.7767</v>
      </c>
      <c r="Q814">
        <v>2.1256200000000001</v>
      </c>
      <c r="R814">
        <v>2.8622800000000002</v>
      </c>
      <c r="S814">
        <v>354.19466699999998</v>
      </c>
      <c r="T814">
        <v>1161.4898229999999</v>
      </c>
      <c r="U814">
        <v>80823.995905999996</v>
      </c>
      <c r="V814" s="6">
        <f t="shared" si="48"/>
        <v>1.8554636342056932</v>
      </c>
      <c r="W814" s="6">
        <f t="shared" si="49"/>
        <v>12.776564870731494</v>
      </c>
      <c r="X814" s="6">
        <f t="shared" si="50"/>
        <v>2.1256042956369683</v>
      </c>
      <c r="Y814" s="6">
        <f t="shared" si="51"/>
        <v>2.8622511903711416</v>
      </c>
    </row>
    <row r="815" spans="1:25" x14ac:dyDescent="0.25">
      <c r="A815">
        <v>814</v>
      </c>
      <c r="B815" t="s">
        <v>229</v>
      </c>
      <c r="C815">
        <v>2</v>
      </c>
      <c r="D815">
        <v>11349</v>
      </c>
      <c r="E815">
        <v>11350</v>
      </c>
      <c r="F815">
        <v>641</v>
      </c>
      <c r="G815" t="s">
        <v>238</v>
      </c>
      <c r="H815" t="s">
        <v>345</v>
      </c>
      <c r="I815">
        <v>3.6052</v>
      </c>
      <c r="J815" t="s">
        <v>453</v>
      </c>
      <c r="K815">
        <v>641</v>
      </c>
      <c r="L815" t="s">
        <v>345</v>
      </c>
      <c r="M815">
        <v>6.8859149999999998</v>
      </c>
      <c r="N815">
        <v>1.1455919999999999</v>
      </c>
      <c r="O815">
        <v>1.5426070000000001</v>
      </c>
      <c r="P815">
        <v>24.825099999999999</v>
      </c>
      <c r="Q815">
        <v>4.13009</v>
      </c>
      <c r="R815">
        <v>5.5614100000000004</v>
      </c>
      <c r="S815">
        <v>505.34337299999999</v>
      </c>
      <c r="T815">
        <v>1656.8187089999999</v>
      </c>
      <c r="U815">
        <v>157041.87790799999</v>
      </c>
      <c r="V815" s="6">
        <f t="shared" si="48"/>
        <v>3.6051854432506887</v>
      </c>
      <c r="W815" s="6">
        <f t="shared" si="49"/>
        <v>24.825000521461565</v>
      </c>
      <c r="X815" s="6">
        <f t="shared" si="50"/>
        <v>4.1300716023044428</v>
      </c>
      <c r="Y815" s="6">
        <f t="shared" si="51"/>
        <v>5.5613843010566155</v>
      </c>
    </row>
    <row r="816" spans="1:25" x14ac:dyDescent="0.25">
      <c r="A816">
        <v>815</v>
      </c>
      <c r="B816" t="s">
        <v>229</v>
      </c>
      <c r="C816">
        <v>2</v>
      </c>
      <c r="D816">
        <v>11350</v>
      </c>
      <c r="E816">
        <v>11351</v>
      </c>
      <c r="F816">
        <v>641</v>
      </c>
      <c r="G816" t="s">
        <v>238</v>
      </c>
      <c r="H816" t="s">
        <v>345</v>
      </c>
      <c r="I816">
        <v>1.8265499999999999</v>
      </c>
      <c r="J816" t="s">
        <v>453</v>
      </c>
      <c r="K816">
        <v>641</v>
      </c>
      <c r="L816" t="s">
        <v>345</v>
      </c>
      <c r="M816">
        <v>6.8859149999999998</v>
      </c>
      <c r="N816">
        <v>1.1455919999999999</v>
      </c>
      <c r="O816">
        <v>1.5426070000000001</v>
      </c>
      <c r="P816">
        <v>12.577500000000001</v>
      </c>
      <c r="Q816">
        <v>2.0924800000000001</v>
      </c>
      <c r="R816">
        <v>2.81765</v>
      </c>
      <c r="S816">
        <v>328.77911999999998</v>
      </c>
      <c r="T816">
        <v>1078.295198</v>
      </c>
      <c r="U816">
        <v>79563.984784999993</v>
      </c>
      <c r="V816" s="6">
        <f t="shared" si="48"/>
        <v>1.8265377590679521</v>
      </c>
      <c r="W816" s="6">
        <f t="shared" si="49"/>
        <v>12.577383753232397</v>
      </c>
      <c r="X816" s="6">
        <f t="shared" si="50"/>
        <v>2.0924670444861735</v>
      </c>
      <c r="Y816" s="6">
        <f t="shared" si="51"/>
        <v>2.8176299329025367</v>
      </c>
    </row>
    <row r="817" spans="1:25" x14ac:dyDescent="0.25">
      <c r="A817">
        <v>816</v>
      </c>
      <c r="B817" t="s">
        <v>229</v>
      </c>
      <c r="C817">
        <v>2</v>
      </c>
      <c r="D817">
        <v>11352</v>
      </c>
      <c r="E817">
        <v>11353</v>
      </c>
      <c r="F817">
        <v>641</v>
      </c>
      <c r="G817" t="s">
        <v>238</v>
      </c>
      <c r="H817" t="s">
        <v>345</v>
      </c>
      <c r="I817">
        <v>2.5315400000000001</v>
      </c>
      <c r="J817" t="s">
        <v>453</v>
      </c>
      <c r="K817">
        <v>641</v>
      </c>
      <c r="L817" t="s">
        <v>345</v>
      </c>
      <c r="M817">
        <v>6.8859149999999998</v>
      </c>
      <c r="N817">
        <v>1.1455919999999999</v>
      </c>
      <c r="O817">
        <v>1.5426070000000001</v>
      </c>
      <c r="P817">
        <v>17.431999000000001</v>
      </c>
      <c r="Q817">
        <v>2.9001100000000002</v>
      </c>
      <c r="R817">
        <v>3.90517</v>
      </c>
      <c r="S817">
        <v>735.17771900000002</v>
      </c>
      <c r="T817">
        <v>2411.814132</v>
      </c>
      <c r="U817">
        <v>110273.145945</v>
      </c>
      <c r="V817" s="6">
        <f t="shared" si="48"/>
        <v>2.5315230933195592</v>
      </c>
      <c r="W817" s="6">
        <f t="shared" si="49"/>
        <v>17.431852841135552</v>
      </c>
      <c r="X817" s="6">
        <f t="shared" si="50"/>
        <v>2.9000926035221402</v>
      </c>
      <c r="Y817" s="6">
        <f t="shared" si="51"/>
        <v>3.9051452444164054</v>
      </c>
    </row>
    <row r="818" spans="1:25" x14ac:dyDescent="0.25">
      <c r="A818">
        <v>817</v>
      </c>
      <c r="B818" t="s">
        <v>229</v>
      </c>
      <c r="C818">
        <v>2</v>
      </c>
      <c r="D818">
        <v>11353</v>
      </c>
      <c r="E818">
        <v>11354</v>
      </c>
      <c r="F818">
        <v>641</v>
      </c>
      <c r="G818" t="s">
        <v>238</v>
      </c>
      <c r="H818" t="s">
        <v>345</v>
      </c>
      <c r="I818">
        <v>10.1297</v>
      </c>
      <c r="J818" t="s">
        <v>453</v>
      </c>
      <c r="K818">
        <v>641</v>
      </c>
      <c r="L818" t="s">
        <v>345</v>
      </c>
      <c r="M818">
        <v>6.8859149999999998</v>
      </c>
      <c r="N818">
        <v>1.1455919999999999</v>
      </c>
      <c r="O818">
        <v>1.5426070000000001</v>
      </c>
      <c r="P818">
        <v>69.752296000000001</v>
      </c>
      <c r="Q818">
        <v>11.6045</v>
      </c>
      <c r="R818">
        <v>15.626099999999999</v>
      </c>
      <c r="S818">
        <v>1206.574392</v>
      </c>
      <c r="T818">
        <v>3958.436455</v>
      </c>
      <c r="U818">
        <v>441251.25963500002</v>
      </c>
      <c r="V818" s="6">
        <f t="shared" si="48"/>
        <v>10.129735069674014</v>
      </c>
      <c r="W818" s="6">
        <f t="shared" si="49"/>
        <v>69.752494662294339</v>
      </c>
      <c r="X818" s="6">
        <f t="shared" si="50"/>
        <v>11.604543457937993</v>
      </c>
      <c r="Y818" s="6">
        <f t="shared" si="51"/>
        <v>15.626200226624622</v>
      </c>
    </row>
    <row r="819" spans="1:25" x14ac:dyDescent="0.25">
      <c r="A819">
        <v>818</v>
      </c>
      <c r="B819" t="s">
        <v>229</v>
      </c>
      <c r="C819">
        <v>2</v>
      </c>
      <c r="D819">
        <v>11355</v>
      </c>
      <c r="E819">
        <v>11356</v>
      </c>
      <c r="F819">
        <v>641</v>
      </c>
      <c r="G819" t="s">
        <v>238</v>
      </c>
      <c r="H819" t="s">
        <v>345</v>
      </c>
      <c r="I819">
        <v>12.435</v>
      </c>
      <c r="J819" t="s">
        <v>453</v>
      </c>
      <c r="K819">
        <v>641</v>
      </c>
      <c r="L819" t="s">
        <v>345</v>
      </c>
      <c r="M819">
        <v>6.8859149999999998</v>
      </c>
      <c r="N819">
        <v>1.1455919999999999</v>
      </c>
      <c r="O819">
        <v>1.5426070000000001</v>
      </c>
      <c r="P819">
        <v>85.626403999999994</v>
      </c>
      <c r="Q819">
        <v>14.2454</v>
      </c>
      <c r="R819">
        <v>19.182300000000001</v>
      </c>
      <c r="S819">
        <v>1136.6311109999999</v>
      </c>
      <c r="T819">
        <v>3729.5117570000002</v>
      </c>
      <c r="U819">
        <v>541661.79296200001</v>
      </c>
      <c r="V819" s="6">
        <f t="shared" si="48"/>
        <v>12.434843731910009</v>
      </c>
      <c r="W819" s="6">
        <f t="shared" si="49"/>
        <v>85.625276976215105</v>
      </c>
      <c r="X819" s="6">
        <f t="shared" si="50"/>
        <v>14.24525750052625</v>
      </c>
      <c r="Y819" s="6">
        <f t="shared" si="51"/>
        <v>19.182076984750505</v>
      </c>
    </row>
    <row r="820" spans="1:25" x14ac:dyDescent="0.25">
      <c r="A820">
        <v>819</v>
      </c>
      <c r="B820" t="s">
        <v>229</v>
      </c>
      <c r="C820">
        <v>2</v>
      </c>
      <c r="D820">
        <v>11357</v>
      </c>
      <c r="E820">
        <v>11358</v>
      </c>
      <c r="F820">
        <v>641</v>
      </c>
      <c r="G820" t="s">
        <v>238</v>
      </c>
      <c r="H820" t="s">
        <v>345</v>
      </c>
      <c r="I820">
        <v>1.8180799999999999</v>
      </c>
      <c r="J820" t="s">
        <v>453</v>
      </c>
      <c r="K820">
        <v>641</v>
      </c>
      <c r="L820" t="s">
        <v>345</v>
      </c>
      <c r="M820">
        <v>6.8859149999999998</v>
      </c>
      <c r="N820">
        <v>1.1455919999999999</v>
      </c>
      <c r="O820">
        <v>1.5426070000000001</v>
      </c>
      <c r="P820">
        <v>12.5191</v>
      </c>
      <c r="Q820">
        <v>2.0827800000000001</v>
      </c>
      <c r="R820">
        <v>2.8045800000000001</v>
      </c>
      <c r="S820">
        <v>509.50143400000002</v>
      </c>
      <c r="T820">
        <v>1670.3747129999999</v>
      </c>
      <c r="U820">
        <v>79194.839559999993</v>
      </c>
      <c r="V820" s="6">
        <f t="shared" si="48"/>
        <v>1.8180633507805324</v>
      </c>
      <c r="W820" s="6">
        <f t="shared" si="49"/>
        <v>12.519029698089929</v>
      </c>
      <c r="X820" s="6">
        <f t="shared" si="50"/>
        <v>2.0827588301473714</v>
      </c>
      <c r="Y820" s="6">
        <f t="shared" si="51"/>
        <v>2.804557251357505</v>
      </c>
    </row>
    <row r="821" spans="1:25" x14ac:dyDescent="0.25">
      <c r="A821">
        <v>820</v>
      </c>
      <c r="B821" t="s">
        <v>229</v>
      </c>
      <c r="C821">
        <v>2</v>
      </c>
      <c r="D821">
        <v>11360</v>
      </c>
      <c r="E821">
        <v>11361</v>
      </c>
      <c r="F821">
        <v>641</v>
      </c>
      <c r="G821" t="s">
        <v>238</v>
      </c>
      <c r="H821" t="s">
        <v>345</v>
      </c>
      <c r="I821">
        <v>1.08321</v>
      </c>
      <c r="J821" t="s">
        <v>453</v>
      </c>
      <c r="K821">
        <v>641</v>
      </c>
      <c r="L821" t="s">
        <v>345</v>
      </c>
      <c r="M821">
        <v>6.8859149999999998</v>
      </c>
      <c r="N821">
        <v>1.1455919999999999</v>
      </c>
      <c r="O821">
        <v>1.5426070000000001</v>
      </c>
      <c r="P821">
        <v>7.4588900000000002</v>
      </c>
      <c r="Q821">
        <v>1.24092</v>
      </c>
      <c r="R821">
        <v>1.6709700000000001</v>
      </c>
      <c r="S821">
        <v>285.16244799999998</v>
      </c>
      <c r="T821">
        <v>934.82647099999997</v>
      </c>
      <c r="U821">
        <v>47184.696645000004</v>
      </c>
      <c r="V821" s="6">
        <f t="shared" si="48"/>
        <v>1.0832115850550965</v>
      </c>
      <c r="W821" s="6">
        <f t="shared" si="49"/>
        <v>7.4589029017046649</v>
      </c>
      <c r="X821" s="6">
        <f t="shared" si="50"/>
        <v>1.2409185261464382</v>
      </c>
      <c r="Y821" s="6">
        <f t="shared" si="51"/>
        <v>1.6709697735870874</v>
      </c>
    </row>
    <row r="822" spans="1:25" x14ac:dyDescent="0.25">
      <c r="A822">
        <v>821</v>
      </c>
      <c r="B822" t="s">
        <v>229</v>
      </c>
      <c r="C822">
        <v>2</v>
      </c>
      <c r="D822">
        <v>11362</v>
      </c>
      <c r="E822">
        <v>11363</v>
      </c>
      <c r="F822">
        <v>641</v>
      </c>
      <c r="G822" t="s">
        <v>238</v>
      </c>
      <c r="H822" t="s">
        <v>345</v>
      </c>
      <c r="I822">
        <v>2.50135</v>
      </c>
      <c r="J822" t="s">
        <v>453</v>
      </c>
      <c r="K822">
        <v>641</v>
      </c>
      <c r="L822" t="s">
        <v>345</v>
      </c>
      <c r="M822">
        <v>6.8859149999999998</v>
      </c>
      <c r="N822">
        <v>1.1455919999999999</v>
      </c>
      <c r="O822">
        <v>1.5426070000000001</v>
      </c>
      <c r="P822">
        <v>17.2241</v>
      </c>
      <c r="Q822">
        <v>2.8655300000000001</v>
      </c>
      <c r="R822">
        <v>3.8586</v>
      </c>
      <c r="S822">
        <v>373.898278</v>
      </c>
      <c r="T822">
        <v>1226.251708</v>
      </c>
      <c r="U822">
        <v>108958.43708</v>
      </c>
      <c r="V822" s="6">
        <f t="shared" si="48"/>
        <v>2.5013415307621671</v>
      </c>
      <c r="W822" s="6">
        <f t="shared" si="49"/>
        <v>17.224025166798167</v>
      </c>
      <c r="X822" s="6">
        <f t="shared" si="50"/>
        <v>2.8655168469088923</v>
      </c>
      <c r="Y822" s="6">
        <f t="shared" si="51"/>
        <v>3.8585869547444345</v>
      </c>
    </row>
    <row r="823" spans="1:25" x14ac:dyDescent="0.25">
      <c r="A823">
        <v>822</v>
      </c>
      <c r="B823" t="s">
        <v>229</v>
      </c>
      <c r="C823">
        <v>2</v>
      </c>
      <c r="D823">
        <v>11364</v>
      </c>
      <c r="E823">
        <v>11365</v>
      </c>
      <c r="F823">
        <v>641</v>
      </c>
      <c r="G823" t="s">
        <v>238</v>
      </c>
      <c r="H823" t="s">
        <v>345</v>
      </c>
      <c r="I823">
        <v>2.8759299999999999</v>
      </c>
      <c r="J823" t="s">
        <v>453</v>
      </c>
      <c r="K823">
        <v>641</v>
      </c>
      <c r="L823" t="s">
        <v>345</v>
      </c>
      <c r="M823">
        <v>6.8859149999999998</v>
      </c>
      <c r="N823">
        <v>1.1455919999999999</v>
      </c>
      <c r="O823">
        <v>1.5426070000000001</v>
      </c>
      <c r="P823">
        <v>19.8034</v>
      </c>
      <c r="Q823">
        <v>3.2946399999999998</v>
      </c>
      <c r="R823">
        <v>4.4364299999999997</v>
      </c>
      <c r="S823">
        <v>589.24349199999995</v>
      </c>
      <c r="T823">
        <v>1931.153501</v>
      </c>
      <c r="U823">
        <v>125275.678235</v>
      </c>
      <c r="V823" s="6">
        <f t="shared" si="48"/>
        <v>2.8759338437786961</v>
      </c>
      <c r="W823" s="6">
        <f t="shared" si="49"/>
        <v>19.803435993883379</v>
      </c>
      <c r="X823" s="6">
        <f t="shared" si="50"/>
        <v>3.2946468039621237</v>
      </c>
      <c r="Y823" s="6">
        <f t="shared" si="51"/>
        <v>4.4364356789499233</v>
      </c>
    </row>
    <row r="824" spans="1:25" x14ac:dyDescent="0.25">
      <c r="A824">
        <v>823</v>
      </c>
      <c r="B824" t="s">
        <v>229</v>
      </c>
      <c r="C824">
        <v>2</v>
      </c>
      <c r="D824">
        <v>11365</v>
      </c>
      <c r="E824">
        <v>11366</v>
      </c>
      <c r="F824">
        <v>641</v>
      </c>
      <c r="G824" t="s">
        <v>238</v>
      </c>
      <c r="H824" t="s">
        <v>345</v>
      </c>
      <c r="I824">
        <v>22.054300000000001</v>
      </c>
      <c r="J824" t="s">
        <v>453</v>
      </c>
      <c r="K824">
        <v>641</v>
      </c>
      <c r="L824" t="s">
        <v>345</v>
      </c>
      <c r="M824">
        <v>6.8859149999999998</v>
      </c>
      <c r="N824">
        <v>1.1455919999999999</v>
      </c>
      <c r="O824">
        <v>1.5426070000000001</v>
      </c>
      <c r="P824">
        <v>151.86399800000001</v>
      </c>
      <c r="Q824">
        <v>25.2652</v>
      </c>
      <c r="R824">
        <v>34.021099999999997</v>
      </c>
      <c r="S824">
        <v>2204.4545969999999</v>
      </c>
      <c r="T824">
        <v>7227.4543119999998</v>
      </c>
      <c r="U824">
        <v>960683.21310299996</v>
      </c>
      <c r="V824" s="6">
        <f t="shared" si="48"/>
        <v>22.054251907782369</v>
      </c>
      <c r="W824" s="6">
        <f t="shared" si="49"/>
        <v>151.86370402557722</v>
      </c>
      <c r="X824" s="6">
        <f t="shared" si="50"/>
        <v>25.26517455154022</v>
      </c>
      <c r="Y824" s="6">
        <f t="shared" si="51"/>
        <v>34.021043372708441</v>
      </c>
    </row>
    <row r="825" spans="1:25" x14ac:dyDescent="0.25">
      <c r="A825">
        <v>824</v>
      </c>
      <c r="B825" t="s">
        <v>229</v>
      </c>
      <c r="C825">
        <v>2</v>
      </c>
      <c r="D825">
        <v>11367</v>
      </c>
      <c r="E825">
        <v>11368</v>
      </c>
      <c r="F825">
        <v>641</v>
      </c>
      <c r="G825" t="s">
        <v>238</v>
      </c>
      <c r="H825" t="s">
        <v>345</v>
      </c>
      <c r="I825">
        <v>4.03491</v>
      </c>
      <c r="J825" t="s">
        <v>453</v>
      </c>
      <c r="K825">
        <v>641</v>
      </c>
      <c r="L825" t="s">
        <v>345</v>
      </c>
      <c r="M825">
        <v>6.8859149999999998</v>
      </c>
      <c r="N825">
        <v>1.1455919999999999</v>
      </c>
      <c r="O825">
        <v>1.5426070000000001</v>
      </c>
      <c r="P825">
        <v>27.783999999999999</v>
      </c>
      <c r="Q825">
        <v>4.6223599999999996</v>
      </c>
      <c r="R825">
        <v>6.2242800000000003</v>
      </c>
      <c r="S825">
        <v>644.89501299999995</v>
      </c>
      <c r="T825">
        <v>2114.409584</v>
      </c>
      <c r="U825">
        <v>175759.654003</v>
      </c>
      <c r="V825" s="6">
        <f t="shared" si="48"/>
        <v>4.0348864555325985</v>
      </c>
      <c r="W825" s="6">
        <f t="shared" si="49"/>
        <v>27.783885167448751</v>
      </c>
      <c r="X825" s="6">
        <f t="shared" si="50"/>
        <v>4.6223336443665</v>
      </c>
      <c r="Y825" s="6">
        <f t="shared" si="51"/>
        <v>6.2242440905097753</v>
      </c>
    </row>
    <row r="826" spans="1:25" x14ac:dyDescent="0.25">
      <c r="A826">
        <v>825</v>
      </c>
      <c r="B826" t="s">
        <v>229</v>
      </c>
      <c r="C826">
        <v>2</v>
      </c>
      <c r="D826">
        <v>11370</v>
      </c>
      <c r="E826">
        <v>11371</v>
      </c>
      <c r="F826">
        <v>641</v>
      </c>
      <c r="G826" t="s">
        <v>238</v>
      </c>
      <c r="H826" t="s">
        <v>345</v>
      </c>
      <c r="I826">
        <v>4.2104600000000003</v>
      </c>
      <c r="J826" t="s">
        <v>453</v>
      </c>
      <c r="K826">
        <v>641</v>
      </c>
      <c r="L826" t="s">
        <v>345</v>
      </c>
      <c r="M826">
        <v>6.8859149999999998</v>
      </c>
      <c r="N826">
        <v>1.1455919999999999</v>
      </c>
      <c r="O826">
        <v>1.5426070000000001</v>
      </c>
      <c r="P826">
        <v>28.992901</v>
      </c>
      <c r="Q826">
        <v>4.8234700000000004</v>
      </c>
      <c r="R826">
        <v>6.4950799999999997</v>
      </c>
      <c r="S826">
        <v>1139.1988140000001</v>
      </c>
      <c r="T826">
        <v>3736.626753</v>
      </c>
      <c r="U826">
        <v>183405.92231200001</v>
      </c>
      <c r="V826" s="6">
        <f t="shared" si="48"/>
        <v>4.2104206224058771</v>
      </c>
      <c r="W826" s="6">
        <f t="shared" si="49"/>
        <v>28.992598520133964</v>
      </c>
      <c r="X826" s="6">
        <f t="shared" si="50"/>
        <v>4.8234241816631931</v>
      </c>
      <c r="Y826" s="6">
        <f t="shared" si="51"/>
        <v>6.4950243250676634</v>
      </c>
    </row>
    <row r="827" spans="1:25" x14ac:dyDescent="0.25">
      <c r="A827">
        <v>826</v>
      </c>
      <c r="B827" t="s">
        <v>229</v>
      </c>
      <c r="C827">
        <v>2</v>
      </c>
      <c r="D827">
        <v>11371</v>
      </c>
      <c r="E827">
        <v>11372</v>
      </c>
      <c r="F827">
        <v>641</v>
      </c>
      <c r="G827" t="s">
        <v>238</v>
      </c>
      <c r="H827" t="s">
        <v>345</v>
      </c>
      <c r="I827">
        <v>13.0084</v>
      </c>
      <c r="J827" t="s">
        <v>453</v>
      </c>
      <c r="K827">
        <v>641</v>
      </c>
      <c r="L827" t="s">
        <v>345</v>
      </c>
      <c r="M827">
        <v>6.8859149999999998</v>
      </c>
      <c r="N827">
        <v>1.1455919999999999</v>
      </c>
      <c r="O827">
        <v>1.5426070000000001</v>
      </c>
      <c r="P827">
        <v>89.574698999999995</v>
      </c>
      <c r="Q827">
        <v>14.9023</v>
      </c>
      <c r="R827">
        <v>20.066800000000001</v>
      </c>
      <c r="S827">
        <v>3126.9288849999998</v>
      </c>
      <c r="T827">
        <v>10256.418857000001</v>
      </c>
      <c r="U827">
        <v>566645.74457099999</v>
      </c>
      <c r="V827" s="6">
        <f t="shared" si="48"/>
        <v>13.008396340013773</v>
      </c>
      <c r="W827" s="6">
        <f t="shared" si="49"/>
        <v>89.574711483645942</v>
      </c>
      <c r="X827" s="6">
        <f t="shared" si="50"/>
        <v>14.902314779949057</v>
      </c>
      <c r="Y827" s="6">
        <f t="shared" si="51"/>
        <v>20.066843252879629</v>
      </c>
    </row>
    <row r="828" spans="1:25" x14ac:dyDescent="0.25">
      <c r="A828">
        <v>827</v>
      </c>
      <c r="B828" t="s">
        <v>229</v>
      </c>
      <c r="C828">
        <v>2</v>
      </c>
      <c r="D828">
        <v>11374</v>
      </c>
      <c r="E828">
        <v>11375</v>
      </c>
      <c r="F828">
        <v>641</v>
      </c>
      <c r="G828" t="s">
        <v>238</v>
      </c>
      <c r="H828" t="s">
        <v>345</v>
      </c>
      <c r="I828">
        <v>3.7358600000000002</v>
      </c>
      <c r="J828" t="s">
        <v>453</v>
      </c>
      <c r="K828">
        <v>641</v>
      </c>
      <c r="L828" t="s">
        <v>345</v>
      </c>
      <c r="M828">
        <v>6.8859149999999998</v>
      </c>
      <c r="N828">
        <v>1.1455919999999999</v>
      </c>
      <c r="O828">
        <v>1.5426070000000001</v>
      </c>
      <c r="P828">
        <v>25.724799999999998</v>
      </c>
      <c r="Q828">
        <v>4.2797700000000001</v>
      </c>
      <c r="R828">
        <v>5.7629599999999996</v>
      </c>
      <c r="S828">
        <v>722.72036000000003</v>
      </c>
      <c r="T828">
        <v>2367.853721</v>
      </c>
      <c r="U828">
        <v>162732.414055</v>
      </c>
      <c r="V828" s="6">
        <f t="shared" si="48"/>
        <v>3.7358221775711664</v>
      </c>
      <c r="W828" s="6">
        <f t="shared" si="49"/>
        <v>25.724553969869959</v>
      </c>
      <c r="X828" s="6">
        <f t="shared" si="50"/>
        <v>4.2797280000481077</v>
      </c>
      <c r="Y828" s="6">
        <f t="shared" si="51"/>
        <v>5.7629054418765246</v>
      </c>
    </row>
    <row r="829" spans="1:25" x14ac:dyDescent="0.25">
      <c r="A829">
        <v>828</v>
      </c>
      <c r="B829" t="s">
        <v>229</v>
      </c>
      <c r="C829">
        <v>2</v>
      </c>
      <c r="D829">
        <v>11375</v>
      </c>
      <c r="E829">
        <v>11376</v>
      </c>
      <c r="F829">
        <v>641</v>
      </c>
      <c r="G829" t="s">
        <v>238</v>
      </c>
      <c r="H829" t="s">
        <v>345</v>
      </c>
      <c r="I829">
        <v>1.8166199999999999</v>
      </c>
      <c r="J829" t="s">
        <v>453</v>
      </c>
      <c r="K829">
        <v>641</v>
      </c>
      <c r="L829" t="s">
        <v>345</v>
      </c>
      <c r="M829">
        <v>6.8859149999999998</v>
      </c>
      <c r="N829">
        <v>1.1455919999999999</v>
      </c>
      <c r="O829">
        <v>1.5426070000000001</v>
      </c>
      <c r="P829">
        <v>12.5091</v>
      </c>
      <c r="Q829">
        <v>2.0811099999999998</v>
      </c>
      <c r="R829">
        <v>2.80233</v>
      </c>
      <c r="S829">
        <v>448.59850699999998</v>
      </c>
      <c r="T829">
        <v>1470.3063400000001</v>
      </c>
      <c r="U829">
        <v>79131.047443999996</v>
      </c>
      <c r="V829" s="6">
        <f t="shared" si="48"/>
        <v>1.8165988853076216</v>
      </c>
      <c r="W829" s="6">
        <f t="shared" si="49"/>
        <v>12.508945513323031</v>
      </c>
      <c r="X829" s="6">
        <f t="shared" si="50"/>
        <v>2.0810811502173285</v>
      </c>
      <c r="Y829" s="6">
        <f t="shared" si="51"/>
        <v>2.8022981566677343</v>
      </c>
    </row>
    <row r="830" spans="1:25" x14ac:dyDescent="0.25">
      <c r="A830">
        <v>829</v>
      </c>
      <c r="B830" t="s">
        <v>229</v>
      </c>
      <c r="C830">
        <v>2</v>
      </c>
      <c r="D830">
        <v>11380</v>
      </c>
      <c r="E830">
        <v>11381</v>
      </c>
      <c r="F830">
        <v>641</v>
      </c>
      <c r="G830" t="s">
        <v>238</v>
      </c>
      <c r="H830" t="s">
        <v>345</v>
      </c>
      <c r="I830">
        <v>4.3559099999999997</v>
      </c>
      <c r="J830" t="s">
        <v>453</v>
      </c>
      <c r="K830">
        <v>641</v>
      </c>
      <c r="L830" t="s">
        <v>345</v>
      </c>
      <c r="M830">
        <v>6.8859149999999998</v>
      </c>
      <c r="N830">
        <v>1.1455919999999999</v>
      </c>
      <c r="O830">
        <v>1.5426070000000001</v>
      </c>
      <c r="P830">
        <v>29.994399999999999</v>
      </c>
      <c r="Q830">
        <v>4.9901</v>
      </c>
      <c r="R830">
        <v>6.7194599999999998</v>
      </c>
      <c r="S830">
        <v>841.80790500000001</v>
      </c>
      <c r="T830">
        <v>2759.61859</v>
      </c>
      <c r="U830">
        <v>189743.22721099999</v>
      </c>
      <c r="V830" s="6">
        <f t="shared" si="48"/>
        <v>4.3559051242194675</v>
      </c>
      <c r="W830" s="6">
        <f t="shared" si="49"/>
        <v>29.994392433439693</v>
      </c>
      <c r="X830" s="6">
        <f t="shared" si="50"/>
        <v>4.9900900630648284</v>
      </c>
      <c r="Y830" s="6">
        <f t="shared" si="51"/>
        <v>6.7194497359568208</v>
      </c>
    </row>
    <row r="831" spans="1:25" x14ac:dyDescent="0.25">
      <c r="A831">
        <v>830</v>
      </c>
      <c r="B831" t="s">
        <v>229</v>
      </c>
      <c r="C831">
        <v>2</v>
      </c>
      <c r="D831">
        <v>11381</v>
      </c>
      <c r="E831">
        <v>11382</v>
      </c>
      <c r="F831">
        <v>641</v>
      </c>
      <c r="G831" t="s">
        <v>238</v>
      </c>
      <c r="H831" t="s">
        <v>345</v>
      </c>
      <c r="I831">
        <v>14.9658</v>
      </c>
      <c r="J831" t="s">
        <v>453</v>
      </c>
      <c r="K831">
        <v>641</v>
      </c>
      <c r="L831" t="s">
        <v>345</v>
      </c>
      <c r="M831">
        <v>6.8859149999999998</v>
      </c>
      <c r="N831">
        <v>1.1455919999999999</v>
      </c>
      <c r="O831">
        <v>1.5426070000000001</v>
      </c>
      <c r="P831">
        <v>103.05300099999999</v>
      </c>
      <c r="Q831">
        <v>17.144698999999999</v>
      </c>
      <c r="R831">
        <v>23.086300000000001</v>
      </c>
      <c r="S831">
        <v>1358.8404419999999</v>
      </c>
      <c r="T831">
        <v>4455.4069360000003</v>
      </c>
      <c r="U831">
        <v>651907.40847400005</v>
      </c>
      <c r="V831" s="6">
        <f t="shared" si="48"/>
        <v>14.965734813452711</v>
      </c>
      <c r="W831" s="6">
        <f t="shared" si="49"/>
        <v>103.05277783797622</v>
      </c>
      <c r="X831" s="6">
        <f t="shared" si="50"/>
        <v>17.144626076412916</v>
      </c>
      <c r="Y831" s="6">
        <f t="shared" si="51"/>
        <v>23.086247283375847</v>
      </c>
    </row>
    <row r="832" spans="1:25" x14ac:dyDescent="0.25">
      <c r="A832">
        <v>831</v>
      </c>
      <c r="B832" t="s">
        <v>229</v>
      </c>
      <c r="C832">
        <v>2</v>
      </c>
      <c r="D832">
        <v>11382</v>
      </c>
      <c r="E832">
        <v>11383</v>
      </c>
      <c r="F832">
        <v>641</v>
      </c>
      <c r="G832" t="s">
        <v>238</v>
      </c>
      <c r="H832" t="s">
        <v>345</v>
      </c>
      <c r="I832">
        <v>6.4253299999999998</v>
      </c>
      <c r="J832" t="s">
        <v>453</v>
      </c>
      <c r="K832">
        <v>641</v>
      </c>
      <c r="L832" t="s">
        <v>345</v>
      </c>
      <c r="M832">
        <v>6.8859149999999998</v>
      </c>
      <c r="N832">
        <v>1.1455919999999999</v>
      </c>
      <c r="O832">
        <v>1.5426070000000001</v>
      </c>
      <c r="P832">
        <v>44.244301</v>
      </c>
      <c r="Q832">
        <v>7.3608099999999999</v>
      </c>
      <c r="R832">
        <v>9.9117599999999992</v>
      </c>
      <c r="S832">
        <v>1095.4378079999999</v>
      </c>
      <c r="T832">
        <v>3592.2110240000002</v>
      </c>
      <c r="U832">
        <v>279887.95374199998</v>
      </c>
      <c r="V832" s="6">
        <f t="shared" si="48"/>
        <v>6.425343290679522</v>
      </c>
      <c r="W832" s="6">
        <f t="shared" si="49"/>
        <v>44.244367745439483</v>
      </c>
      <c r="X832" s="6">
        <f t="shared" si="50"/>
        <v>7.3608218710561344</v>
      </c>
      <c r="Y832" s="6">
        <f t="shared" si="51"/>
        <v>9.9117795376052662</v>
      </c>
    </row>
    <row r="833" spans="1:25" x14ac:dyDescent="0.25">
      <c r="A833">
        <v>832</v>
      </c>
      <c r="B833" t="s">
        <v>229</v>
      </c>
      <c r="C833">
        <v>2</v>
      </c>
      <c r="D833">
        <v>11389</v>
      </c>
      <c r="E833">
        <v>11390</v>
      </c>
      <c r="F833">
        <v>641</v>
      </c>
      <c r="G833" t="s">
        <v>238</v>
      </c>
      <c r="H833" t="s">
        <v>345</v>
      </c>
      <c r="I833">
        <v>22.128799999999998</v>
      </c>
      <c r="J833" t="s">
        <v>453</v>
      </c>
      <c r="K833">
        <v>641</v>
      </c>
      <c r="L833" t="s">
        <v>345</v>
      </c>
      <c r="M833">
        <v>6.8859149999999998</v>
      </c>
      <c r="N833">
        <v>1.1455919999999999</v>
      </c>
      <c r="O833">
        <v>1.5426070000000001</v>
      </c>
      <c r="P833">
        <v>152.37699900000001</v>
      </c>
      <c r="Q833">
        <v>25.350598999999999</v>
      </c>
      <c r="R833">
        <v>34.136000000000003</v>
      </c>
      <c r="S833">
        <v>1878.440863</v>
      </c>
      <c r="T833">
        <v>6162.272954</v>
      </c>
      <c r="U833">
        <v>963926.59421200003</v>
      </c>
      <c r="V833" s="6">
        <f t="shared" si="48"/>
        <v>22.12870969265381</v>
      </c>
      <c r="W833" s="6">
        <f t="shared" si="49"/>
        <v>152.37641400329025</v>
      </c>
      <c r="X833" s="6">
        <f t="shared" si="50"/>
        <v>25.350472794226661</v>
      </c>
      <c r="Y833" s="6">
        <f t="shared" si="51"/>
        <v>34.135902472855619</v>
      </c>
    </row>
    <row r="834" spans="1:25" x14ac:dyDescent="0.25">
      <c r="A834">
        <v>833</v>
      </c>
      <c r="B834" t="s">
        <v>229</v>
      </c>
      <c r="C834">
        <v>2</v>
      </c>
      <c r="D834">
        <v>11390</v>
      </c>
      <c r="E834">
        <v>11391</v>
      </c>
      <c r="F834">
        <v>641</v>
      </c>
      <c r="G834" t="s">
        <v>238</v>
      </c>
      <c r="H834" t="s">
        <v>345</v>
      </c>
      <c r="I834">
        <v>15.1685</v>
      </c>
      <c r="J834" t="s">
        <v>453</v>
      </c>
      <c r="K834">
        <v>641</v>
      </c>
      <c r="L834" t="s">
        <v>345</v>
      </c>
      <c r="M834">
        <v>6.8859149999999998</v>
      </c>
      <c r="N834">
        <v>1.1455919999999999</v>
      </c>
      <c r="O834">
        <v>1.5426070000000001</v>
      </c>
      <c r="P834">
        <v>104.44899700000001</v>
      </c>
      <c r="Q834">
        <v>17.376899999999999</v>
      </c>
      <c r="R834">
        <v>23.399000000000001</v>
      </c>
      <c r="S834">
        <v>2378.6691510000001</v>
      </c>
      <c r="T834">
        <v>7803.7456240000001</v>
      </c>
      <c r="U834">
        <v>660733.97440599999</v>
      </c>
      <c r="V834" s="6">
        <f t="shared" si="48"/>
        <v>15.168364885353535</v>
      </c>
      <c r="W834" s="6">
        <f t="shared" si="49"/>
        <v>104.44807128952918</v>
      </c>
      <c r="X834" s="6">
        <f t="shared" si="50"/>
        <v>17.376757465741925</v>
      </c>
      <c r="Y834" s="6">
        <f t="shared" si="51"/>
        <v>23.398825850700561</v>
      </c>
    </row>
    <row r="835" spans="1:25" x14ac:dyDescent="0.25">
      <c r="A835">
        <v>834</v>
      </c>
      <c r="B835" t="s">
        <v>229</v>
      </c>
      <c r="C835">
        <v>2</v>
      </c>
      <c r="D835">
        <v>11394</v>
      </c>
      <c r="E835">
        <v>11395</v>
      </c>
      <c r="F835">
        <v>641</v>
      </c>
      <c r="G835" t="s">
        <v>238</v>
      </c>
      <c r="H835" t="s">
        <v>345</v>
      </c>
      <c r="I835">
        <v>5.3242799999999999</v>
      </c>
      <c r="J835" t="s">
        <v>453</v>
      </c>
      <c r="K835">
        <v>641</v>
      </c>
      <c r="L835" t="s">
        <v>345</v>
      </c>
      <c r="M835">
        <v>6.8859149999999998</v>
      </c>
      <c r="N835">
        <v>1.1455919999999999</v>
      </c>
      <c r="O835">
        <v>1.5426070000000001</v>
      </c>
      <c r="P835">
        <v>36.662497999999999</v>
      </c>
      <c r="Q835">
        <v>6.09945</v>
      </c>
      <c r="R835">
        <v>8.2132699999999996</v>
      </c>
      <c r="S835">
        <v>893.78790300000003</v>
      </c>
      <c r="T835">
        <v>2929.4311229999998</v>
      </c>
      <c r="U835">
        <v>231923.99278299999</v>
      </c>
      <c r="V835" s="6">
        <f t="shared" ref="V835:V898" si="52">U835/43560</f>
        <v>5.3242422585629017</v>
      </c>
      <c r="W835" s="6">
        <f t="shared" ref="W835:W898" si="53">V835*M835</f>
        <v>36.66227963187216</v>
      </c>
      <c r="X835" s="6">
        <f t="shared" ref="X835:X898" si="54">V835*N835</f>
        <v>6.0994093374715916</v>
      </c>
      <c r="Y835" s="6">
        <f t="shared" ref="Y835:Y898" si="55">V835*O835</f>
        <v>8.2132133777549416</v>
      </c>
    </row>
    <row r="836" spans="1:25" x14ac:dyDescent="0.25">
      <c r="A836">
        <v>835</v>
      </c>
      <c r="B836" t="s">
        <v>229</v>
      </c>
      <c r="C836">
        <v>2</v>
      </c>
      <c r="D836">
        <v>11396</v>
      </c>
      <c r="E836">
        <v>11397</v>
      </c>
      <c r="F836">
        <v>641</v>
      </c>
      <c r="G836" t="s">
        <v>238</v>
      </c>
      <c r="H836" t="s">
        <v>345</v>
      </c>
      <c r="I836">
        <v>16.453399999999998</v>
      </c>
      <c r="J836" t="s">
        <v>453</v>
      </c>
      <c r="K836">
        <v>641</v>
      </c>
      <c r="L836" t="s">
        <v>345</v>
      </c>
      <c r="M836">
        <v>6.8859149999999998</v>
      </c>
      <c r="N836">
        <v>1.1455919999999999</v>
      </c>
      <c r="O836">
        <v>1.5426070000000001</v>
      </c>
      <c r="P836">
        <v>113.296997</v>
      </c>
      <c r="Q836">
        <v>18.8489</v>
      </c>
      <c r="R836">
        <v>25.3811</v>
      </c>
      <c r="S836">
        <v>2494.8408920000002</v>
      </c>
      <c r="T836">
        <v>8185.8637989999997</v>
      </c>
      <c r="U836">
        <v>716709.77341100003</v>
      </c>
      <c r="V836" s="6">
        <f t="shared" si="52"/>
        <v>16.453392410720845</v>
      </c>
      <c r="W836" s="6">
        <f t="shared" si="53"/>
        <v>113.29666160186882</v>
      </c>
      <c r="X836" s="6">
        <f t="shared" si="54"/>
        <v>18.848874718582515</v>
      </c>
      <c r="Y836" s="6">
        <f t="shared" si="55"/>
        <v>25.381118306524851</v>
      </c>
    </row>
    <row r="837" spans="1:25" x14ac:dyDescent="0.25">
      <c r="A837">
        <v>836</v>
      </c>
      <c r="B837" t="s">
        <v>229</v>
      </c>
      <c r="C837">
        <v>2</v>
      </c>
      <c r="D837">
        <v>11402</v>
      </c>
      <c r="E837">
        <v>11403</v>
      </c>
      <c r="F837">
        <v>641</v>
      </c>
      <c r="G837" t="s">
        <v>238</v>
      </c>
      <c r="H837" t="s">
        <v>345</v>
      </c>
      <c r="I837">
        <v>5.76858</v>
      </c>
      <c r="J837" t="s">
        <v>453</v>
      </c>
      <c r="K837">
        <v>641</v>
      </c>
      <c r="L837" t="s">
        <v>345</v>
      </c>
      <c r="M837">
        <v>6.8859149999999998</v>
      </c>
      <c r="N837">
        <v>1.1455919999999999</v>
      </c>
      <c r="O837">
        <v>1.5426070000000001</v>
      </c>
      <c r="P837">
        <v>39.722000000000001</v>
      </c>
      <c r="Q837">
        <v>6.6084399999999999</v>
      </c>
      <c r="R837">
        <v>8.8986499999999999</v>
      </c>
      <c r="S837">
        <v>680.82278099999996</v>
      </c>
      <c r="T837">
        <v>2233.0418180000001</v>
      </c>
      <c r="U837">
        <v>251278.826226</v>
      </c>
      <c r="V837" s="6">
        <f t="shared" si="52"/>
        <v>5.7685680951790639</v>
      </c>
      <c r="W837" s="6">
        <f t="shared" si="53"/>
        <v>39.721869575114944</v>
      </c>
      <c r="X837" s="6">
        <f t="shared" si="54"/>
        <v>6.6084254612923736</v>
      </c>
      <c r="Y837" s="6">
        <f t="shared" si="55"/>
        <v>8.8986335235998908</v>
      </c>
    </row>
    <row r="838" spans="1:25" x14ac:dyDescent="0.25">
      <c r="A838">
        <v>837</v>
      </c>
      <c r="B838" t="s">
        <v>229</v>
      </c>
      <c r="C838">
        <v>2</v>
      </c>
      <c r="D838">
        <v>11404</v>
      </c>
      <c r="E838">
        <v>11405</v>
      </c>
      <c r="F838">
        <v>641</v>
      </c>
      <c r="G838" t="s">
        <v>238</v>
      </c>
      <c r="H838" t="s">
        <v>345</v>
      </c>
      <c r="I838">
        <v>18.481999999999999</v>
      </c>
      <c r="J838" t="s">
        <v>453</v>
      </c>
      <c r="K838">
        <v>641</v>
      </c>
      <c r="L838" t="s">
        <v>345</v>
      </c>
      <c r="M838">
        <v>6.8859149999999998</v>
      </c>
      <c r="N838">
        <v>1.1455919999999999</v>
      </c>
      <c r="O838">
        <v>1.5426070000000001</v>
      </c>
      <c r="P838">
        <v>127.264999</v>
      </c>
      <c r="Q838">
        <v>21.172799999999999</v>
      </c>
      <c r="R838">
        <v>28.5105</v>
      </c>
      <c r="S838">
        <v>3624.6891430000001</v>
      </c>
      <c r="T838">
        <v>11885.909099</v>
      </c>
      <c r="U838">
        <v>805070.85849999997</v>
      </c>
      <c r="V838" s="6">
        <f t="shared" si="52"/>
        <v>18.481883803948577</v>
      </c>
      <c r="W838" s="6">
        <f t="shared" si="53"/>
        <v>127.26468091386656</v>
      </c>
      <c r="X838" s="6">
        <f t="shared" si="54"/>
        <v>21.172698230733058</v>
      </c>
      <c r="Y838" s="6">
        <f t="shared" si="55"/>
        <v>28.510283329157705</v>
      </c>
    </row>
    <row r="839" spans="1:25" x14ac:dyDescent="0.25">
      <c r="A839">
        <v>838</v>
      </c>
      <c r="B839" t="s">
        <v>229</v>
      </c>
      <c r="C839">
        <v>2</v>
      </c>
      <c r="D839">
        <v>11408</v>
      </c>
      <c r="E839">
        <v>11409</v>
      </c>
      <c r="F839">
        <v>641</v>
      </c>
      <c r="G839" t="s">
        <v>238</v>
      </c>
      <c r="H839" t="s">
        <v>345</v>
      </c>
      <c r="I839">
        <v>7.10426</v>
      </c>
      <c r="J839" t="s">
        <v>453</v>
      </c>
      <c r="K839">
        <v>641</v>
      </c>
      <c r="L839" t="s">
        <v>345</v>
      </c>
      <c r="M839">
        <v>6.8859149999999998</v>
      </c>
      <c r="N839">
        <v>1.1455919999999999</v>
      </c>
      <c r="O839">
        <v>1.5426070000000001</v>
      </c>
      <c r="P839">
        <v>48.9193</v>
      </c>
      <c r="Q839">
        <v>8.1385900000000007</v>
      </c>
      <c r="R839">
        <v>10.959099999999999</v>
      </c>
      <c r="S839">
        <v>1467.6935559999999</v>
      </c>
      <c r="T839">
        <v>4810.3331019999996</v>
      </c>
      <c r="U839">
        <v>309459.29784999997</v>
      </c>
      <c r="V839" s="6">
        <f t="shared" si="52"/>
        <v>7.1042079396235076</v>
      </c>
      <c r="W839" s="6">
        <f t="shared" si="53"/>
        <v>48.918972014572603</v>
      </c>
      <c r="X839" s="6">
        <f t="shared" si="54"/>
        <v>8.1385237819691731</v>
      </c>
      <c r="Y839" s="6">
        <f t="shared" si="55"/>
        <v>10.9590008971188</v>
      </c>
    </row>
    <row r="840" spans="1:25" x14ac:dyDescent="0.25">
      <c r="A840">
        <v>839</v>
      </c>
      <c r="B840" t="s">
        <v>229</v>
      </c>
      <c r="C840">
        <v>2</v>
      </c>
      <c r="D840">
        <v>11413</v>
      </c>
      <c r="E840">
        <v>11414</v>
      </c>
      <c r="F840">
        <v>641</v>
      </c>
      <c r="G840" t="s">
        <v>238</v>
      </c>
      <c r="H840" t="s">
        <v>345</v>
      </c>
      <c r="I840">
        <v>4.6681600000000003</v>
      </c>
      <c r="J840" t="s">
        <v>453</v>
      </c>
      <c r="K840">
        <v>641</v>
      </c>
      <c r="L840" t="s">
        <v>345</v>
      </c>
      <c r="M840">
        <v>6.8859149999999998</v>
      </c>
      <c r="N840">
        <v>1.1455919999999999</v>
      </c>
      <c r="O840">
        <v>1.5426070000000001</v>
      </c>
      <c r="P840">
        <v>32.144599999999997</v>
      </c>
      <c r="Q840">
        <v>5.34781</v>
      </c>
      <c r="R840">
        <v>7.20113</v>
      </c>
      <c r="S840">
        <v>743.461906</v>
      </c>
      <c r="T840">
        <v>2441.7021869999999</v>
      </c>
      <c r="U840">
        <v>203342.98873700001</v>
      </c>
      <c r="V840" s="6">
        <f t="shared" si="52"/>
        <v>4.6681126890955005</v>
      </c>
      <c r="W840" s="6">
        <f t="shared" si="53"/>
        <v>32.144227187533041</v>
      </c>
      <c r="X840" s="6">
        <f t="shared" si="54"/>
        <v>5.347752551726292</v>
      </c>
      <c r="Y840" s="6">
        <f t="shared" si="55"/>
        <v>7.2010633109875428</v>
      </c>
    </row>
    <row r="841" spans="1:25" x14ac:dyDescent="0.25">
      <c r="A841">
        <v>840</v>
      </c>
      <c r="B841" t="s">
        <v>229</v>
      </c>
      <c r="C841">
        <v>2</v>
      </c>
      <c r="D841">
        <v>11414</v>
      </c>
      <c r="E841">
        <v>11415</v>
      </c>
      <c r="F841">
        <v>641</v>
      </c>
      <c r="G841" t="s">
        <v>238</v>
      </c>
      <c r="H841" t="s">
        <v>345</v>
      </c>
      <c r="I841">
        <v>8.6993100000000005</v>
      </c>
      <c r="J841" t="s">
        <v>453</v>
      </c>
      <c r="K841">
        <v>641</v>
      </c>
      <c r="L841" t="s">
        <v>345</v>
      </c>
      <c r="M841">
        <v>6.8859149999999998</v>
      </c>
      <c r="N841">
        <v>1.1455919999999999</v>
      </c>
      <c r="O841">
        <v>1.5426070000000001</v>
      </c>
      <c r="P841">
        <v>59.902698999999998</v>
      </c>
      <c r="Q841">
        <v>9.9658599999999993</v>
      </c>
      <c r="R841">
        <v>13.419600000000001</v>
      </c>
      <c r="S841">
        <v>1368.7741590000001</v>
      </c>
      <c r="T841">
        <v>4488.2815170000003</v>
      </c>
      <c r="U841">
        <v>378939.64921499998</v>
      </c>
      <c r="V841" s="6">
        <f t="shared" si="52"/>
        <v>8.6992573281680432</v>
      </c>
      <c r="W841" s="6">
        <f t="shared" si="53"/>
        <v>59.902346524892252</v>
      </c>
      <c r="X841" s="6">
        <f t="shared" si="54"/>
        <v>9.9657996010906853</v>
      </c>
      <c r="Y841" s="6">
        <f t="shared" si="55"/>
        <v>13.419535249233322</v>
      </c>
    </row>
    <row r="842" spans="1:25" x14ac:dyDescent="0.25">
      <c r="A842">
        <v>841</v>
      </c>
      <c r="B842" t="s">
        <v>229</v>
      </c>
      <c r="C842">
        <v>2</v>
      </c>
      <c r="D842">
        <v>11418</v>
      </c>
      <c r="E842">
        <v>11419</v>
      </c>
      <c r="F842">
        <v>641</v>
      </c>
      <c r="G842" t="s">
        <v>238</v>
      </c>
      <c r="H842" t="s">
        <v>345</v>
      </c>
      <c r="I842">
        <v>1.3225800000000001</v>
      </c>
      <c r="J842" t="s">
        <v>453</v>
      </c>
      <c r="K842">
        <v>641</v>
      </c>
      <c r="L842" t="s">
        <v>345</v>
      </c>
      <c r="M842">
        <v>6.8859149999999998</v>
      </c>
      <c r="N842">
        <v>1.1455919999999999</v>
      </c>
      <c r="O842">
        <v>1.5426070000000001</v>
      </c>
      <c r="P842">
        <v>9.10717</v>
      </c>
      <c r="Q842">
        <v>1.5151399999999999</v>
      </c>
      <c r="R842">
        <v>2.0402200000000001</v>
      </c>
      <c r="S842">
        <v>272.55712999999997</v>
      </c>
      <c r="T842">
        <v>893.79629899999998</v>
      </c>
      <c r="U842">
        <v>57611.355269</v>
      </c>
      <c r="V842" s="6">
        <f t="shared" si="52"/>
        <v>1.3225747306932967</v>
      </c>
      <c r="W842" s="6">
        <f t="shared" si="53"/>
        <v>9.1071371767019311</v>
      </c>
      <c r="X842" s="6">
        <f t="shared" si="54"/>
        <v>1.515131030884395</v>
      </c>
      <c r="Y842" s="6">
        <f t="shared" si="55"/>
        <v>2.0402130375905942</v>
      </c>
    </row>
    <row r="843" spans="1:25" x14ac:dyDescent="0.25">
      <c r="A843">
        <v>842</v>
      </c>
      <c r="B843" t="s">
        <v>229</v>
      </c>
      <c r="C843">
        <v>2</v>
      </c>
      <c r="D843">
        <v>11419</v>
      </c>
      <c r="E843">
        <v>11420</v>
      </c>
      <c r="F843">
        <v>641</v>
      </c>
      <c r="G843" t="s">
        <v>238</v>
      </c>
      <c r="H843" t="s">
        <v>345</v>
      </c>
      <c r="I843">
        <v>11.071899999999999</v>
      </c>
      <c r="J843" t="s">
        <v>453</v>
      </c>
      <c r="K843">
        <v>641</v>
      </c>
      <c r="L843" t="s">
        <v>345</v>
      </c>
      <c r="M843">
        <v>6.8859149999999998</v>
      </c>
      <c r="N843">
        <v>1.1455919999999999</v>
      </c>
      <c r="O843">
        <v>1.5426070000000001</v>
      </c>
      <c r="P843">
        <v>76.240195999999997</v>
      </c>
      <c r="Q843">
        <v>12.6839</v>
      </c>
      <c r="R843">
        <v>17.079599999999999</v>
      </c>
      <c r="S843">
        <v>986.31370000000004</v>
      </c>
      <c r="T843">
        <v>3234.9150410000002</v>
      </c>
      <c r="U843">
        <v>482290.53128699999</v>
      </c>
      <c r="V843" s="6">
        <f t="shared" si="52"/>
        <v>11.071867109435262</v>
      </c>
      <c r="W843" s="6">
        <f t="shared" si="53"/>
        <v>76.23993580686691</v>
      </c>
      <c r="X843" s="6">
        <f t="shared" si="54"/>
        <v>12.683842385632159</v>
      </c>
      <c r="Y843" s="6">
        <f t="shared" si="55"/>
        <v>17.079539706084603</v>
      </c>
    </row>
    <row r="844" spans="1:25" x14ac:dyDescent="0.25">
      <c r="A844">
        <v>843</v>
      </c>
      <c r="B844" t="s">
        <v>229</v>
      </c>
      <c r="C844">
        <v>2</v>
      </c>
      <c r="D844">
        <v>11420</v>
      </c>
      <c r="E844">
        <v>11421</v>
      </c>
      <c r="F844">
        <v>641</v>
      </c>
      <c r="G844" t="s">
        <v>238</v>
      </c>
      <c r="H844" t="s">
        <v>345</v>
      </c>
      <c r="I844">
        <v>1.68129</v>
      </c>
      <c r="J844" t="s">
        <v>453</v>
      </c>
      <c r="K844">
        <v>641</v>
      </c>
      <c r="L844" t="s">
        <v>345</v>
      </c>
      <c r="M844">
        <v>6.8859149999999998</v>
      </c>
      <c r="N844">
        <v>1.1455919999999999</v>
      </c>
      <c r="O844">
        <v>1.5426070000000001</v>
      </c>
      <c r="P844">
        <v>11.577199999999999</v>
      </c>
      <c r="Q844">
        <v>1.9260699999999999</v>
      </c>
      <c r="R844">
        <v>2.5935700000000002</v>
      </c>
      <c r="S844">
        <v>335.98121200000003</v>
      </c>
      <c r="T844">
        <v>1102.37925</v>
      </c>
      <c r="U844">
        <v>73237.088640000002</v>
      </c>
      <c r="V844" s="6">
        <f t="shared" si="52"/>
        <v>1.6812922093663911</v>
      </c>
      <c r="W844" s="6">
        <f t="shared" si="53"/>
        <v>11.577235243859173</v>
      </c>
      <c r="X844" s="6">
        <f t="shared" si="54"/>
        <v>1.9260749047124626</v>
      </c>
      <c r="Y844" s="6">
        <f t="shared" si="55"/>
        <v>2.5935731312140606</v>
      </c>
    </row>
    <row r="845" spans="1:25" x14ac:dyDescent="0.25">
      <c r="A845">
        <v>844</v>
      </c>
      <c r="B845" t="s">
        <v>229</v>
      </c>
      <c r="C845">
        <v>2</v>
      </c>
      <c r="D845">
        <v>11423</v>
      </c>
      <c r="E845">
        <v>11424</v>
      </c>
      <c r="F845">
        <v>641</v>
      </c>
      <c r="G845" t="s">
        <v>238</v>
      </c>
      <c r="H845" t="s">
        <v>345</v>
      </c>
      <c r="I845">
        <v>2.3869099999999999</v>
      </c>
      <c r="J845" t="s">
        <v>453</v>
      </c>
      <c r="K845">
        <v>641</v>
      </c>
      <c r="L845" t="s">
        <v>345</v>
      </c>
      <c r="M845">
        <v>6.8859149999999998</v>
      </c>
      <c r="N845">
        <v>1.1455919999999999</v>
      </c>
      <c r="O845">
        <v>1.5426070000000001</v>
      </c>
      <c r="P845">
        <v>16.4361</v>
      </c>
      <c r="Q845">
        <v>2.7344300000000001</v>
      </c>
      <c r="R845">
        <v>3.6820599999999999</v>
      </c>
      <c r="S845">
        <v>421.75246399999997</v>
      </c>
      <c r="T845">
        <v>1383.066188</v>
      </c>
      <c r="U845">
        <v>103973.330814</v>
      </c>
      <c r="V845" s="6">
        <f t="shared" si="52"/>
        <v>2.3868992381542702</v>
      </c>
      <c r="W845" s="6">
        <f t="shared" si="53"/>
        <v>16.43598526749506</v>
      </c>
      <c r="X845" s="6">
        <f t="shared" si="54"/>
        <v>2.7344126720356265</v>
      </c>
      <c r="Y845" s="6">
        <f t="shared" si="55"/>
        <v>3.6820474730714445</v>
      </c>
    </row>
    <row r="846" spans="1:25" x14ac:dyDescent="0.25">
      <c r="A846">
        <v>845</v>
      </c>
      <c r="B846" t="s">
        <v>229</v>
      </c>
      <c r="C846">
        <v>2</v>
      </c>
      <c r="D846">
        <v>11457</v>
      </c>
      <c r="E846">
        <v>11458</v>
      </c>
      <c r="F846">
        <v>641</v>
      </c>
      <c r="G846" t="s">
        <v>238</v>
      </c>
      <c r="H846" t="s">
        <v>345</v>
      </c>
      <c r="I846">
        <v>1.2143600000000001</v>
      </c>
      <c r="J846" t="s">
        <v>453</v>
      </c>
      <c r="K846">
        <v>641</v>
      </c>
      <c r="L846" t="s">
        <v>345</v>
      </c>
      <c r="M846">
        <v>6.8859149999999998</v>
      </c>
      <c r="N846">
        <v>1.1455919999999999</v>
      </c>
      <c r="O846">
        <v>1.5426070000000001</v>
      </c>
      <c r="P846">
        <v>8.3619800000000009</v>
      </c>
      <c r="Q846">
        <v>1.39116</v>
      </c>
      <c r="R846">
        <v>1.8732800000000001</v>
      </c>
      <c r="S846">
        <v>274.693173</v>
      </c>
      <c r="T846">
        <v>900.53083400000003</v>
      </c>
      <c r="U846">
        <v>52896.639540999997</v>
      </c>
      <c r="V846" s="6">
        <f t="shared" si="52"/>
        <v>1.214339750711662</v>
      </c>
      <c r="W846" s="6">
        <f t="shared" si="53"/>
        <v>8.361840304521694</v>
      </c>
      <c r="X846" s="6">
        <f t="shared" si="54"/>
        <v>1.3911379036972742</v>
      </c>
      <c r="Y846" s="6">
        <f t="shared" si="55"/>
        <v>1.8732489998260649</v>
      </c>
    </row>
    <row r="847" spans="1:25" x14ac:dyDescent="0.25">
      <c r="A847">
        <v>846</v>
      </c>
      <c r="B847" t="s">
        <v>229</v>
      </c>
      <c r="C847">
        <v>2</v>
      </c>
      <c r="D847">
        <v>11476</v>
      </c>
      <c r="E847">
        <v>11477</v>
      </c>
      <c r="F847">
        <v>641</v>
      </c>
      <c r="G847" t="s">
        <v>238</v>
      </c>
      <c r="H847" t="s">
        <v>345</v>
      </c>
      <c r="I847">
        <v>7.2288199999999998</v>
      </c>
      <c r="J847" t="s">
        <v>453</v>
      </c>
      <c r="K847">
        <v>641</v>
      </c>
      <c r="L847" t="s">
        <v>345</v>
      </c>
      <c r="M847">
        <v>6.8859149999999998</v>
      </c>
      <c r="N847">
        <v>1.1455919999999999</v>
      </c>
      <c r="O847">
        <v>1.5426070000000001</v>
      </c>
      <c r="P847">
        <v>49.777000000000001</v>
      </c>
      <c r="Q847">
        <v>8.2812800000000006</v>
      </c>
      <c r="R847">
        <v>11.151199999999999</v>
      </c>
      <c r="S847">
        <v>1183.4705670000001</v>
      </c>
      <c r="T847">
        <v>3881.4720550000002</v>
      </c>
      <c r="U847">
        <v>314885.75688499998</v>
      </c>
      <c r="V847" s="6">
        <f t="shared" si="52"/>
        <v>7.228782297635445</v>
      </c>
      <c r="W847" s="6">
        <f t="shared" si="53"/>
        <v>49.776780455022376</v>
      </c>
      <c r="X847" s="6">
        <f t="shared" si="54"/>
        <v>8.2812351699127849</v>
      </c>
      <c r="Y847" s="6">
        <f t="shared" si="55"/>
        <v>11.151170173808522</v>
      </c>
    </row>
    <row r="848" spans="1:25" x14ac:dyDescent="0.25">
      <c r="A848">
        <v>847</v>
      </c>
      <c r="B848" t="s">
        <v>229</v>
      </c>
      <c r="C848">
        <v>2</v>
      </c>
      <c r="D848">
        <v>11480</v>
      </c>
      <c r="E848">
        <v>11481</v>
      </c>
      <c r="F848">
        <v>641</v>
      </c>
      <c r="G848" t="s">
        <v>238</v>
      </c>
      <c r="H848" t="s">
        <v>345</v>
      </c>
      <c r="I848">
        <v>3.1573799999999999</v>
      </c>
      <c r="J848" t="s">
        <v>453</v>
      </c>
      <c r="K848">
        <v>641</v>
      </c>
      <c r="L848" t="s">
        <v>345</v>
      </c>
      <c r="M848">
        <v>6.8859149999999998</v>
      </c>
      <c r="N848">
        <v>1.1455919999999999</v>
      </c>
      <c r="O848">
        <v>1.5426070000000001</v>
      </c>
      <c r="P848">
        <v>21.741399999999999</v>
      </c>
      <c r="Q848">
        <v>3.61707</v>
      </c>
      <c r="R848">
        <v>4.8705999999999996</v>
      </c>
      <c r="S848">
        <v>507.707178</v>
      </c>
      <c r="T848">
        <v>1664.5367920000001</v>
      </c>
      <c r="U848">
        <v>137534.81483700001</v>
      </c>
      <c r="V848" s="6">
        <f t="shared" si="52"/>
        <v>3.1573648952479343</v>
      </c>
      <c r="W848" s="6">
        <f t="shared" si="53"/>
        <v>21.741346292661177</v>
      </c>
      <c r="X848" s="6">
        <f t="shared" si="54"/>
        <v>3.6170519650768713</v>
      </c>
      <c r="Y848" s="6">
        <f t="shared" si="55"/>
        <v>4.8705731889637303</v>
      </c>
    </row>
    <row r="849" spans="1:25" x14ac:dyDescent="0.25">
      <c r="A849">
        <v>848</v>
      </c>
      <c r="B849" t="s">
        <v>229</v>
      </c>
      <c r="C849">
        <v>2</v>
      </c>
      <c r="D849">
        <v>11483</v>
      </c>
      <c r="E849">
        <v>11484</v>
      </c>
      <c r="F849">
        <v>641</v>
      </c>
      <c r="G849" t="s">
        <v>238</v>
      </c>
      <c r="H849" t="s">
        <v>345</v>
      </c>
      <c r="I849">
        <v>273.339</v>
      </c>
      <c r="J849" t="s">
        <v>453</v>
      </c>
      <c r="K849">
        <v>641</v>
      </c>
      <c r="L849" t="s">
        <v>345</v>
      </c>
      <c r="M849">
        <v>6.8859149999999998</v>
      </c>
      <c r="N849">
        <v>1.1455919999999999</v>
      </c>
      <c r="O849">
        <v>1.5426070000000001</v>
      </c>
      <c r="P849">
        <v>1882.1899410000001</v>
      </c>
      <c r="Q849">
        <v>313.13501000000002</v>
      </c>
      <c r="R849">
        <v>421.65499999999997</v>
      </c>
      <c r="S849">
        <v>27117.682176999999</v>
      </c>
      <c r="T849">
        <v>88952.357080000002</v>
      </c>
      <c r="U849">
        <v>11906644.108361</v>
      </c>
      <c r="V849" s="6">
        <f t="shared" si="52"/>
        <v>273.33893729019741</v>
      </c>
      <c r="W849" s="6">
        <f t="shared" si="53"/>
        <v>1882.1886883706295</v>
      </c>
      <c r="X849" s="6">
        <f t="shared" si="54"/>
        <v>313.1348998481518</v>
      </c>
      <c r="Y849" s="6">
        <f t="shared" si="55"/>
        <v>421.65455803641959</v>
      </c>
    </row>
    <row r="850" spans="1:25" x14ac:dyDescent="0.25">
      <c r="A850">
        <v>849</v>
      </c>
      <c r="B850" t="s">
        <v>229</v>
      </c>
      <c r="C850">
        <v>2</v>
      </c>
      <c r="D850">
        <v>11491</v>
      </c>
      <c r="E850">
        <v>11492</v>
      </c>
      <c r="F850">
        <v>641</v>
      </c>
      <c r="G850" t="s">
        <v>238</v>
      </c>
      <c r="H850" t="s">
        <v>345</v>
      </c>
      <c r="I850">
        <v>5.5664600000000002</v>
      </c>
      <c r="J850" t="s">
        <v>453</v>
      </c>
      <c r="K850">
        <v>641</v>
      </c>
      <c r="L850" t="s">
        <v>345</v>
      </c>
      <c r="M850">
        <v>6.8859149999999998</v>
      </c>
      <c r="N850">
        <v>1.1455919999999999</v>
      </c>
      <c r="O850">
        <v>1.5426070000000001</v>
      </c>
      <c r="P850">
        <v>38.330199999999998</v>
      </c>
      <c r="Q850">
        <v>6.3768900000000004</v>
      </c>
      <c r="R850">
        <v>8.5868599999999997</v>
      </c>
      <c r="S850">
        <v>748.89023699999996</v>
      </c>
      <c r="T850">
        <v>2456.0097479999999</v>
      </c>
      <c r="U850">
        <v>242473.52262500001</v>
      </c>
      <c r="V850" s="6">
        <f t="shared" si="52"/>
        <v>5.5664261392332417</v>
      </c>
      <c r="W850" s="6">
        <f t="shared" si="53"/>
        <v>38.329937248538265</v>
      </c>
      <c r="X850" s="6">
        <f t="shared" si="54"/>
        <v>6.3768532536964875</v>
      </c>
      <c r="Y850" s="6">
        <f t="shared" si="55"/>
        <v>8.5868079273641733</v>
      </c>
    </row>
    <row r="851" spans="1:25" x14ac:dyDescent="0.25">
      <c r="A851">
        <v>850</v>
      </c>
      <c r="B851" t="s">
        <v>229</v>
      </c>
      <c r="C851">
        <v>2</v>
      </c>
      <c r="D851">
        <v>11502</v>
      </c>
      <c r="E851">
        <v>11503</v>
      </c>
      <c r="F851">
        <v>641</v>
      </c>
      <c r="G851" t="s">
        <v>238</v>
      </c>
      <c r="H851" t="s">
        <v>345</v>
      </c>
      <c r="I851">
        <v>1.78874</v>
      </c>
      <c r="J851" t="s">
        <v>453</v>
      </c>
      <c r="K851">
        <v>641</v>
      </c>
      <c r="L851" t="s">
        <v>345</v>
      </c>
      <c r="M851">
        <v>6.8859149999999998</v>
      </c>
      <c r="N851">
        <v>1.1455919999999999</v>
      </c>
      <c r="O851">
        <v>1.5426070000000001</v>
      </c>
      <c r="P851">
        <v>12.3171</v>
      </c>
      <c r="Q851">
        <v>2.0491700000000002</v>
      </c>
      <c r="R851">
        <v>2.7593200000000002</v>
      </c>
      <c r="S851">
        <v>670.80520300000001</v>
      </c>
      <c r="T851">
        <v>2199.3079520000001</v>
      </c>
      <c r="U851">
        <v>77917.337383000006</v>
      </c>
      <c r="V851" s="6">
        <f t="shared" si="52"/>
        <v>1.7887359362488522</v>
      </c>
      <c r="W851" s="6">
        <f t="shared" si="53"/>
        <v>12.317083614455015</v>
      </c>
      <c r="X851" s="6">
        <f t="shared" si="54"/>
        <v>2.049161578679195</v>
      </c>
      <c r="Y851" s="6">
        <f t="shared" si="55"/>
        <v>2.7593165764090331</v>
      </c>
    </row>
    <row r="852" spans="1:25" x14ac:dyDescent="0.25">
      <c r="A852">
        <v>851</v>
      </c>
      <c r="B852" t="s">
        <v>229</v>
      </c>
      <c r="C852">
        <v>2</v>
      </c>
      <c r="D852">
        <v>11503</v>
      </c>
      <c r="E852">
        <v>11504</v>
      </c>
      <c r="F852">
        <v>641</v>
      </c>
      <c r="G852" t="s">
        <v>238</v>
      </c>
      <c r="H852" t="s">
        <v>345</v>
      </c>
      <c r="I852">
        <v>9.9081200000000003</v>
      </c>
      <c r="J852" t="s">
        <v>453</v>
      </c>
      <c r="K852">
        <v>641</v>
      </c>
      <c r="L852" t="s">
        <v>345</v>
      </c>
      <c r="M852">
        <v>6.8859149999999998</v>
      </c>
      <c r="N852">
        <v>1.1455919999999999</v>
      </c>
      <c r="O852">
        <v>1.5426070000000001</v>
      </c>
      <c r="P852">
        <v>68.226500999999999</v>
      </c>
      <c r="Q852">
        <v>11.3507</v>
      </c>
      <c r="R852">
        <v>15.2843</v>
      </c>
      <c r="S852">
        <v>1357.153898</v>
      </c>
      <c r="T852">
        <v>4453.4622239999999</v>
      </c>
      <c r="U852">
        <v>431595.62452100002</v>
      </c>
      <c r="V852" s="6">
        <f t="shared" si="52"/>
        <v>9.9080721882690543</v>
      </c>
      <c r="W852" s="6">
        <f t="shared" si="53"/>
        <v>68.226142902284707</v>
      </c>
      <c r="X852" s="6">
        <f t="shared" si="54"/>
        <v>11.350608234303522</v>
      </c>
      <c r="Y852" s="6">
        <f t="shared" si="55"/>
        <v>15.284261514129161</v>
      </c>
    </row>
    <row r="853" spans="1:25" x14ac:dyDescent="0.25">
      <c r="A853">
        <v>852</v>
      </c>
      <c r="B853" t="s">
        <v>229</v>
      </c>
      <c r="C853">
        <v>2</v>
      </c>
      <c r="D853">
        <v>11504</v>
      </c>
      <c r="E853">
        <v>11505</v>
      </c>
      <c r="F853">
        <v>641</v>
      </c>
      <c r="G853" t="s">
        <v>238</v>
      </c>
      <c r="H853" t="s">
        <v>345</v>
      </c>
      <c r="I853">
        <v>28.941400000000002</v>
      </c>
      <c r="J853" t="s">
        <v>453</v>
      </c>
      <c r="K853">
        <v>641</v>
      </c>
      <c r="L853" t="s">
        <v>345</v>
      </c>
      <c r="M853">
        <v>6.8859149999999998</v>
      </c>
      <c r="N853">
        <v>1.1455919999999999</v>
      </c>
      <c r="O853">
        <v>1.5426070000000001</v>
      </c>
      <c r="P853">
        <v>199.287994</v>
      </c>
      <c r="Q853">
        <v>33.154998999999997</v>
      </c>
      <c r="R853">
        <v>44.645200000000003</v>
      </c>
      <c r="S853">
        <v>4346.6900249999999</v>
      </c>
      <c r="T853">
        <v>14254.271756</v>
      </c>
      <c r="U853">
        <v>1260681.423129</v>
      </c>
      <c r="V853" s="6">
        <f t="shared" si="52"/>
        <v>28.941263157231404</v>
      </c>
      <c r="W853" s="6">
        <f t="shared" si="53"/>
        <v>199.28707809332707</v>
      </c>
      <c r="X853" s="6">
        <f t="shared" si="54"/>
        <v>33.154879542819039</v>
      </c>
      <c r="Y853" s="6">
        <f t="shared" si="55"/>
        <v>44.644995135187266</v>
      </c>
    </row>
    <row r="854" spans="1:25" x14ac:dyDescent="0.25">
      <c r="A854">
        <v>853</v>
      </c>
      <c r="B854" t="s">
        <v>229</v>
      </c>
      <c r="C854">
        <v>2</v>
      </c>
      <c r="D854">
        <v>11505</v>
      </c>
      <c r="E854">
        <v>11506</v>
      </c>
      <c r="F854">
        <v>641</v>
      </c>
      <c r="G854" t="s">
        <v>238</v>
      </c>
      <c r="H854" t="s">
        <v>345</v>
      </c>
      <c r="I854">
        <v>6.7741999999999997E-2</v>
      </c>
      <c r="J854" t="s">
        <v>453</v>
      </c>
      <c r="K854">
        <v>641</v>
      </c>
      <c r="L854" t="s">
        <v>345</v>
      </c>
      <c r="M854">
        <v>6.8859149999999998</v>
      </c>
      <c r="N854">
        <v>1.1455919999999999</v>
      </c>
      <c r="O854">
        <v>1.5426070000000001</v>
      </c>
      <c r="P854">
        <v>0.46646900000000002</v>
      </c>
      <c r="Q854">
        <v>7.7604999999999993E-2</v>
      </c>
      <c r="R854">
        <v>0.1045</v>
      </c>
      <c r="S854">
        <v>141.21823900000001</v>
      </c>
      <c r="T854">
        <v>463.26929000000001</v>
      </c>
      <c r="U854">
        <v>2950.8660450000002</v>
      </c>
      <c r="V854" s="6">
        <f t="shared" si="52"/>
        <v>6.7742563016528937E-2</v>
      </c>
      <c r="W854" s="6">
        <f t="shared" si="53"/>
        <v>0.46646953081396186</v>
      </c>
      <c r="X854" s="6">
        <f t="shared" si="54"/>
        <v>7.760533825123142E-2</v>
      </c>
      <c r="Y854" s="6">
        <f t="shared" si="55"/>
        <v>0.10450015190723866</v>
      </c>
    </row>
    <row r="855" spans="1:25" x14ac:dyDescent="0.25">
      <c r="A855">
        <v>854</v>
      </c>
      <c r="B855" t="s">
        <v>229</v>
      </c>
      <c r="C855">
        <v>2</v>
      </c>
      <c r="D855">
        <v>11508</v>
      </c>
      <c r="E855">
        <v>11509</v>
      </c>
      <c r="F855">
        <v>641</v>
      </c>
      <c r="G855" t="s">
        <v>238</v>
      </c>
      <c r="H855" t="s">
        <v>345</v>
      </c>
      <c r="I855">
        <v>5.3301999999999996</v>
      </c>
      <c r="J855" t="s">
        <v>453</v>
      </c>
      <c r="K855">
        <v>641</v>
      </c>
      <c r="L855" t="s">
        <v>345</v>
      </c>
      <c r="M855">
        <v>6.8859149999999998</v>
      </c>
      <c r="N855">
        <v>1.1455919999999999</v>
      </c>
      <c r="O855">
        <v>1.5426070000000001</v>
      </c>
      <c r="P855">
        <v>36.703299999999999</v>
      </c>
      <c r="Q855">
        <v>6.1062399999999997</v>
      </c>
      <c r="R855">
        <v>8.2224000000000004</v>
      </c>
      <c r="S855">
        <v>1815.6677890000001</v>
      </c>
      <c r="T855">
        <v>5880.196876</v>
      </c>
      <c r="U855">
        <v>209849.37921799999</v>
      </c>
      <c r="V855" s="6">
        <f t="shared" si="52"/>
        <v>4.8174788617539024</v>
      </c>
      <c r="W855" s="6">
        <f t="shared" si="53"/>
        <v>33.172749956334123</v>
      </c>
      <c r="X855" s="6">
        <f t="shared" si="54"/>
        <v>5.5188652441943766</v>
      </c>
      <c r="Y855" s="6">
        <f t="shared" si="55"/>
        <v>7.4314766144936026</v>
      </c>
    </row>
    <row r="856" spans="1:25" x14ac:dyDescent="0.25">
      <c r="A856">
        <v>855</v>
      </c>
      <c r="B856" t="s">
        <v>229</v>
      </c>
      <c r="C856">
        <v>2</v>
      </c>
      <c r="D856">
        <v>11546</v>
      </c>
      <c r="E856">
        <v>11547</v>
      </c>
      <c r="F856">
        <v>643</v>
      </c>
      <c r="G856" t="s">
        <v>261</v>
      </c>
      <c r="H856" t="s">
        <v>639</v>
      </c>
      <c r="I856">
        <v>13.8919</v>
      </c>
      <c r="J856" t="s">
        <v>453</v>
      </c>
      <c r="K856">
        <v>643</v>
      </c>
      <c r="L856" t="s">
        <v>639</v>
      </c>
      <c r="M856">
        <v>9.0329540000000001</v>
      </c>
      <c r="N856">
        <v>1.638871</v>
      </c>
      <c r="O856">
        <v>1.6149849999999999</v>
      </c>
      <c r="P856">
        <v>125.485001</v>
      </c>
      <c r="Q856">
        <v>22.766999999999999</v>
      </c>
      <c r="R856">
        <v>22.435199999999998</v>
      </c>
      <c r="S856">
        <v>1394.807401</v>
      </c>
      <c r="T856">
        <v>4572.5302170000004</v>
      </c>
      <c r="U856">
        <v>605136.01255900005</v>
      </c>
      <c r="V856" s="6">
        <f t="shared" si="52"/>
        <v>13.892011307598716</v>
      </c>
      <c r="W856" s="6">
        <f t="shared" si="53"/>
        <v>125.48589910901906</v>
      </c>
      <c r="X856" s="6">
        <f t="shared" si="54"/>
        <v>22.767214463695616</v>
      </c>
      <c r="Y856" s="6">
        <f t="shared" si="55"/>
        <v>22.435389881602312</v>
      </c>
    </row>
    <row r="857" spans="1:25" x14ac:dyDescent="0.25">
      <c r="A857">
        <v>856</v>
      </c>
      <c r="B857" t="s">
        <v>229</v>
      </c>
      <c r="C857">
        <v>2</v>
      </c>
      <c r="D857">
        <v>11547</v>
      </c>
      <c r="E857">
        <v>11548</v>
      </c>
      <c r="F857">
        <v>643</v>
      </c>
      <c r="G857" t="s">
        <v>261</v>
      </c>
      <c r="H857" t="s">
        <v>639</v>
      </c>
      <c r="I857">
        <v>3.47872</v>
      </c>
      <c r="J857" t="s">
        <v>453</v>
      </c>
      <c r="K857">
        <v>643</v>
      </c>
      <c r="L857" t="s">
        <v>639</v>
      </c>
      <c r="M857">
        <v>9.0329540000000001</v>
      </c>
      <c r="N857">
        <v>1.638871</v>
      </c>
      <c r="O857">
        <v>1.6149849999999999</v>
      </c>
      <c r="P857">
        <v>31.423100000000002</v>
      </c>
      <c r="Q857">
        <v>5.7011700000000003</v>
      </c>
      <c r="R857">
        <v>5.61808</v>
      </c>
      <c r="S857">
        <v>476.61808300000001</v>
      </c>
      <c r="T857">
        <v>1564.0046159999999</v>
      </c>
      <c r="U857">
        <v>151532.42796</v>
      </c>
      <c r="V857" s="6">
        <f t="shared" si="52"/>
        <v>3.4787058760330578</v>
      </c>
      <c r="W857" s="6">
        <f t="shared" si="53"/>
        <v>31.422990157736315</v>
      </c>
      <c r="X857" s="6">
        <f t="shared" si="54"/>
        <v>5.701150177760173</v>
      </c>
      <c r="Y857" s="6">
        <f t="shared" si="55"/>
        <v>5.6180578092052471</v>
      </c>
    </row>
    <row r="858" spans="1:25" x14ac:dyDescent="0.25">
      <c r="A858">
        <v>857</v>
      </c>
      <c r="B858" t="s">
        <v>229</v>
      </c>
      <c r="C858">
        <v>2</v>
      </c>
      <c r="D858">
        <v>11549</v>
      </c>
      <c r="E858">
        <v>11550</v>
      </c>
      <c r="F858">
        <v>643</v>
      </c>
      <c r="G858" t="s">
        <v>261</v>
      </c>
      <c r="H858" t="s">
        <v>639</v>
      </c>
      <c r="I858">
        <v>2.5208499999999998</v>
      </c>
      <c r="J858" t="s">
        <v>453</v>
      </c>
      <c r="K858">
        <v>643</v>
      </c>
      <c r="L858" t="s">
        <v>639</v>
      </c>
      <c r="M858">
        <v>9.0329540000000001</v>
      </c>
      <c r="N858">
        <v>1.638871</v>
      </c>
      <c r="O858">
        <v>1.6149849999999999</v>
      </c>
      <c r="P858">
        <v>22.770700000000001</v>
      </c>
      <c r="Q858">
        <v>4.1313500000000003</v>
      </c>
      <c r="R858">
        <v>4.0711399999999998</v>
      </c>
      <c r="S858">
        <v>488.410302</v>
      </c>
      <c r="T858">
        <v>1601.9302499999999</v>
      </c>
      <c r="U858">
        <v>109807.896629</v>
      </c>
      <c r="V858" s="6">
        <f t="shared" si="52"/>
        <v>2.5208424386822772</v>
      </c>
      <c r="W858" s="6">
        <f t="shared" si="53"/>
        <v>22.770653789864831</v>
      </c>
      <c r="X858" s="6">
        <f t="shared" si="54"/>
        <v>4.1313355683256621</v>
      </c>
      <c r="Y858" s="6">
        <f t="shared" si="55"/>
        <v>4.0711227258352976</v>
      </c>
    </row>
    <row r="859" spans="1:25" x14ac:dyDescent="0.25">
      <c r="A859">
        <v>858</v>
      </c>
      <c r="B859" t="s">
        <v>229</v>
      </c>
      <c r="C859">
        <v>2</v>
      </c>
      <c r="D859">
        <v>11564</v>
      </c>
      <c r="E859">
        <v>11565</v>
      </c>
      <c r="F859">
        <v>644</v>
      </c>
      <c r="G859" t="s">
        <v>316</v>
      </c>
      <c r="H859" t="s">
        <v>640</v>
      </c>
      <c r="I859">
        <v>2.80158</v>
      </c>
      <c r="J859" t="s">
        <v>453</v>
      </c>
      <c r="K859">
        <v>644</v>
      </c>
      <c r="L859" t="s">
        <v>640</v>
      </c>
      <c r="M859">
        <v>5.3719029999999997</v>
      </c>
      <c r="N859">
        <v>0.84454700000000005</v>
      </c>
      <c r="O859">
        <v>1.438563</v>
      </c>
      <c r="P859">
        <v>15.049799999999999</v>
      </c>
      <c r="Q859">
        <v>2.3660700000000001</v>
      </c>
      <c r="R859">
        <v>4.0302499999999997</v>
      </c>
      <c r="S859">
        <v>675.761436</v>
      </c>
      <c r="T859">
        <v>2214.9223630000001</v>
      </c>
      <c r="U859">
        <v>122038.812829</v>
      </c>
      <c r="V859" s="6">
        <f t="shared" si="52"/>
        <v>2.8016256388659322</v>
      </c>
      <c r="W859" s="6">
        <f t="shared" si="53"/>
        <v>15.050061174300817</v>
      </c>
      <c r="X859" s="6">
        <f t="shared" si="54"/>
        <v>2.3661045284273068</v>
      </c>
      <c r="Y859" s="6">
        <f t="shared" si="55"/>
        <v>4.0303149839238923</v>
      </c>
    </row>
    <row r="860" spans="1:25" x14ac:dyDescent="0.25">
      <c r="A860">
        <v>859</v>
      </c>
      <c r="B860" t="s">
        <v>229</v>
      </c>
      <c r="C860">
        <v>2</v>
      </c>
      <c r="D860">
        <v>11565</v>
      </c>
      <c r="E860">
        <v>11566</v>
      </c>
      <c r="F860">
        <v>644</v>
      </c>
      <c r="G860" t="s">
        <v>316</v>
      </c>
      <c r="H860" t="s">
        <v>640</v>
      </c>
      <c r="I860">
        <v>4.7842599999999997</v>
      </c>
      <c r="J860" t="s">
        <v>453</v>
      </c>
      <c r="K860">
        <v>644</v>
      </c>
      <c r="L860" t="s">
        <v>640</v>
      </c>
      <c r="M860">
        <v>5.3719029999999997</v>
      </c>
      <c r="N860">
        <v>0.84454700000000005</v>
      </c>
      <c r="O860">
        <v>1.438563</v>
      </c>
      <c r="P860">
        <v>25.700600000000001</v>
      </c>
      <c r="Q860">
        <v>4.0405300000000004</v>
      </c>
      <c r="R860">
        <v>6.88246</v>
      </c>
      <c r="S860">
        <v>993.49135999999999</v>
      </c>
      <c r="T860">
        <v>3259.884395</v>
      </c>
      <c r="U860">
        <v>208405.645762</v>
      </c>
      <c r="V860" s="6">
        <f t="shared" si="52"/>
        <v>4.7843353021579427</v>
      </c>
      <c r="W860" s="6">
        <f t="shared" si="53"/>
        <v>25.700985162668157</v>
      </c>
      <c r="X860" s="6">
        <f t="shared" si="54"/>
        <v>4.0405960264315839</v>
      </c>
      <c r="Y860" s="6">
        <f t="shared" si="55"/>
        <v>6.8825677452782363</v>
      </c>
    </row>
    <row r="861" spans="1:25" x14ac:dyDescent="0.25">
      <c r="A861">
        <v>860</v>
      </c>
      <c r="B861" t="s">
        <v>229</v>
      </c>
      <c r="C861">
        <v>2</v>
      </c>
      <c r="D861">
        <v>11566</v>
      </c>
      <c r="E861">
        <v>11567</v>
      </c>
      <c r="F861">
        <v>644</v>
      </c>
      <c r="G861" t="s">
        <v>316</v>
      </c>
      <c r="H861" t="s">
        <v>640</v>
      </c>
      <c r="I861">
        <v>7.0918299999999999</v>
      </c>
      <c r="J861" t="s">
        <v>453</v>
      </c>
      <c r="K861">
        <v>644</v>
      </c>
      <c r="L861" t="s">
        <v>640</v>
      </c>
      <c r="M861">
        <v>5.3719029999999997</v>
      </c>
      <c r="N861">
        <v>0.84454700000000005</v>
      </c>
      <c r="O861">
        <v>1.438563</v>
      </c>
      <c r="P861">
        <v>38.096600000000002</v>
      </c>
      <c r="Q861">
        <v>5.9893799999999997</v>
      </c>
      <c r="R861">
        <v>10.202</v>
      </c>
      <c r="S861">
        <v>1014.373163</v>
      </c>
      <c r="T861">
        <v>3323.0392590000001</v>
      </c>
      <c r="U861">
        <v>308924.03974199999</v>
      </c>
      <c r="V861" s="6">
        <f t="shared" si="52"/>
        <v>7.0919201042699722</v>
      </c>
      <c r="W861" s="6">
        <f t="shared" si="53"/>
        <v>38.097106883888173</v>
      </c>
      <c r="X861" s="6">
        <f t="shared" si="54"/>
        <v>5.9894598483008927</v>
      </c>
      <c r="Y861" s="6">
        <f t="shared" si="55"/>
        <v>10.202173860958924</v>
      </c>
    </row>
    <row r="862" spans="1:25" x14ac:dyDescent="0.25">
      <c r="A862">
        <v>861</v>
      </c>
      <c r="B862" t="s">
        <v>229</v>
      </c>
      <c r="C862">
        <v>2</v>
      </c>
      <c r="D862">
        <v>11567</v>
      </c>
      <c r="E862">
        <v>11568</v>
      </c>
      <c r="F862">
        <v>644</v>
      </c>
      <c r="G862" t="s">
        <v>316</v>
      </c>
      <c r="H862" t="s">
        <v>640</v>
      </c>
      <c r="I862">
        <v>8.2053600000000007</v>
      </c>
      <c r="J862" t="s">
        <v>453</v>
      </c>
      <c r="K862">
        <v>644</v>
      </c>
      <c r="L862" t="s">
        <v>640</v>
      </c>
      <c r="M862">
        <v>5.3719029999999997</v>
      </c>
      <c r="N862">
        <v>0.84454700000000005</v>
      </c>
      <c r="O862">
        <v>1.438563</v>
      </c>
      <c r="P862">
        <v>44.078400000000002</v>
      </c>
      <c r="Q862">
        <v>6.9298099999999998</v>
      </c>
      <c r="R862">
        <v>11.803900000000001</v>
      </c>
      <c r="S862">
        <v>700.87149899999997</v>
      </c>
      <c r="T862">
        <v>2299.531907</v>
      </c>
      <c r="U862">
        <v>357429.83491099998</v>
      </c>
      <c r="V862" s="6">
        <f t="shared" si="52"/>
        <v>8.205459938269053</v>
      </c>
      <c r="W862" s="6">
        <f t="shared" si="53"/>
        <v>44.07893485876734</v>
      </c>
      <c r="X862" s="6">
        <f t="shared" si="54"/>
        <v>6.9298965744853138</v>
      </c>
      <c r="Y862" s="6">
        <f t="shared" si="55"/>
        <v>11.804071065176144</v>
      </c>
    </row>
    <row r="863" spans="1:25" x14ac:dyDescent="0.25">
      <c r="A863">
        <v>862</v>
      </c>
      <c r="B863" t="s">
        <v>229</v>
      </c>
      <c r="C863">
        <v>2</v>
      </c>
      <c r="D863">
        <v>11568</v>
      </c>
      <c r="E863">
        <v>11569</v>
      </c>
      <c r="F863">
        <v>644</v>
      </c>
      <c r="G863" t="s">
        <v>316</v>
      </c>
      <c r="H863" t="s">
        <v>640</v>
      </c>
      <c r="I863">
        <v>25.1157</v>
      </c>
      <c r="J863" t="s">
        <v>453</v>
      </c>
      <c r="K863">
        <v>644</v>
      </c>
      <c r="L863" t="s">
        <v>640</v>
      </c>
      <c r="M863">
        <v>5.3719029999999997</v>
      </c>
      <c r="N863">
        <v>0.84454700000000005</v>
      </c>
      <c r="O863">
        <v>1.438563</v>
      </c>
      <c r="P863">
        <v>134.919006</v>
      </c>
      <c r="Q863">
        <v>21.211399</v>
      </c>
      <c r="R863">
        <v>36.130499999999998</v>
      </c>
      <c r="S863">
        <v>3086.540927</v>
      </c>
      <c r="T863">
        <v>10125.154017999999</v>
      </c>
      <c r="U863">
        <v>1094054.1902000001</v>
      </c>
      <c r="V863" s="6">
        <f t="shared" si="52"/>
        <v>25.116028241505969</v>
      </c>
      <c r="W863" s="6">
        <f t="shared" si="53"/>
        <v>134.92086745863062</v>
      </c>
      <c r="X863" s="6">
        <f t="shared" si="54"/>
        <v>21.211666303279141</v>
      </c>
      <c r="Y863" s="6">
        <f t="shared" si="55"/>
        <v>36.130988935185549</v>
      </c>
    </row>
    <row r="864" spans="1:25" x14ac:dyDescent="0.25">
      <c r="A864">
        <v>863</v>
      </c>
      <c r="B864" t="s">
        <v>229</v>
      </c>
      <c r="C864">
        <v>2</v>
      </c>
      <c r="D864">
        <v>11570</v>
      </c>
      <c r="E864">
        <v>11571</v>
      </c>
      <c r="F864">
        <v>644</v>
      </c>
      <c r="G864" t="s">
        <v>316</v>
      </c>
      <c r="H864" t="s">
        <v>640</v>
      </c>
      <c r="I864">
        <v>10.4162</v>
      </c>
      <c r="J864" t="s">
        <v>453</v>
      </c>
      <c r="K864">
        <v>644</v>
      </c>
      <c r="L864" t="s">
        <v>640</v>
      </c>
      <c r="M864">
        <v>5.3719029999999997</v>
      </c>
      <c r="N864">
        <v>0.84454700000000005</v>
      </c>
      <c r="O864">
        <v>1.438563</v>
      </c>
      <c r="P864">
        <v>55.954799999999999</v>
      </c>
      <c r="Q864">
        <v>8.79697</v>
      </c>
      <c r="R864">
        <v>14.984400000000001</v>
      </c>
      <c r="S864">
        <v>1226.4771330000001</v>
      </c>
      <c r="T864">
        <v>4021.5141090000002</v>
      </c>
      <c r="U864">
        <v>453736.63716599997</v>
      </c>
      <c r="V864" s="6">
        <f t="shared" si="52"/>
        <v>10.416359898209366</v>
      </c>
      <c r="W864" s="6">
        <f t="shared" si="53"/>
        <v>55.955674986270587</v>
      </c>
      <c r="X864" s="6">
        <f t="shared" si="54"/>
        <v>8.797105502953027</v>
      </c>
      <c r="Y864" s="6">
        <f t="shared" si="55"/>
        <v>14.984589944247761</v>
      </c>
    </row>
    <row r="865" spans="1:25" x14ac:dyDescent="0.25">
      <c r="A865">
        <v>864</v>
      </c>
      <c r="B865" t="s">
        <v>229</v>
      </c>
      <c r="C865">
        <v>2</v>
      </c>
      <c r="D865">
        <v>11571</v>
      </c>
      <c r="E865">
        <v>11572</v>
      </c>
      <c r="F865">
        <v>644</v>
      </c>
      <c r="G865" t="s">
        <v>316</v>
      </c>
      <c r="H865" t="s">
        <v>640</v>
      </c>
      <c r="I865">
        <v>119.467</v>
      </c>
      <c r="J865" t="s">
        <v>453</v>
      </c>
      <c r="K865">
        <v>644</v>
      </c>
      <c r="L865" t="s">
        <v>640</v>
      </c>
      <c r="M865">
        <v>5.3719029999999997</v>
      </c>
      <c r="N865">
        <v>0.84454700000000005</v>
      </c>
      <c r="O865">
        <v>1.438563</v>
      </c>
      <c r="P865">
        <v>641.76501499999995</v>
      </c>
      <c r="Q865">
        <v>100.894997</v>
      </c>
      <c r="R865">
        <v>171.86099999999999</v>
      </c>
      <c r="S865">
        <v>12417.786266999999</v>
      </c>
      <c r="T865">
        <v>40722.445707999999</v>
      </c>
      <c r="U865">
        <v>5204059.8034100002</v>
      </c>
      <c r="V865" s="6">
        <f t="shared" si="52"/>
        <v>119.46877418296603</v>
      </c>
      <c r="W865" s="6">
        <f t="shared" si="53"/>
        <v>641.77466643979767</v>
      </c>
      <c r="X865" s="6">
        <f t="shared" si="54"/>
        <v>100.89699482990142</v>
      </c>
      <c r="Y865" s="6">
        <f t="shared" si="55"/>
        <v>171.86335819497017</v>
      </c>
    </row>
    <row r="866" spans="1:25" x14ac:dyDescent="0.25">
      <c r="A866">
        <v>865</v>
      </c>
      <c r="B866" t="s">
        <v>229</v>
      </c>
      <c r="C866">
        <v>2</v>
      </c>
      <c r="D866">
        <v>11572</v>
      </c>
      <c r="E866">
        <v>11573</v>
      </c>
      <c r="F866">
        <v>644</v>
      </c>
      <c r="G866" t="s">
        <v>316</v>
      </c>
      <c r="H866" t="s">
        <v>640</v>
      </c>
      <c r="I866">
        <v>3.0627900000000001</v>
      </c>
      <c r="J866" t="s">
        <v>453</v>
      </c>
      <c r="K866">
        <v>644</v>
      </c>
      <c r="L866" t="s">
        <v>640</v>
      </c>
      <c r="M866">
        <v>5.3719029999999997</v>
      </c>
      <c r="N866">
        <v>0.84454700000000005</v>
      </c>
      <c r="O866">
        <v>1.438563</v>
      </c>
      <c r="P866">
        <v>16.452998999999998</v>
      </c>
      <c r="Q866">
        <v>2.5866699999999998</v>
      </c>
      <c r="R866">
        <v>4.4060199999999998</v>
      </c>
      <c r="S866">
        <v>841.51014099999998</v>
      </c>
      <c r="T866">
        <v>2760.4299810000002</v>
      </c>
      <c r="U866">
        <v>133417.006459</v>
      </c>
      <c r="V866" s="6">
        <f t="shared" si="52"/>
        <v>3.0628330224747473</v>
      </c>
      <c r="W866" s="6">
        <f t="shared" si="53"/>
        <v>16.453241901931161</v>
      </c>
      <c r="X866" s="6">
        <f t="shared" si="54"/>
        <v>2.5867064406319806</v>
      </c>
      <c r="Y866" s="6">
        <f t="shared" si="55"/>
        <v>4.4060782613103404</v>
      </c>
    </row>
    <row r="867" spans="1:25" x14ac:dyDescent="0.25">
      <c r="A867">
        <v>866</v>
      </c>
      <c r="B867" t="s">
        <v>229</v>
      </c>
      <c r="C867">
        <v>2</v>
      </c>
      <c r="D867">
        <v>11573</v>
      </c>
      <c r="E867">
        <v>11574</v>
      </c>
      <c r="F867">
        <v>644</v>
      </c>
      <c r="G867" t="s">
        <v>316</v>
      </c>
      <c r="H867" t="s">
        <v>640</v>
      </c>
      <c r="I867">
        <v>30.201699999999999</v>
      </c>
      <c r="J867" t="s">
        <v>453</v>
      </c>
      <c r="K867">
        <v>644</v>
      </c>
      <c r="L867" t="s">
        <v>640</v>
      </c>
      <c r="M867">
        <v>5.3719029999999997</v>
      </c>
      <c r="N867">
        <v>0.84454700000000005</v>
      </c>
      <c r="O867">
        <v>1.438563</v>
      </c>
      <c r="P867">
        <v>162.24099699999999</v>
      </c>
      <c r="Q867">
        <v>25.506799999999998</v>
      </c>
      <c r="R867">
        <v>43.447099999999999</v>
      </c>
      <c r="S867">
        <v>4109.2859609999996</v>
      </c>
      <c r="T867">
        <v>13450.204890999999</v>
      </c>
      <c r="U867">
        <v>1293212.804393</v>
      </c>
      <c r="V867" s="6">
        <f t="shared" si="52"/>
        <v>29.68808090893021</v>
      </c>
      <c r="W867" s="6">
        <f t="shared" si="53"/>
        <v>159.4814908989249</v>
      </c>
      <c r="X867" s="6">
        <f t="shared" si="54"/>
        <v>25.072979667394282</v>
      </c>
      <c r="Y867" s="6">
        <f t="shared" si="55"/>
        <v>42.708174736593371</v>
      </c>
    </row>
    <row r="868" spans="1:25" x14ac:dyDescent="0.25">
      <c r="A868">
        <v>867</v>
      </c>
      <c r="B868" t="s">
        <v>229</v>
      </c>
      <c r="C868">
        <v>2</v>
      </c>
      <c r="D868">
        <v>11574</v>
      </c>
      <c r="E868">
        <v>11575</v>
      </c>
      <c r="F868">
        <v>644</v>
      </c>
      <c r="G868" t="s">
        <v>316</v>
      </c>
      <c r="H868" t="s">
        <v>640</v>
      </c>
      <c r="I868">
        <v>1.26271</v>
      </c>
      <c r="J868" t="s">
        <v>453</v>
      </c>
      <c r="K868">
        <v>644</v>
      </c>
      <c r="L868" t="s">
        <v>640</v>
      </c>
      <c r="M868">
        <v>5.3719029999999997</v>
      </c>
      <c r="N868">
        <v>0.84454700000000005</v>
      </c>
      <c r="O868">
        <v>1.438563</v>
      </c>
      <c r="P868">
        <v>6.7831599999999996</v>
      </c>
      <c r="Q868">
        <v>1.0664199999999999</v>
      </c>
      <c r="R868">
        <v>1.8164899999999999</v>
      </c>
      <c r="S868">
        <v>738.37781800000005</v>
      </c>
      <c r="T868">
        <v>2427.1345419999998</v>
      </c>
      <c r="U868">
        <v>55003.351436999998</v>
      </c>
      <c r="V868" s="6">
        <f t="shared" si="52"/>
        <v>1.2627032010330579</v>
      </c>
      <c r="W868" s="6">
        <f t="shared" si="53"/>
        <v>6.7831191137390867</v>
      </c>
      <c r="X868" s="6">
        <f t="shared" si="54"/>
        <v>1.066412200322866</v>
      </c>
      <c r="Y868" s="6">
        <f t="shared" si="55"/>
        <v>1.816478104987719</v>
      </c>
    </row>
    <row r="869" spans="1:25" x14ac:dyDescent="0.25">
      <c r="A869">
        <v>868</v>
      </c>
      <c r="B869" t="s">
        <v>229</v>
      </c>
      <c r="C869">
        <v>2</v>
      </c>
      <c r="D869">
        <v>11575</v>
      </c>
      <c r="E869">
        <v>11576</v>
      </c>
      <c r="F869">
        <v>644</v>
      </c>
      <c r="G869" t="s">
        <v>316</v>
      </c>
      <c r="H869" t="s">
        <v>640</v>
      </c>
      <c r="I869">
        <v>73.366799999999998</v>
      </c>
      <c r="J869" t="s">
        <v>453</v>
      </c>
      <c r="K869">
        <v>644</v>
      </c>
      <c r="L869" t="s">
        <v>640</v>
      </c>
      <c r="M869">
        <v>5.3719029999999997</v>
      </c>
      <c r="N869">
        <v>0.84454700000000005</v>
      </c>
      <c r="O869">
        <v>1.438563</v>
      </c>
      <c r="P869">
        <v>394.118988</v>
      </c>
      <c r="Q869">
        <v>61.9617</v>
      </c>
      <c r="R869">
        <v>105.54300000000001</v>
      </c>
      <c r="S869">
        <v>5733.6950909999996</v>
      </c>
      <c r="T869">
        <v>18802.961335</v>
      </c>
      <c r="U869">
        <v>3195896.3104019999</v>
      </c>
      <c r="V869" s="6">
        <f t="shared" si="52"/>
        <v>73.367683893526163</v>
      </c>
      <c r="W869" s="6">
        <f t="shared" si="53"/>
        <v>394.12408121068484</v>
      </c>
      <c r="X869" s="6">
        <f t="shared" si="54"/>
        <v>61.962457329225842</v>
      </c>
      <c r="Y869" s="6">
        <f t="shared" si="55"/>
        <v>105.54403544492268</v>
      </c>
    </row>
    <row r="870" spans="1:25" x14ac:dyDescent="0.25">
      <c r="A870">
        <v>869</v>
      </c>
      <c r="B870" t="s">
        <v>229</v>
      </c>
      <c r="C870">
        <v>2</v>
      </c>
      <c r="D870">
        <v>11577</v>
      </c>
      <c r="E870">
        <v>11578</v>
      </c>
      <c r="F870">
        <v>644</v>
      </c>
      <c r="G870" t="s">
        <v>316</v>
      </c>
      <c r="H870" t="s">
        <v>640</v>
      </c>
      <c r="I870">
        <v>2.09978</v>
      </c>
      <c r="J870" t="s">
        <v>453</v>
      </c>
      <c r="K870">
        <v>644</v>
      </c>
      <c r="L870" t="s">
        <v>640</v>
      </c>
      <c r="M870">
        <v>5.3719029999999997</v>
      </c>
      <c r="N870">
        <v>0.84454700000000005</v>
      </c>
      <c r="O870">
        <v>1.438563</v>
      </c>
      <c r="P870">
        <v>11.2798</v>
      </c>
      <c r="Q870">
        <v>1.77336</v>
      </c>
      <c r="R870">
        <v>3.02067</v>
      </c>
      <c r="S870">
        <v>509.52947499999999</v>
      </c>
      <c r="T870">
        <v>1671.3497190000001</v>
      </c>
      <c r="U870">
        <v>91466.510804999998</v>
      </c>
      <c r="V870" s="6">
        <f t="shared" si="52"/>
        <v>2.0997821580578511</v>
      </c>
      <c r="W870" s="6">
        <f t="shared" si="53"/>
        <v>11.279826074217443</v>
      </c>
      <c r="X870" s="6">
        <f t="shared" si="54"/>
        <v>1.7733647222412841</v>
      </c>
      <c r="Y870" s="6">
        <f t="shared" si="55"/>
        <v>3.0206689206421764</v>
      </c>
    </row>
    <row r="871" spans="1:25" x14ac:dyDescent="0.25">
      <c r="A871">
        <v>870</v>
      </c>
      <c r="B871" t="s">
        <v>229</v>
      </c>
      <c r="C871">
        <v>2</v>
      </c>
      <c r="D871">
        <v>11578</v>
      </c>
      <c r="E871">
        <v>11579</v>
      </c>
      <c r="F871">
        <v>644</v>
      </c>
      <c r="G871" t="s">
        <v>316</v>
      </c>
      <c r="H871" t="s">
        <v>640</v>
      </c>
      <c r="I871">
        <v>202.12899999999999</v>
      </c>
      <c r="J871" t="s">
        <v>453</v>
      </c>
      <c r="K871">
        <v>644</v>
      </c>
      <c r="L871" t="s">
        <v>640</v>
      </c>
      <c r="M871">
        <v>5.3719029999999997</v>
      </c>
      <c r="N871">
        <v>0.84454700000000005</v>
      </c>
      <c r="O871">
        <v>1.438563</v>
      </c>
      <c r="P871">
        <v>1085.8199460000001</v>
      </c>
      <c r="Q871">
        <v>170.70700099999999</v>
      </c>
      <c r="R871">
        <v>290.77499999999998</v>
      </c>
      <c r="S871">
        <v>13767.191274000001</v>
      </c>
      <c r="T871">
        <v>45174.677234000002</v>
      </c>
      <c r="U871">
        <v>8804806.3171510007</v>
      </c>
      <c r="V871" s="6">
        <f t="shared" si="52"/>
        <v>202.13053987949957</v>
      </c>
      <c r="W871" s="6">
        <f t="shared" si="53"/>
        <v>1085.8256535703033</v>
      </c>
      <c r="X871" s="6">
        <f t="shared" si="54"/>
        <v>170.70874106361174</v>
      </c>
      <c r="Y871" s="6">
        <f t="shared" si="55"/>
        <v>290.77751584067255</v>
      </c>
    </row>
    <row r="872" spans="1:25" x14ac:dyDescent="0.25">
      <c r="A872">
        <v>871</v>
      </c>
      <c r="B872" t="s">
        <v>229</v>
      </c>
      <c r="C872">
        <v>2</v>
      </c>
      <c r="D872">
        <v>11579</v>
      </c>
      <c r="E872">
        <v>11580</v>
      </c>
      <c r="F872">
        <v>644</v>
      </c>
      <c r="G872" t="s">
        <v>316</v>
      </c>
      <c r="H872" t="s">
        <v>640</v>
      </c>
      <c r="I872">
        <v>13.8712</v>
      </c>
      <c r="J872" t="s">
        <v>453</v>
      </c>
      <c r="K872">
        <v>644</v>
      </c>
      <c r="L872" t="s">
        <v>640</v>
      </c>
      <c r="M872">
        <v>5.3719029999999997</v>
      </c>
      <c r="N872">
        <v>0.84454700000000005</v>
      </c>
      <c r="O872">
        <v>1.438563</v>
      </c>
      <c r="P872">
        <v>74.514702</v>
      </c>
      <c r="Q872">
        <v>11.7149</v>
      </c>
      <c r="R872">
        <v>19.954599999999999</v>
      </c>
      <c r="S872">
        <v>2744.6340449999998</v>
      </c>
      <c r="T872">
        <v>8989.36895</v>
      </c>
      <c r="U872">
        <v>604228.86451099999</v>
      </c>
      <c r="V872" s="6">
        <f t="shared" si="52"/>
        <v>13.871186053971533</v>
      </c>
      <c r="W872" s="6">
        <f t="shared" si="53"/>
        <v>74.514665976887841</v>
      </c>
      <c r="X872" s="6">
        <f t="shared" si="54"/>
        <v>11.714868568323498</v>
      </c>
      <c r="Y872" s="6">
        <f t="shared" si="55"/>
        <v>19.95457502335945</v>
      </c>
    </row>
    <row r="873" spans="1:25" x14ac:dyDescent="0.25">
      <c r="A873">
        <v>872</v>
      </c>
      <c r="B873" t="s">
        <v>229</v>
      </c>
      <c r="C873">
        <v>2</v>
      </c>
      <c r="D873">
        <v>11580</v>
      </c>
      <c r="E873">
        <v>11581</v>
      </c>
      <c r="F873">
        <v>644</v>
      </c>
      <c r="G873" t="s">
        <v>316</v>
      </c>
      <c r="H873" t="s">
        <v>640</v>
      </c>
      <c r="I873">
        <v>24.857399999999998</v>
      </c>
      <c r="J873" t="s">
        <v>453</v>
      </c>
      <c r="K873">
        <v>644</v>
      </c>
      <c r="L873" t="s">
        <v>640</v>
      </c>
      <c r="M873">
        <v>5.3719029999999997</v>
      </c>
      <c r="N873">
        <v>0.84454700000000005</v>
      </c>
      <c r="O873">
        <v>1.438563</v>
      </c>
      <c r="P873">
        <v>133.53199799999999</v>
      </c>
      <c r="Q873">
        <v>20.993200000000002</v>
      </c>
      <c r="R873">
        <v>35.758899999999997</v>
      </c>
      <c r="S873">
        <v>2097.7616819999998</v>
      </c>
      <c r="T873">
        <v>6880.1819089999999</v>
      </c>
      <c r="U873">
        <v>1082794.356354</v>
      </c>
      <c r="V873" s="6">
        <f t="shared" si="52"/>
        <v>24.85753802465565</v>
      </c>
      <c r="W873" s="6">
        <f t="shared" si="53"/>
        <v>133.53228308726176</v>
      </c>
      <c r="X873" s="6">
        <f t="shared" si="54"/>
        <v>20.993359166108856</v>
      </c>
      <c r="Y873" s="6">
        <f t="shared" si="55"/>
        <v>35.759134473362707</v>
      </c>
    </row>
    <row r="874" spans="1:25" x14ac:dyDescent="0.25">
      <c r="A874">
        <v>873</v>
      </c>
      <c r="B874" t="s">
        <v>229</v>
      </c>
      <c r="C874">
        <v>2</v>
      </c>
      <c r="D874">
        <v>11581</v>
      </c>
      <c r="E874">
        <v>11582</v>
      </c>
      <c r="F874">
        <v>644</v>
      </c>
      <c r="G874" t="s">
        <v>316</v>
      </c>
      <c r="H874" t="s">
        <v>640</v>
      </c>
      <c r="I874">
        <v>6.0541</v>
      </c>
      <c r="J874" t="s">
        <v>453</v>
      </c>
      <c r="K874">
        <v>644</v>
      </c>
      <c r="L874" t="s">
        <v>640</v>
      </c>
      <c r="M874">
        <v>5.3719029999999997</v>
      </c>
      <c r="N874">
        <v>0.84454700000000005</v>
      </c>
      <c r="O874">
        <v>1.438563</v>
      </c>
      <c r="P874">
        <v>32.521999000000001</v>
      </c>
      <c r="Q874">
        <v>5.1129699999999998</v>
      </c>
      <c r="R874">
        <v>8.7092100000000006</v>
      </c>
      <c r="S874">
        <v>1668.876389</v>
      </c>
      <c r="T874">
        <v>5476.18307</v>
      </c>
      <c r="U874">
        <v>263716.79162600002</v>
      </c>
      <c r="V874" s="6">
        <f t="shared" si="52"/>
        <v>6.0541044909550052</v>
      </c>
      <c r="W874" s="6">
        <f t="shared" si="53"/>
        <v>32.522062077274661</v>
      </c>
      <c r="X874" s="6">
        <f t="shared" si="54"/>
        <v>5.1129757855225773</v>
      </c>
      <c r="Y874" s="6">
        <f t="shared" si="55"/>
        <v>8.7092107188217049</v>
      </c>
    </row>
    <row r="875" spans="1:25" x14ac:dyDescent="0.25">
      <c r="A875">
        <v>874</v>
      </c>
      <c r="B875" t="s">
        <v>229</v>
      </c>
      <c r="C875">
        <v>2</v>
      </c>
      <c r="D875">
        <v>11582</v>
      </c>
      <c r="E875">
        <v>11583</v>
      </c>
      <c r="F875">
        <v>644</v>
      </c>
      <c r="G875" t="s">
        <v>316</v>
      </c>
      <c r="H875" t="s">
        <v>640</v>
      </c>
      <c r="I875">
        <v>69.469499999999996</v>
      </c>
      <c r="J875" t="s">
        <v>453</v>
      </c>
      <c r="K875">
        <v>644</v>
      </c>
      <c r="L875" t="s">
        <v>640</v>
      </c>
      <c r="M875">
        <v>5.3719029999999997</v>
      </c>
      <c r="N875">
        <v>0.84454700000000005</v>
      </c>
      <c r="O875">
        <v>1.438563</v>
      </c>
      <c r="P875">
        <v>373.18301400000001</v>
      </c>
      <c r="Q875">
        <v>58.670200000000001</v>
      </c>
      <c r="R875">
        <v>99.936300000000003</v>
      </c>
      <c r="S875">
        <v>6011.4580980000001</v>
      </c>
      <c r="T875">
        <v>19716.110425999999</v>
      </c>
      <c r="U875">
        <v>3026102.1395</v>
      </c>
      <c r="V875" s="6">
        <f t="shared" si="52"/>
        <v>69.469746085858588</v>
      </c>
      <c r="W875" s="6">
        <f t="shared" si="53"/>
        <v>373.18473740786197</v>
      </c>
      <c r="X875" s="6">
        <f t="shared" si="54"/>
        <v>58.670465647573614</v>
      </c>
      <c r="Y875" s="6">
        <f t="shared" si="55"/>
        <v>99.936606338510998</v>
      </c>
    </row>
    <row r="876" spans="1:25" x14ac:dyDescent="0.25">
      <c r="A876">
        <v>875</v>
      </c>
      <c r="B876" t="s">
        <v>229</v>
      </c>
      <c r="C876">
        <v>2</v>
      </c>
      <c r="D876">
        <v>11586</v>
      </c>
      <c r="E876">
        <v>11587</v>
      </c>
      <c r="F876">
        <v>644</v>
      </c>
      <c r="G876" t="s">
        <v>316</v>
      </c>
      <c r="H876" t="s">
        <v>640</v>
      </c>
      <c r="I876">
        <v>5.9285100000000002</v>
      </c>
      <c r="J876" t="s">
        <v>453</v>
      </c>
      <c r="K876">
        <v>644</v>
      </c>
      <c r="L876" t="s">
        <v>640</v>
      </c>
      <c r="M876">
        <v>5.3719029999999997</v>
      </c>
      <c r="N876">
        <v>0.84454700000000005</v>
      </c>
      <c r="O876">
        <v>1.438563</v>
      </c>
      <c r="P876">
        <v>31.847401000000001</v>
      </c>
      <c r="Q876">
        <v>5.0069100000000004</v>
      </c>
      <c r="R876">
        <v>8.5285399999999996</v>
      </c>
      <c r="S876">
        <v>694.38447599999995</v>
      </c>
      <c r="T876">
        <v>2278.9681770000002</v>
      </c>
      <c r="U876">
        <v>258246.35569699999</v>
      </c>
      <c r="V876" s="6">
        <f t="shared" si="52"/>
        <v>5.9285205623737376</v>
      </c>
      <c r="W876" s="6">
        <f t="shared" si="53"/>
        <v>31.847437394577167</v>
      </c>
      <c r="X876" s="6">
        <f t="shared" si="54"/>
        <v>5.0069142553910533</v>
      </c>
      <c r="Y876" s="6">
        <f t="shared" si="55"/>
        <v>8.5285503257700519</v>
      </c>
    </row>
    <row r="877" spans="1:25" x14ac:dyDescent="0.25">
      <c r="A877">
        <v>876</v>
      </c>
      <c r="B877" t="s">
        <v>229</v>
      </c>
      <c r="C877">
        <v>2</v>
      </c>
      <c r="D877">
        <v>11587</v>
      </c>
      <c r="E877">
        <v>11588</v>
      </c>
      <c r="F877">
        <v>644</v>
      </c>
      <c r="G877" t="s">
        <v>316</v>
      </c>
      <c r="H877" t="s">
        <v>640</v>
      </c>
      <c r="I877">
        <v>38.051099999999998</v>
      </c>
      <c r="J877" t="s">
        <v>453</v>
      </c>
      <c r="K877">
        <v>644</v>
      </c>
      <c r="L877" t="s">
        <v>640</v>
      </c>
      <c r="M877">
        <v>5.3719029999999997</v>
      </c>
      <c r="N877">
        <v>0.84454700000000005</v>
      </c>
      <c r="O877">
        <v>1.438563</v>
      </c>
      <c r="P877">
        <v>204.40699799999999</v>
      </c>
      <c r="Q877">
        <v>32.135899000000002</v>
      </c>
      <c r="R877">
        <v>54.738900000000001</v>
      </c>
      <c r="S877">
        <v>4142.600582</v>
      </c>
      <c r="T877">
        <v>13586.757638999999</v>
      </c>
      <c r="U877">
        <v>1657510.414084</v>
      </c>
      <c r="V877" s="6">
        <f t="shared" si="52"/>
        <v>38.05120326179982</v>
      </c>
      <c r="W877" s="6">
        <f t="shared" si="53"/>
        <v>204.40737295567223</v>
      </c>
      <c r="X877" s="6">
        <f t="shared" si="54"/>
        <v>32.136029561143253</v>
      </c>
      <c r="Y877" s="6">
        <f t="shared" si="55"/>
        <v>54.739053117904533</v>
      </c>
    </row>
    <row r="878" spans="1:25" x14ac:dyDescent="0.25">
      <c r="A878">
        <v>877</v>
      </c>
      <c r="B878" t="s">
        <v>229</v>
      </c>
      <c r="C878">
        <v>2</v>
      </c>
      <c r="D878">
        <v>11588</v>
      </c>
      <c r="E878">
        <v>11589</v>
      </c>
      <c r="F878">
        <v>644</v>
      </c>
      <c r="G878" t="s">
        <v>316</v>
      </c>
      <c r="H878" t="s">
        <v>640</v>
      </c>
      <c r="I878">
        <v>12.0037</v>
      </c>
      <c r="J878" t="s">
        <v>453</v>
      </c>
      <c r="K878">
        <v>644</v>
      </c>
      <c r="L878" t="s">
        <v>640</v>
      </c>
      <c r="M878">
        <v>5.3719029999999997</v>
      </c>
      <c r="N878">
        <v>0.84454700000000005</v>
      </c>
      <c r="O878">
        <v>1.438563</v>
      </c>
      <c r="P878">
        <v>64.482697000000002</v>
      </c>
      <c r="Q878">
        <v>10.137700000000001</v>
      </c>
      <c r="R878">
        <v>17.2681</v>
      </c>
      <c r="S878">
        <v>997.27716399999997</v>
      </c>
      <c r="T878">
        <v>3110.8710099999998</v>
      </c>
      <c r="U878">
        <v>505048.07970300002</v>
      </c>
      <c r="V878" s="6">
        <f t="shared" si="52"/>
        <v>11.594308533126723</v>
      </c>
      <c r="W878" s="6">
        <f t="shared" si="53"/>
        <v>62.283500792029038</v>
      </c>
      <c r="X878" s="6">
        <f t="shared" si="54"/>
        <v>9.7919384887265757</v>
      </c>
      <c r="Y878" s="6">
        <f t="shared" si="55"/>
        <v>16.679143266340379</v>
      </c>
    </row>
    <row r="879" spans="1:25" x14ac:dyDescent="0.25">
      <c r="A879">
        <v>878</v>
      </c>
      <c r="B879" t="s">
        <v>229</v>
      </c>
      <c r="C879">
        <v>2</v>
      </c>
      <c r="D879">
        <v>11589</v>
      </c>
      <c r="E879">
        <v>11590</v>
      </c>
      <c r="F879">
        <v>644</v>
      </c>
      <c r="G879" t="s">
        <v>316</v>
      </c>
      <c r="H879" t="s">
        <v>640</v>
      </c>
      <c r="I879">
        <v>77.502200000000002</v>
      </c>
      <c r="J879" t="s">
        <v>453</v>
      </c>
      <c r="K879">
        <v>644</v>
      </c>
      <c r="L879" t="s">
        <v>640</v>
      </c>
      <c r="M879">
        <v>5.3719029999999997</v>
      </c>
      <c r="N879">
        <v>0.84454700000000005</v>
      </c>
      <c r="O879">
        <v>1.438563</v>
      </c>
      <c r="P879">
        <v>416.33401500000002</v>
      </c>
      <c r="Q879">
        <v>65.454200999999998</v>
      </c>
      <c r="R879">
        <v>111.492</v>
      </c>
      <c r="S879">
        <v>4952.0008399999997</v>
      </c>
      <c r="T879">
        <v>16243.21421</v>
      </c>
      <c r="U879">
        <v>3375997.672764</v>
      </c>
      <c r="V879" s="6">
        <f t="shared" si="52"/>
        <v>77.502242258126728</v>
      </c>
      <c r="W879" s="6">
        <f t="shared" si="53"/>
        <v>416.33452769315772</v>
      </c>
      <c r="X879" s="6">
        <f t="shared" si="54"/>
        <v>65.454286192374155</v>
      </c>
      <c r="Y879" s="6">
        <f t="shared" si="55"/>
        <v>111.49185812957757</v>
      </c>
    </row>
    <row r="880" spans="1:25" x14ac:dyDescent="0.25">
      <c r="A880">
        <v>879</v>
      </c>
      <c r="B880" t="s">
        <v>229</v>
      </c>
      <c r="C880">
        <v>2</v>
      </c>
      <c r="D880">
        <v>11592</v>
      </c>
      <c r="E880">
        <v>11593</v>
      </c>
      <c r="F880">
        <v>644</v>
      </c>
      <c r="G880" t="s">
        <v>316</v>
      </c>
      <c r="H880" t="s">
        <v>640</v>
      </c>
      <c r="I880">
        <v>37.2712</v>
      </c>
      <c r="J880" t="s">
        <v>453</v>
      </c>
      <c r="K880">
        <v>644</v>
      </c>
      <c r="L880" t="s">
        <v>640</v>
      </c>
      <c r="M880">
        <v>5.3719029999999997</v>
      </c>
      <c r="N880">
        <v>0.84454700000000005</v>
      </c>
      <c r="O880">
        <v>1.438563</v>
      </c>
      <c r="P880">
        <v>200.216995</v>
      </c>
      <c r="Q880">
        <v>31.477301000000001</v>
      </c>
      <c r="R880">
        <v>53.616999999999997</v>
      </c>
      <c r="S880">
        <v>1858.359899</v>
      </c>
      <c r="T880">
        <v>6096.4688429999997</v>
      </c>
      <c r="U880">
        <v>1623531.4761930001</v>
      </c>
      <c r="V880" s="6">
        <f t="shared" si="52"/>
        <v>37.271154182575756</v>
      </c>
      <c r="W880" s="6">
        <f t="shared" si="53"/>
        <v>200.21702496684125</v>
      </c>
      <c r="X880" s="6">
        <f t="shared" si="54"/>
        <v>31.477241451431809</v>
      </c>
      <c r="Y880" s="6">
        <f t="shared" si="55"/>
        <v>53.61690337434873</v>
      </c>
    </row>
    <row r="881" spans="1:25" x14ac:dyDescent="0.25">
      <c r="A881">
        <v>880</v>
      </c>
      <c r="B881" t="s">
        <v>229</v>
      </c>
      <c r="C881">
        <v>2</v>
      </c>
      <c r="D881">
        <v>11598</v>
      </c>
      <c r="E881">
        <v>11599</v>
      </c>
      <c r="F881">
        <v>644</v>
      </c>
      <c r="G881" t="s">
        <v>316</v>
      </c>
      <c r="H881" t="s">
        <v>640</v>
      </c>
      <c r="I881">
        <v>86.919799999999995</v>
      </c>
      <c r="J881" t="s">
        <v>453</v>
      </c>
      <c r="K881">
        <v>644</v>
      </c>
      <c r="L881" t="s">
        <v>640</v>
      </c>
      <c r="M881">
        <v>5.3719029999999997</v>
      </c>
      <c r="N881">
        <v>0.84454700000000005</v>
      </c>
      <c r="O881">
        <v>1.438563</v>
      </c>
      <c r="P881">
        <v>466.92498799999998</v>
      </c>
      <c r="Q881">
        <v>73.407798999999997</v>
      </c>
      <c r="R881">
        <v>125.04</v>
      </c>
      <c r="S881">
        <v>9156.8363109999991</v>
      </c>
      <c r="T881">
        <v>30039.718928999999</v>
      </c>
      <c r="U881">
        <v>3786219.0772549999</v>
      </c>
      <c r="V881" s="6">
        <f t="shared" si="52"/>
        <v>86.91962987270432</v>
      </c>
      <c r="W881" s="6">
        <f t="shared" si="53"/>
        <v>466.92382047206991</v>
      </c>
      <c r="X881" s="6">
        <f t="shared" si="54"/>
        <v>73.407712650102823</v>
      </c>
      <c r="Y881" s="6">
        <f t="shared" si="55"/>
        <v>125.03936350856715</v>
      </c>
    </row>
    <row r="882" spans="1:25" x14ac:dyDescent="0.25">
      <c r="A882">
        <v>881</v>
      </c>
      <c r="B882" t="s">
        <v>229</v>
      </c>
      <c r="C882">
        <v>2</v>
      </c>
      <c r="D882">
        <v>11599</v>
      </c>
      <c r="E882">
        <v>11600</v>
      </c>
      <c r="F882">
        <v>644</v>
      </c>
      <c r="G882" t="s">
        <v>316</v>
      </c>
      <c r="H882" t="s">
        <v>640</v>
      </c>
      <c r="I882">
        <v>13.6082</v>
      </c>
      <c r="J882" t="s">
        <v>453</v>
      </c>
      <c r="K882">
        <v>644</v>
      </c>
      <c r="L882" t="s">
        <v>640</v>
      </c>
      <c r="M882">
        <v>5.3719029999999997</v>
      </c>
      <c r="N882">
        <v>0.84454700000000005</v>
      </c>
      <c r="O882">
        <v>1.438563</v>
      </c>
      <c r="P882">
        <v>73.101898000000006</v>
      </c>
      <c r="Q882">
        <v>11.492800000000001</v>
      </c>
      <c r="R882">
        <v>19.5763</v>
      </c>
      <c r="S882">
        <v>1795.0860700000001</v>
      </c>
      <c r="T882">
        <v>5884.8515639999996</v>
      </c>
      <c r="U882">
        <v>592771.92889600003</v>
      </c>
      <c r="V882" s="6">
        <f t="shared" si="52"/>
        <v>13.608171003122131</v>
      </c>
      <c r="W882" s="6">
        <f t="shared" si="53"/>
        <v>73.101774636184771</v>
      </c>
      <c r="X882" s="6">
        <f t="shared" si="54"/>
        <v>11.492739996173787</v>
      </c>
      <c r="Y882" s="6">
        <f t="shared" si="55"/>
        <v>19.576211302764381</v>
      </c>
    </row>
    <row r="883" spans="1:25" x14ac:dyDescent="0.25">
      <c r="A883">
        <v>882</v>
      </c>
      <c r="B883" t="s">
        <v>229</v>
      </c>
      <c r="C883">
        <v>2</v>
      </c>
      <c r="D883">
        <v>11600</v>
      </c>
      <c r="E883">
        <v>11601</v>
      </c>
      <c r="F883">
        <v>644</v>
      </c>
      <c r="G883" t="s">
        <v>316</v>
      </c>
      <c r="H883" t="s">
        <v>640</v>
      </c>
      <c r="I883">
        <v>20.540500000000002</v>
      </c>
      <c r="J883" t="s">
        <v>453</v>
      </c>
      <c r="K883">
        <v>644</v>
      </c>
      <c r="L883" t="s">
        <v>640</v>
      </c>
      <c r="M883">
        <v>5.3719029999999997</v>
      </c>
      <c r="N883">
        <v>0.84454700000000005</v>
      </c>
      <c r="O883">
        <v>1.438563</v>
      </c>
      <c r="P883">
        <v>110.34200300000001</v>
      </c>
      <c r="Q883">
        <v>17.347401000000001</v>
      </c>
      <c r="R883">
        <v>29.5488</v>
      </c>
      <c r="S883">
        <v>2411.7921070000002</v>
      </c>
      <c r="T883">
        <v>7909.1749410000002</v>
      </c>
      <c r="U883">
        <v>894741.84469399997</v>
      </c>
      <c r="V883" s="6">
        <f t="shared" si="52"/>
        <v>20.540446388751146</v>
      </c>
      <c r="W883" s="6">
        <f t="shared" si="53"/>
        <v>110.34128557707145</v>
      </c>
      <c r="X883" s="6">
        <f t="shared" si="54"/>
        <v>17.347372376280614</v>
      </c>
      <c r="Y883" s="6">
        <f t="shared" si="55"/>
        <v>29.548726178341017</v>
      </c>
    </row>
    <row r="884" spans="1:25" x14ac:dyDescent="0.25">
      <c r="A884">
        <v>883</v>
      </c>
      <c r="B884" t="s">
        <v>229</v>
      </c>
      <c r="C884">
        <v>2</v>
      </c>
      <c r="D884">
        <v>11602</v>
      </c>
      <c r="E884">
        <v>11603</v>
      </c>
      <c r="F884">
        <v>644</v>
      </c>
      <c r="G884" t="s">
        <v>316</v>
      </c>
      <c r="H884" t="s">
        <v>640</v>
      </c>
      <c r="I884">
        <v>5.7361899999999997</v>
      </c>
      <c r="J884" t="s">
        <v>453</v>
      </c>
      <c r="K884">
        <v>644</v>
      </c>
      <c r="L884" t="s">
        <v>640</v>
      </c>
      <c r="M884">
        <v>5.3719029999999997</v>
      </c>
      <c r="N884">
        <v>0.84454700000000005</v>
      </c>
      <c r="O884">
        <v>1.438563</v>
      </c>
      <c r="P884">
        <v>30.814301</v>
      </c>
      <c r="Q884">
        <v>4.8444799999999999</v>
      </c>
      <c r="R884">
        <v>8.2518700000000003</v>
      </c>
      <c r="S884">
        <v>939.63610500000004</v>
      </c>
      <c r="T884">
        <v>3083.99037</v>
      </c>
      <c r="U884">
        <v>249867.30231999999</v>
      </c>
      <c r="V884" s="6">
        <f t="shared" si="52"/>
        <v>5.7361639651056011</v>
      </c>
      <c r="W884" s="6">
        <f t="shared" si="53"/>
        <v>30.814116412642672</v>
      </c>
      <c r="X884" s="6">
        <f t="shared" si="54"/>
        <v>4.8444600682380408</v>
      </c>
      <c r="Y884" s="6">
        <f t="shared" si="55"/>
        <v>8.2518332421342091</v>
      </c>
    </row>
    <row r="885" spans="1:25" x14ac:dyDescent="0.25">
      <c r="A885">
        <v>884</v>
      </c>
      <c r="B885" t="s">
        <v>229</v>
      </c>
      <c r="C885">
        <v>2</v>
      </c>
      <c r="D885">
        <v>11603</v>
      </c>
      <c r="E885">
        <v>11604</v>
      </c>
      <c r="F885">
        <v>644</v>
      </c>
      <c r="G885" t="s">
        <v>316</v>
      </c>
      <c r="H885" t="s">
        <v>640</v>
      </c>
      <c r="I885">
        <v>3.7711800000000002</v>
      </c>
      <c r="J885" t="s">
        <v>453</v>
      </c>
      <c r="K885">
        <v>644</v>
      </c>
      <c r="L885" t="s">
        <v>640</v>
      </c>
      <c r="M885">
        <v>5.3719029999999997</v>
      </c>
      <c r="N885">
        <v>0.84454700000000005</v>
      </c>
      <c r="O885">
        <v>1.438563</v>
      </c>
      <c r="P885">
        <v>20.258400000000002</v>
      </c>
      <c r="Q885">
        <v>3.1849400000000001</v>
      </c>
      <c r="R885">
        <v>5.4250800000000003</v>
      </c>
      <c r="S885">
        <v>943.44103500000006</v>
      </c>
      <c r="T885">
        <v>3095.5951289999998</v>
      </c>
      <c r="U885">
        <v>164271.71452000001</v>
      </c>
      <c r="V885" s="6">
        <f t="shared" si="52"/>
        <v>3.7711596538108356</v>
      </c>
      <c r="W885" s="6">
        <f t="shared" si="53"/>
        <v>20.258303857785389</v>
      </c>
      <c r="X885" s="6">
        <f t="shared" si="54"/>
        <v>3.1849215721469801</v>
      </c>
      <c r="Y885" s="6">
        <f t="shared" si="55"/>
        <v>5.4250507450650769</v>
      </c>
    </row>
    <row r="886" spans="1:25" x14ac:dyDescent="0.25">
      <c r="A886">
        <v>885</v>
      </c>
      <c r="B886" t="s">
        <v>229</v>
      </c>
      <c r="C886">
        <v>2</v>
      </c>
      <c r="D886">
        <v>11604</v>
      </c>
      <c r="E886">
        <v>11605</v>
      </c>
      <c r="F886">
        <v>644</v>
      </c>
      <c r="G886" t="s">
        <v>316</v>
      </c>
      <c r="H886" t="s">
        <v>640</v>
      </c>
      <c r="I886">
        <v>17.142700000000001</v>
      </c>
      <c r="J886" t="s">
        <v>453</v>
      </c>
      <c r="K886">
        <v>644</v>
      </c>
      <c r="L886" t="s">
        <v>640</v>
      </c>
      <c r="M886">
        <v>5.3719029999999997</v>
      </c>
      <c r="N886">
        <v>0.84454700000000005</v>
      </c>
      <c r="O886">
        <v>1.438563</v>
      </c>
      <c r="P886">
        <v>92.088898</v>
      </c>
      <c r="Q886">
        <v>14.4778</v>
      </c>
      <c r="R886">
        <v>24.660900000000002</v>
      </c>
      <c r="S886">
        <v>1930.5250129999999</v>
      </c>
      <c r="T886">
        <v>6332.2850840000001</v>
      </c>
      <c r="U886">
        <v>746734.72641300003</v>
      </c>
      <c r="V886" s="6">
        <f t="shared" si="52"/>
        <v>17.142670486983473</v>
      </c>
      <c r="W886" s="6">
        <f t="shared" si="53"/>
        <v>92.088763017037977</v>
      </c>
      <c r="X886" s="6">
        <f t="shared" si="54"/>
        <v>14.477790931770432</v>
      </c>
      <c r="Y886" s="6">
        <f t="shared" si="55"/>
        <v>24.660811483766405</v>
      </c>
    </row>
    <row r="887" spans="1:25" x14ac:dyDescent="0.25">
      <c r="A887">
        <v>886</v>
      </c>
      <c r="B887" t="s">
        <v>229</v>
      </c>
      <c r="C887">
        <v>2</v>
      </c>
      <c r="D887">
        <v>11605</v>
      </c>
      <c r="E887">
        <v>11606</v>
      </c>
      <c r="F887">
        <v>644</v>
      </c>
      <c r="G887" t="s">
        <v>316</v>
      </c>
      <c r="H887" t="s">
        <v>640</v>
      </c>
      <c r="I887">
        <v>5.8775399999999998</v>
      </c>
      <c r="J887" t="s">
        <v>453</v>
      </c>
      <c r="K887">
        <v>644</v>
      </c>
      <c r="L887" t="s">
        <v>640</v>
      </c>
      <c r="M887">
        <v>5.3719029999999997</v>
      </c>
      <c r="N887">
        <v>0.84454700000000005</v>
      </c>
      <c r="O887">
        <v>1.438563</v>
      </c>
      <c r="P887">
        <v>31.573601</v>
      </c>
      <c r="Q887">
        <v>4.9638600000000004</v>
      </c>
      <c r="R887">
        <v>8.4552099999999992</v>
      </c>
      <c r="S887">
        <v>910.546289</v>
      </c>
      <c r="T887">
        <v>2987.153237</v>
      </c>
      <c r="U887">
        <v>256024.50028099999</v>
      </c>
      <c r="V887" s="6">
        <f t="shared" si="52"/>
        <v>5.8775137805555548</v>
      </c>
      <c r="W887" s="6">
        <f t="shared" si="53"/>
        <v>31.573433910307724</v>
      </c>
      <c r="X887" s="6">
        <f t="shared" si="54"/>
        <v>4.9638366308268527</v>
      </c>
      <c r="Y887" s="6">
        <f t="shared" si="55"/>
        <v>8.4551738566973409</v>
      </c>
    </row>
    <row r="888" spans="1:25" x14ac:dyDescent="0.25">
      <c r="A888">
        <v>887</v>
      </c>
      <c r="B888" t="s">
        <v>229</v>
      </c>
      <c r="C888">
        <v>2</v>
      </c>
      <c r="D888">
        <v>11610</v>
      </c>
      <c r="E888">
        <v>11611</v>
      </c>
      <c r="F888">
        <v>644</v>
      </c>
      <c r="G888" t="s">
        <v>316</v>
      </c>
      <c r="H888" t="s">
        <v>640</v>
      </c>
      <c r="I888">
        <v>13.193899999999999</v>
      </c>
      <c r="J888" t="s">
        <v>453</v>
      </c>
      <c r="K888">
        <v>644</v>
      </c>
      <c r="L888" t="s">
        <v>640</v>
      </c>
      <c r="M888">
        <v>5.3719029999999997</v>
      </c>
      <c r="N888">
        <v>0.84454700000000005</v>
      </c>
      <c r="O888">
        <v>1.438563</v>
      </c>
      <c r="P888">
        <v>70.876403999999994</v>
      </c>
      <c r="Q888">
        <v>11.142899999999999</v>
      </c>
      <c r="R888">
        <v>18.9803</v>
      </c>
      <c r="S888">
        <v>7462.3311240000003</v>
      </c>
      <c r="T888">
        <v>11115.250552</v>
      </c>
      <c r="U888">
        <v>147549.53674899999</v>
      </c>
      <c r="V888" s="6">
        <f t="shared" si="52"/>
        <v>3.3872712752295682</v>
      </c>
      <c r="W888" s="6">
        <f t="shared" si="53"/>
        <v>18.196092725219543</v>
      </c>
      <c r="X888" s="6">
        <f t="shared" si="54"/>
        <v>2.8607097936813064</v>
      </c>
      <c r="Y888" s="6">
        <f t="shared" si="55"/>
        <v>4.8728031275080737</v>
      </c>
    </row>
    <row r="889" spans="1:25" x14ac:dyDescent="0.25">
      <c r="A889">
        <v>888</v>
      </c>
      <c r="B889" t="s">
        <v>229</v>
      </c>
      <c r="C889">
        <v>2</v>
      </c>
      <c r="D889">
        <v>11612</v>
      </c>
      <c r="E889">
        <v>11613</v>
      </c>
      <c r="F889">
        <v>720</v>
      </c>
      <c r="G889" t="s">
        <v>641</v>
      </c>
      <c r="H889" t="s">
        <v>642</v>
      </c>
      <c r="I889">
        <v>4.7728299999999999</v>
      </c>
      <c r="J889" t="s">
        <v>453</v>
      </c>
      <c r="K889">
        <v>720</v>
      </c>
      <c r="L889" t="s">
        <v>642</v>
      </c>
      <c r="M889">
        <v>3.2001240000000002</v>
      </c>
      <c r="N889">
        <v>0.55014099999999999</v>
      </c>
      <c r="O889">
        <v>1.0933600000000001</v>
      </c>
      <c r="P889">
        <v>15.2736</v>
      </c>
      <c r="Q889">
        <v>2.6257299999999999</v>
      </c>
      <c r="R889">
        <v>5.2184200000000001</v>
      </c>
      <c r="S889">
        <v>615.27986899999996</v>
      </c>
      <c r="T889">
        <v>2018.7058790000001</v>
      </c>
      <c r="U889">
        <v>207903.62931799999</v>
      </c>
      <c r="V889" s="6">
        <f t="shared" si="52"/>
        <v>4.7728105904040401</v>
      </c>
      <c r="W889" s="6">
        <f t="shared" si="53"/>
        <v>15.273585717806139</v>
      </c>
      <c r="X889" s="6">
        <f t="shared" si="54"/>
        <v>2.6257187910154691</v>
      </c>
      <c r="Y889" s="6">
        <f t="shared" si="55"/>
        <v>5.2184001871241614</v>
      </c>
    </row>
    <row r="890" spans="1:25" x14ac:dyDescent="0.25">
      <c r="A890">
        <v>889</v>
      </c>
      <c r="B890" t="s">
        <v>229</v>
      </c>
      <c r="C890">
        <v>2</v>
      </c>
      <c r="D890">
        <v>11613</v>
      </c>
      <c r="E890">
        <v>11614</v>
      </c>
      <c r="F890">
        <v>740</v>
      </c>
      <c r="G890" t="s">
        <v>262</v>
      </c>
      <c r="H890" t="s">
        <v>643</v>
      </c>
      <c r="I890">
        <v>12.3386</v>
      </c>
      <c r="J890" t="s">
        <v>453</v>
      </c>
      <c r="K890">
        <v>740</v>
      </c>
      <c r="L890" t="s">
        <v>643</v>
      </c>
      <c r="M890">
        <v>9.3294440000000005</v>
      </c>
      <c r="N890">
        <v>1.4493370000000001</v>
      </c>
      <c r="O890">
        <v>1.9439249999999999</v>
      </c>
      <c r="P890">
        <v>115.11199999999999</v>
      </c>
      <c r="Q890">
        <v>17.882798999999999</v>
      </c>
      <c r="R890">
        <v>23.985299999999999</v>
      </c>
      <c r="S890">
        <v>1209.051348</v>
      </c>
      <c r="T890">
        <v>3972.0623679999999</v>
      </c>
      <c r="U890">
        <v>537470.92926200002</v>
      </c>
      <c r="V890" s="6">
        <f t="shared" si="52"/>
        <v>12.338634739715335</v>
      </c>
      <c r="W890" s="6">
        <f t="shared" si="53"/>
        <v>115.1126018406288</v>
      </c>
      <c r="X890" s="6">
        <f t="shared" si="54"/>
        <v>17.882839857754806</v>
      </c>
      <c r="Y890" s="6">
        <f t="shared" si="55"/>
        <v>23.985380536401131</v>
      </c>
    </row>
    <row r="891" spans="1:25" x14ac:dyDescent="0.25">
      <c r="A891">
        <v>890</v>
      </c>
      <c r="B891" t="s">
        <v>229</v>
      </c>
      <c r="C891">
        <v>2</v>
      </c>
      <c r="D891">
        <v>11614</v>
      </c>
      <c r="E891">
        <v>11615</v>
      </c>
      <c r="F891">
        <v>740</v>
      </c>
      <c r="G891" t="s">
        <v>262</v>
      </c>
      <c r="H891" t="s">
        <v>643</v>
      </c>
      <c r="I891">
        <v>4.1107199999999997</v>
      </c>
      <c r="J891" t="s">
        <v>453</v>
      </c>
      <c r="K891">
        <v>740</v>
      </c>
      <c r="L891" t="s">
        <v>643</v>
      </c>
      <c r="M891">
        <v>9.3294440000000005</v>
      </c>
      <c r="N891">
        <v>1.4493370000000001</v>
      </c>
      <c r="O891">
        <v>1.9439249999999999</v>
      </c>
      <c r="P891">
        <v>38.350700000000003</v>
      </c>
      <c r="Q891">
        <v>5.9578199999999999</v>
      </c>
      <c r="R891">
        <v>7.9909299999999996</v>
      </c>
      <c r="S891">
        <v>527.95823399999995</v>
      </c>
      <c r="T891">
        <v>1731.7570430000001</v>
      </c>
      <c r="U891">
        <v>179063.68466</v>
      </c>
      <c r="V891" s="6">
        <f t="shared" si="52"/>
        <v>4.1107365624426082</v>
      </c>
      <c r="W891" s="6">
        <f t="shared" si="53"/>
        <v>38.350886558060822</v>
      </c>
      <c r="X891" s="6">
        <f t="shared" si="54"/>
        <v>5.9578425972008828</v>
      </c>
      <c r="Y891" s="6">
        <f t="shared" si="55"/>
        <v>7.9909635721462466</v>
      </c>
    </row>
    <row r="892" spans="1:25" x14ac:dyDescent="0.25">
      <c r="A892">
        <v>891</v>
      </c>
      <c r="B892" t="s">
        <v>229</v>
      </c>
      <c r="C892">
        <v>2</v>
      </c>
      <c r="D892">
        <v>11616</v>
      </c>
      <c r="E892">
        <v>11617</v>
      </c>
      <c r="F892">
        <v>740</v>
      </c>
      <c r="G892" t="s">
        <v>262</v>
      </c>
      <c r="H892" t="s">
        <v>643</v>
      </c>
      <c r="I892">
        <v>16.8764</v>
      </c>
      <c r="J892" t="s">
        <v>453</v>
      </c>
      <c r="K892">
        <v>740</v>
      </c>
      <c r="L892" t="s">
        <v>643</v>
      </c>
      <c r="M892">
        <v>9.3294440000000005</v>
      </c>
      <c r="N892">
        <v>1.4493370000000001</v>
      </c>
      <c r="O892">
        <v>1.9439249999999999</v>
      </c>
      <c r="P892">
        <v>157.44700599999999</v>
      </c>
      <c r="Q892">
        <v>24.459599999999998</v>
      </c>
      <c r="R892">
        <v>32.806399999999996</v>
      </c>
      <c r="S892">
        <v>1217.946584</v>
      </c>
      <c r="T892">
        <v>3995.9067420000001</v>
      </c>
      <c r="U892">
        <v>735132.133975</v>
      </c>
      <c r="V892" s="6">
        <f t="shared" si="52"/>
        <v>16.876311615587696</v>
      </c>
      <c r="W892" s="6">
        <f t="shared" si="53"/>
        <v>157.44660414417496</v>
      </c>
      <c r="X892" s="6">
        <f t="shared" si="54"/>
        <v>24.459462848001024</v>
      </c>
      <c r="Y892" s="6">
        <f t="shared" si="55"/>
        <v>32.806284057331311</v>
      </c>
    </row>
    <row r="893" spans="1:25" x14ac:dyDescent="0.25">
      <c r="A893">
        <v>892</v>
      </c>
      <c r="B893" t="s">
        <v>229</v>
      </c>
      <c r="C893">
        <v>2</v>
      </c>
      <c r="D893">
        <v>11627</v>
      </c>
      <c r="E893">
        <v>11628</v>
      </c>
      <c r="F893">
        <v>747</v>
      </c>
      <c r="G893" t="s">
        <v>411</v>
      </c>
      <c r="H893" t="s">
        <v>644</v>
      </c>
      <c r="I893">
        <v>6.0186500000000001</v>
      </c>
      <c r="J893" t="s">
        <v>453</v>
      </c>
      <c r="K893">
        <v>747</v>
      </c>
      <c r="L893" t="s">
        <v>644</v>
      </c>
      <c r="M893">
        <v>9.6292860000000005</v>
      </c>
      <c r="N893">
        <v>1.548492</v>
      </c>
      <c r="O893">
        <v>1.845728</v>
      </c>
      <c r="P893">
        <v>57.955298999999997</v>
      </c>
      <c r="Q893">
        <v>9.3198299999999996</v>
      </c>
      <c r="R893">
        <v>11.1088</v>
      </c>
      <c r="S893">
        <v>2587.250552</v>
      </c>
      <c r="T893">
        <v>8496.6816070000004</v>
      </c>
      <c r="U893">
        <v>262169.97460199997</v>
      </c>
      <c r="V893" s="6">
        <f t="shared" si="52"/>
        <v>6.0185944582644622</v>
      </c>
      <c r="W893" s="6">
        <f t="shared" si="53"/>
        <v>57.954767356643572</v>
      </c>
      <c r="X893" s="6">
        <f t="shared" si="54"/>
        <v>9.3197453698668529</v>
      </c>
      <c r="Y893" s="6">
        <f t="shared" si="55"/>
        <v>11.108688312263549</v>
      </c>
    </row>
    <row r="894" spans="1:25" x14ac:dyDescent="0.25">
      <c r="A894">
        <v>893</v>
      </c>
      <c r="B894" t="s">
        <v>229</v>
      </c>
      <c r="C894">
        <v>2</v>
      </c>
      <c r="D894">
        <v>11633</v>
      </c>
      <c r="E894">
        <v>11634</v>
      </c>
      <c r="F894">
        <v>747</v>
      </c>
      <c r="G894" t="s">
        <v>411</v>
      </c>
      <c r="H894" t="s">
        <v>644</v>
      </c>
      <c r="I894">
        <v>4.4649299999999998</v>
      </c>
      <c r="J894" t="s">
        <v>453</v>
      </c>
      <c r="K894">
        <v>747</v>
      </c>
      <c r="L894" t="s">
        <v>644</v>
      </c>
      <c r="M894">
        <v>9.6292860000000005</v>
      </c>
      <c r="N894">
        <v>1.548492</v>
      </c>
      <c r="O894">
        <v>1.845728</v>
      </c>
      <c r="P894">
        <v>42.994098999999999</v>
      </c>
      <c r="Q894">
        <v>6.9139099999999996</v>
      </c>
      <c r="R894">
        <v>8.2410399999999999</v>
      </c>
      <c r="S894">
        <v>2351.654121</v>
      </c>
      <c r="T894">
        <v>7709.7575980000001</v>
      </c>
      <c r="U894">
        <v>194491.639283</v>
      </c>
      <c r="V894" s="6">
        <f t="shared" si="52"/>
        <v>4.4649136658172637</v>
      </c>
      <c r="W894" s="6">
        <f t="shared" si="53"/>
        <v>42.993930653462854</v>
      </c>
      <c r="X894" s="6">
        <f t="shared" si="54"/>
        <v>6.9138830922087058</v>
      </c>
      <c r="Y894" s="6">
        <f t="shared" si="55"/>
        <v>8.2410161705815668</v>
      </c>
    </row>
    <row r="895" spans="1:25" x14ac:dyDescent="0.25">
      <c r="A895">
        <v>894</v>
      </c>
      <c r="B895" t="s">
        <v>229</v>
      </c>
      <c r="C895">
        <v>2</v>
      </c>
      <c r="D895">
        <v>11651</v>
      </c>
      <c r="E895">
        <v>11652</v>
      </c>
      <c r="F895">
        <v>814</v>
      </c>
      <c r="G895" t="s">
        <v>239</v>
      </c>
      <c r="H895" t="s">
        <v>364</v>
      </c>
      <c r="I895">
        <v>0.95197600000000004</v>
      </c>
      <c r="J895" t="s">
        <v>453</v>
      </c>
      <c r="K895">
        <v>814</v>
      </c>
      <c r="L895" t="s">
        <v>364</v>
      </c>
      <c r="M895">
        <v>9.5935609999999993</v>
      </c>
      <c r="N895">
        <v>1.571528</v>
      </c>
      <c r="O895">
        <v>1.857308</v>
      </c>
      <c r="P895">
        <v>9.1328399999999998</v>
      </c>
      <c r="Q895">
        <v>1.4960599999999999</v>
      </c>
      <c r="R895">
        <v>1.7681100000000001</v>
      </c>
      <c r="S895">
        <v>889.64566400000001</v>
      </c>
      <c r="T895">
        <v>2912.9053479999998</v>
      </c>
      <c r="U895">
        <v>41467.737029000004</v>
      </c>
      <c r="V895" s="6">
        <f t="shared" si="52"/>
        <v>0.95196825135445373</v>
      </c>
      <c r="W895" s="6">
        <f t="shared" si="53"/>
        <v>9.1327654894322841</v>
      </c>
      <c r="X895" s="6">
        <f t="shared" si="54"/>
        <v>1.4960447621145621</v>
      </c>
      <c r="Y895" s="6">
        <f t="shared" si="55"/>
        <v>1.7680982489866377</v>
      </c>
    </row>
    <row r="896" spans="1:25" x14ac:dyDescent="0.25">
      <c r="A896">
        <v>895</v>
      </c>
      <c r="B896" t="s">
        <v>229</v>
      </c>
      <c r="C896">
        <v>2</v>
      </c>
      <c r="D896">
        <v>11652</v>
      </c>
      <c r="E896">
        <v>11653</v>
      </c>
      <c r="F896">
        <v>814</v>
      </c>
      <c r="G896" t="s">
        <v>239</v>
      </c>
      <c r="H896" t="s">
        <v>364</v>
      </c>
      <c r="I896">
        <v>1490.08</v>
      </c>
      <c r="J896" t="s">
        <v>453</v>
      </c>
      <c r="K896">
        <v>814</v>
      </c>
      <c r="L896" t="s">
        <v>364</v>
      </c>
      <c r="M896">
        <v>9.5935609999999993</v>
      </c>
      <c r="N896">
        <v>1.571528</v>
      </c>
      <c r="O896">
        <v>1.857308</v>
      </c>
      <c r="P896">
        <v>14295.200194999999</v>
      </c>
      <c r="Q896">
        <v>2341.6999510000001</v>
      </c>
      <c r="R896">
        <v>2767.54</v>
      </c>
      <c r="S896">
        <v>207899.30871000001</v>
      </c>
      <c r="T896">
        <v>209512.46085599999</v>
      </c>
      <c r="U896">
        <v>11680371.113902001</v>
      </c>
      <c r="V896" s="6">
        <f t="shared" si="52"/>
        <v>268.14442410243345</v>
      </c>
      <c r="W896" s="6">
        <f t="shared" si="53"/>
        <v>2572.4598894365654</v>
      </c>
      <c r="X896" s="6">
        <f t="shared" si="54"/>
        <v>421.39647052084905</v>
      </c>
      <c r="Y896" s="6">
        <f t="shared" si="55"/>
        <v>498.02678404084247</v>
      </c>
    </row>
    <row r="897" spans="1:25" x14ac:dyDescent="0.25">
      <c r="A897">
        <v>896</v>
      </c>
      <c r="B897" t="s">
        <v>229</v>
      </c>
      <c r="C897">
        <v>2</v>
      </c>
      <c r="D897">
        <v>11653</v>
      </c>
      <c r="E897">
        <v>11654</v>
      </c>
      <c r="F897">
        <v>814</v>
      </c>
      <c r="G897" t="s">
        <v>239</v>
      </c>
      <c r="H897" t="s">
        <v>364</v>
      </c>
      <c r="I897">
        <v>8.8246199999999995</v>
      </c>
      <c r="J897" t="s">
        <v>453</v>
      </c>
      <c r="K897">
        <v>814</v>
      </c>
      <c r="L897" t="s">
        <v>364</v>
      </c>
      <c r="M897">
        <v>9.5935609999999993</v>
      </c>
      <c r="N897">
        <v>1.571528</v>
      </c>
      <c r="O897">
        <v>1.857308</v>
      </c>
      <c r="P897">
        <v>84.659499999999994</v>
      </c>
      <c r="Q897">
        <v>13.8681</v>
      </c>
      <c r="R897">
        <v>16.39</v>
      </c>
      <c r="S897">
        <v>1488.382404</v>
      </c>
      <c r="T897">
        <v>4824.7167140000001</v>
      </c>
      <c r="U897">
        <v>380062.40697000001</v>
      </c>
      <c r="V897" s="6">
        <f t="shared" si="52"/>
        <v>8.7250322995867773</v>
      </c>
      <c r="W897" s="6">
        <f t="shared" si="53"/>
        <v>83.704129593056024</v>
      </c>
      <c r="X897" s="6">
        <f t="shared" si="54"/>
        <v>13.711632559705009</v>
      </c>
      <c r="Y897" s="6">
        <f t="shared" si="55"/>
        <v>16.205072290280917</v>
      </c>
    </row>
    <row r="898" spans="1:25" x14ac:dyDescent="0.25">
      <c r="A898">
        <v>897</v>
      </c>
      <c r="B898" t="s">
        <v>229</v>
      </c>
      <c r="C898">
        <v>2</v>
      </c>
      <c r="D898">
        <v>11659</v>
      </c>
      <c r="E898">
        <v>11660</v>
      </c>
      <c r="F898">
        <v>820</v>
      </c>
      <c r="G898" t="s">
        <v>412</v>
      </c>
      <c r="H898" t="s">
        <v>419</v>
      </c>
      <c r="I898">
        <v>1.8687400000000001</v>
      </c>
      <c r="J898" t="s">
        <v>453</v>
      </c>
      <c r="K898">
        <v>820</v>
      </c>
      <c r="L898" t="s">
        <v>419</v>
      </c>
      <c r="M898">
        <v>11.126253999999999</v>
      </c>
      <c r="N898">
        <v>1.9746220000000001</v>
      </c>
      <c r="O898">
        <v>1.9701759999999999</v>
      </c>
      <c r="P898">
        <v>20.792100999999999</v>
      </c>
      <c r="Q898">
        <v>3.6900599999999999</v>
      </c>
      <c r="R898">
        <v>3.6817500000000001</v>
      </c>
      <c r="S898">
        <v>349.72842200000002</v>
      </c>
      <c r="T898">
        <v>1147.5201890000001</v>
      </c>
      <c r="U898">
        <v>81402.665202999997</v>
      </c>
      <c r="V898" s="6">
        <f t="shared" si="52"/>
        <v>1.8687480533287419</v>
      </c>
      <c r="W898" s="6">
        <f t="shared" si="53"/>
        <v>20.792165503341128</v>
      </c>
      <c r="X898" s="6">
        <f t="shared" si="54"/>
        <v>3.6900710185601073</v>
      </c>
      <c r="Y898" s="6">
        <f t="shared" si="55"/>
        <v>3.6817625647150072</v>
      </c>
    </row>
    <row r="899" spans="1:25" x14ac:dyDescent="0.25">
      <c r="A899">
        <v>898</v>
      </c>
      <c r="B899" t="s">
        <v>229</v>
      </c>
      <c r="C899">
        <v>2</v>
      </c>
      <c r="D899">
        <v>11660</v>
      </c>
      <c r="E899">
        <v>11661</v>
      </c>
      <c r="F899">
        <v>820</v>
      </c>
      <c r="G899" t="s">
        <v>412</v>
      </c>
      <c r="H899" t="s">
        <v>419</v>
      </c>
      <c r="I899">
        <v>11.4975</v>
      </c>
      <c r="J899" t="s">
        <v>453</v>
      </c>
      <c r="K899">
        <v>820</v>
      </c>
      <c r="L899" t="s">
        <v>419</v>
      </c>
      <c r="M899">
        <v>11.126253999999999</v>
      </c>
      <c r="N899">
        <v>1.9746220000000001</v>
      </c>
      <c r="O899">
        <v>1.9701759999999999</v>
      </c>
      <c r="P899">
        <v>127.924004</v>
      </c>
      <c r="Q899">
        <v>22.703199000000001</v>
      </c>
      <c r="R899">
        <v>22.652100000000001</v>
      </c>
      <c r="S899">
        <v>861.96015599999998</v>
      </c>
      <c r="T899">
        <v>2828.2781150000001</v>
      </c>
      <c r="U899">
        <v>500828.15067200002</v>
      </c>
      <c r="V899" s="6">
        <f t="shared" ref="V899:V908" si="56">U899/43560</f>
        <v>11.497432292745639</v>
      </c>
      <c r="W899" s="6">
        <f t="shared" ref="W899:W908" si="57">V899*M899</f>
        <v>127.92335203689034</v>
      </c>
      <c r="X899" s="6">
        <f t="shared" ref="X899:X908" si="58">V899*N899</f>
        <v>22.703082748765979</v>
      </c>
      <c r="Y899" s="6">
        <f t="shared" ref="Y899:Y908" si="59">V899*O899</f>
        <v>22.651965164792433</v>
      </c>
    </row>
    <row r="900" spans="1:25" x14ac:dyDescent="0.25">
      <c r="A900">
        <v>899</v>
      </c>
      <c r="B900" t="s">
        <v>229</v>
      </c>
      <c r="C900">
        <v>2</v>
      </c>
      <c r="D900">
        <v>11661</v>
      </c>
      <c r="E900">
        <v>11662</v>
      </c>
      <c r="F900">
        <v>820</v>
      </c>
      <c r="G900" t="s">
        <v>412</v>
      </c>
      <c r="H900" t="s">
        <v>419</v>
      </c>
      <c r="I900">
        <v>5.8869499999999997</v>
      </c>
      <c r="J900" t="s">
        <v>453</v>
      </c>
      <c r="K900">
        <v>820</v>
      </c>
      <c r="L900" t="s">
        <v>419</v>
      </c>
      <c r="M900">
        <v>11.126253999999999</v>
      </c>
      <c r="N900">
        <v>1.9746220000000001</v>
      </c>
      <c r="O900">
        <v>1.9701759999999999</v>
      </c>
      <c r="P900">
        <v>65.499701999999999</v>
      </c>
      <c r="Q900">
        <v>11.624499999999999</v>
      </c>
      <c r="R900">
        <v>11.5983</v>
      </c>
      <c r="S900">
        <v>1059.445508</v>
      </c>
      <c r="T900">
        <v>3477.0666700000002</v>
      </c>
      <c r="U900">
        <v>256433.75186700001</v>
      </c>
      <c r="V900" s="6">
        <f t="shared" si="56"/>
        <v>5.8869089042011025</v>
      </c>
      <c r="W900" s="6">
        <f t="shared" si="57"/>
        <v>65.499243743003134</v>
      </c>
      <c r="X900" s="6">
        <f t="shared" si="58"/>
        <v>11.624419834231389</v>
      </c>
      <c r="Y900" s="6">
        <f t="shared" si="59"/>
        <v>11.59824663724331</v>
      </c>
    </row>
    <row r="901" spans="1:25" x14ac:dyDescent="0.25">
      <c r="A901">
        <v>900</v>
      </c>
      <c r="B901" t="s">
        <v>229</v>
      </c>
      <c r="C901">
        <v>2</v>
      </c>
      <c r="D901">
        <v>11674</v>
      </c>
      <c r="E901">
        <v>11675</v>
      </c>
      <c r="F901">
        <v>831</v>
      </c>
      <c r="G901" t="s">
        <v>319</v>
      </c>
      <c r="H901" t="s">
        <v>420</v>
      </c>
      <c r="I901">
        <v>4.9698000000000002</v>
      </c>
      <c r="J901" t="s">
        <v>453</v>
      </c>
      <c r="K901">
        <v>831</v>
      </c>
      <c r="L901" t="s">
        <v>420</v>
      </c>
      <c r="M901">
        <v>6.858117</v>
      </c>
      <c r="N901">
        <v>1.1074580000000001</v>
      </c>
      <c r="O901">
        <v>1.515047</v>
      </c>
      <c r="P901">
        <v>34.083500000000001</v>
      </c>
      <c r="Q901">
        <v>5.5038400000000003</v>
      </c>
      <c r="R901">
        <v>7.5294800000000004</v>
      </c>
      <c r="S901">
        <v>606.37924099999998</v>
      </c>
      <c r="T901">
        <v>1987.9903119999999</v>
      </c>
      <c r="U901">
        <v>216484.92836699999</v>
      </c>
      <c r="V901" s="6">
        <f t="shared" si="56"/>
        <v>4.9698101094352616</v>
      </c>
      <c r="W901" s="6">
        <f t="shared" si="57"/>
        <v>34.083539198289827</v>
      </c>
      <c r="X901" s="6">
        <f t="shared" si="58"/>
        <v>5.5038559641749565</v>
      </c>
      <c r="Y901" s="6">
        <f t="shared" si="59"/>
        <v>7.5294958968695651</v>
      </c>
    </row>
    <row r="902" spans="1:25" x14ac:dyDescent="0.25">
      <c r="A902">
        <v>901</v>
      </c>
      <c r="B902" t="s">
        <v>229</v>
      </c>
      <c r="C902">
        <v>2</v>
      </c>
      <c r="D902">
        <v>11677</v>
      </c>
      <c r="E902">
        <v>11678</v>
      </c>
      <c r="F902">
        <v>831</v>
      </c>
      <c r="G902" t="s">
        <v>319</v>
      </c>
      <c r="H902" t="s">
        <v>420</v>
      </c>
      <c r="I902">
        <v>3.3626999999999998</v>
      </c>
      <c r="J902" t="s">
        <v>453</v>
      </c>
      <c r="K902">
        <v>831</v>
      </c>
      <c r="L902" t="s">
        <v>420</v>
      </c>
      <c r="M902">
        <v>6.858117</v>
      </c>
      <c r="N902">
        <v>1.1074580000000001</v>
      </c>
      <c r="O902">
        <v>1.515047</v>
      </c>
      <c r="P902">
        <v>23.061800000000002</v>
      </c>
      <c r="Q902">
        <v>3.7240500000000001</v>
      </c>
      <c r="R902">
        <v>5.0946499999999997</v>
      </c>
      <c r="S902">
        <v>469.934237</v>
      </c>
      <c r="T902">
        <v>1542.1396629999999</v>
      </c>
      <c r="U902">
        <v>146477.559725</v>
      </c>
      <c r="V902" s="6">
        <f t="shared" si="56"/>
        <v>3.3626620689853075</v>
      </c>
      <c r="W902" s="6">
        <f t="shared" si="57"/>
        <v>23.061529900563311</v>
      </c>
      <c r="X902" s="6">
        <f t="shared" si="58"/>
        <v>3.724007009594331</v>
      </c>
      <c r="Y902" s="6">
        <f t="shared" si="59"/>
        <v>5.0945910796299829</v>
      </c>
    </row>
    <row r="903" spans="1:25" x14ac:dyDescent="0.25">
      <c r="A903">
        <v>902</v>
      </c>
      <c r="B903" t="s">
        <v>229</v>
      </c>
      <c r="C903">
        <v>2</v>
      </c>
      <c r="D903">
        <v>11689</v>
      </c>
      <c r="E903">
        <v>11690</v>
      </c>
      <c r="F903">
        <v>832</v>
      </c>
      <c r="G903" t="s">
        <v>645</v>
      </c>
      <c r="H903" t="s">
        <v>646</v>
      </c>
      <c r="I903">
        <v>14.0183</v>
      </c>
      <c r="J903" t="s">
        <v>453</v>
      </c>
      <c r="K903">
        <v>832</v>
      </c>
      <c r="L903" t="s">
        <v>646</v>
      </c>
      <c r="M903">
        <v>7.5056339999999997</v>
      </c>
      <c r="N903">
        <v>1.281093</v>
      </c>
      <c r="O903">
        <v>1.660509</v>
      </c>
      <c r="P903">
        <v>105.216003</v>
      </c>
      <c r="Q903">
        <v>17.9587</v>
      </c>
      <c r="R903">
        <v>23.2775</v>
      </c>
      <c r="S903">
        <v>1091.920666</v>
      </c>
      <c r="T903">
        <v>3508.6115070000001</v>
      </c>
      <c r="U903">
        <v>590485.26340099995</v>
      </c>
      <c r="V903" s="6">
        <f t="shared" si="56"/>
        <v>13.55567638661616</v>
      </c>
      <c r="W903" s="6">
        <f t="shared" si="57"/>
        <v>101.74394558038338</v>
      </c>
      <c r="X903" s="6">
        <f t="shared" si="58"/>
        <v>17.366082129159256</v>
      </c>
      <c r="Y903" s="6">
        <f t="shared" si="59"/>
        <v>22.509322641063612</v>
      </c>
    </row>
    <row r="904" spans="1:25" x14ac:dyDescent="0.25">
      <c r="A904">
        <v>903</v>
      </c>
      <c r="B904" t="s">
        <v>229</v>
      </c>
      <c r="C904">
        <v>2</v>
      </c>
      <c r="D904">
        <v>11695</v>
      </c>
      <c r="E904">
        <v>11696</v>
      </c>
      <c r="F904">
        <v>832</v>
      </c>
      <c r="G904" t="s">
        <v>645</v>
      </c>
      <c r="H904" t="s">
        <v>646</v>
      </c>
      <c r="I904">
        <v>32.6126</v>
      </c>
      <c r="J904" t="s">
        <v>453</v>
      </c>
      <c r="K904">
        <v>832</v>
      </c>
      <c r="L904" t="s">
        <v>646</v>
      </c>
      <c r="M904">
        <v>7.5056339999999997</v>
      </c>
      <c r="N904">
        <v>1.281093</v>
      </c>
      <c r="O904">
        <v>1.660509</v>
      </c>
      <c r="P904">
        <v>244.77799999999999</v>
      </c>
      <c r="Q904">
        <v>41.779800000000002</v>
      </c>
      <c r="R904">
        <v>54.153500000000001</v>
      </c>
      <c r="S904">
        <v>3061.1597200000001</v>
      </c>
      <c r="T904">
        <v>5468.9918299999999</v>
      </c>
      <c r="U904">
        <v>720397.86739000003</v>
      </c>
      <c r="V904" s="6">
        <f t="shared" si="56"/>
        <v>16.538059398301193</v>
      </c>
      <c r="W904" s="6">
        <f t="shared" si="57"/>
        <v>124.12862091390897</v>
      </c>
      <c r="X904" s="6">
        <f t="shared" si="58"/>
        <v>21.186792128747872</v>
      </c>
      <c r="Y904" s="6">
        <f t="shared" si="59"/>
        <v>27.461596473413717</v>
      </c>
    </row>
    <row r="905" spans="1:25" x14ac:dyDescent="0.25">
      <c r="A905">
        <v>904</v>
      </c>
      <c r="B905" t="s">
        <v>229</v>
      </c>
      <c r="C905">
        <v>2</v>
      </c>
      <c r="D905">
        <v>11697</v>
      </c>
      <c r="E905">
        <v>11698</v>
      </c>
      <c r="F905">
        <v>832</v>
      </c>
      <c r="G905" t="s">
        <v>645</v>
      </c>
      <c r="H905" t="s">
        <v>646</v>
      </c>
      <c r="I905">
        <v>16.933800000000002</v>
      </c>
      <c r="J905" t="s">
        <v>453</v>
      </c>
      <c r="K905">
        <v>832</v>
      </c>
      <c r="L905" t="s">
        <v>646</v>
      </c>
      <c r="M905">
        <v>7.5056339999999997</v>
      </c>
      <c r="N905">
        <v>1.281093</v>
      </c>
      <c r="O905">
        <v>1.660509</v>
      </c>
      <c r="P905">
        <v>127.09899900000001</v>
      </c>
      <c r="Q905">
        <v>21.6938</v>
      </c>
      <c r="R905">
        <v>28.1187</v>
      </c>
      <c r="S905">
        <v>1676.389864</v>
      </c>
      <c r="T905">
        <v>5508.9711669999997</v>
      </c>
      <c r="U905">
        <v>737636.28044899995</v>
      </c>
      <c r="V905" s="6">
        <f t="shared" si="56"/>
        <v>16.933798908379245</v>
      </c>
      <c r="W905" s="6">
        <f t="shared" si="57"/>
        <v>127.09889683589414</v>
      </c>
      <c r="X905" s="6">
        <f t="shared" si="58"/>
        <v>21.693771244932293</v>
      </c>
      <c r="Y905" s="6">
        <f t="shared" si="59"/>
        <v>28.118725491553914</v>
      </c>
    </row>
    <row r="906" spans="1:25" x14ac:dyDescent="0.25">
      <c r="A906">
        <v>905</v>
      </c>
      <c r="B906" t="s">
        <v>229</v>
      </c>
      <c r="C906">
        <v>2</v>
      </c>
      <c r="D906">
        <v>11699</v>
      </c>
      <c r="E906">
        <v>11700</v>
      </c>
      <c r="F906">
        <v>832</v>
      </c>
      <c r="G906" t="s">
        <v>645</v>
      </c>
      <c r="H906" t="s">
        <v>646</v>
      </c>
      <c r="I906">
        <v>13.443</v>
      </c>
      <c r="J906" t="s">
        <v>453</v>
      </c>
      <c r="K906">
        <v>832</v>
      </c>
      <c r="L906" t="s">
        <v>646</v>
      </c>
      <c r="M906">
        <v>7.5056339999999997</v>
      </c>
      <c r="N906">
        <v>1.281093</v>
      </c>
      <c r="O906">
        <v>1.660509</v>
      </c>
      <c r="P906">
        <v>100.898003</v>
      </c>
      <c r="Q906">
        <v>17.221700999999999</v>
      </c>
      <c r="R906">
        <v>22.322199999999999</v>
      </c>
      <c r="S906">
        <v>1383.8402080000001</v>
      </c>
      <c r="T906">
        <v>4547.1351709999999</v>
      </c>
      <c r="U906">
        <v>585574.08172300004</v>
      </c>
      <c r="V906" s="6">
        <f t="shared" si="56"/>
        <v>13.442931169031223</v>
      </c>
      <c r="W906" s="6">
        <f t="shared" si="57"/>
        <v>100.89772124194049</v>
      </c>
      <c r="X906" s="6">
        <f t="shared" si="58"/>
        <v>17.221645020127717</v>
      </c>
      <c r="Y906" s="6">
        <f t="shared" si="59"/>
        <v>22.322108192556865</v>
      </c>
    </row>
    <row r="907" spans="1:25" x14ac:dyDescent="0.25">
      <c r="A907">
        <v>906</v>
      </c>
      <c r="B907" t="s">
        <v>229</v>
      </c>
      <c r="C907">
        <v>2</v>
      </c>
      <c r="D907">
        <v>11701</v>
      </c>
      <c r="E907">
        <v>11702</v>
      </c>
      <c r="F907">
        <v>832</v>
      </c>
      <c r="G907" t="s">
        <v>645</v>
      </c>
      <c r="H907" t="s">
        <v>646</v>
      </c>
      <c r="I907">
        <v>9.1133900000000008</v>
      </c>
      <c r="J907" t="s">
        <v>453</v>
      </c>
      <c r="K907">
        <v>832</v>
      </c>
      <c r="L907" t="s">
        <v>646</v>
      </c>
      <c r="M907">
        <v>7.5056339999999997</v>
      </c>
      <c r="N907">
        <v>1.281093</v>
      </c>
      <c r="O907">
        <v>1.660509</v>
      </c>
      <c r="P907">
        <v>68.401802000000004</v>
      </c>
      <c r="Q907">
        <v>11.6751</v>
      </c>
      <c r="R907">
        <v>15.132899999999999</v>
      </c>
      <c r="S907">
        <v>984.28647899999999</v>
      </c>
      <c r="T907">
        <v>3233.6023230000001</v>
      </c>
      <c r="U907">
        <v>396975.00157999998</v>
      </c>
      <c r="V907" s="6">
        <f t="shared" si="56"/>
        <v>9.1132920472910932</v>
      </c>
      <c r="W907" s="6">
        <f t="shared" si="57"/>
        <v>68.401034642077633</v>
      </c>
      <c r="X907" s="6">
        <f t="shared" si="58"/>
        <v>11.674974648740289</v>
      </c>
      <c r="Y907" s="6">
        <f t="shared" si="59"/>
        <v>15.132703464155286</v>
      </c>
    </row>
    <row r="908" spans="1:25" x14ac:dyDescent="0.25">
      <c r="A908">
        <v>907</v>
      </c>
      <c r="B908" t="s">
        <v>229</v>
      </c>
      <c r="C908">
        <v>2</v>
      </c>
      <c r="D908">
        <v>11702</v>
      </c>
      <c r="E908">
        <v>11703</v>
      </c>
      <c r="F908">
        <v>832</v>
      </c>
      <c r="G908" t="s">
        <v>645</v>
      </c>
      <c r="H908" t="s">
        <v>646</v>
      </c>
      <c r="I908">
        <v>21.995000000000001</v>
      </c>
      <c r="J908" t="s">
        <v>453</v>
      </c>
      <c r="K908">
        <v>832</v>
      </c>
      <c r="L908" t="s">
        <v>646</v>
      </c>
      <c r="M908">
        <v>7.5056339999999997</v>
      </c>
      <c r="N908">
        <v>1.281093</v>
      </c>
      <c r="O908">
        <v>1.660509</v>
      </c>
      <c r="P908">
        <v>165.08599899999999</v>
      </c>
      <c r="Q908">
        <v>28.177600999999999</v>
      </c>
      <c r="R908">
        <v>36.5229</v>
      </c>
      <c r="S908">
        <v>2598.5937210000002</v>
      </c>
      <c r="T908">
        <v>8539.4490389999992</v>
      </c>
      <c r="U908">
        <v>958094.29883300001</v>
      </c>
      <c r="V908" s="6">
        <f t="shared" si="56"/>
        <v>21.99481861416437</v>
      </c>
      <c r="W908" s="6">
        <f t="shared" si="57"/>
        <v>165.08505841430497</v>
      </c>
      <c r="X908" s="6">
        <f t="shared" si="58"/>
        <v>28.177408162875675</v>
      </c>
      <c r="Y908" s="6">
        <f t="shared" si="59"/>
        <v>36.522594262187461</v>
      </c>
    </row>
    <row r="909" spans="1:25" x14ac:dyDescent="0.25">
      <c r="U909" t="s">
        <v>605</v>
      </c>
      <c r="V909">
        <f>SUM(V2:V908)</f>
        <v>20180.669763623322</v>
      </c>
      <c r="W909" s="6">
        <f t="shared" ref="W909:Y909" si="60">SUM(W2:W908)</f>
        <v>184759.15626050872</v>
      </c>
      <c r="X909" s="6">
        <f t="shared" si="60"/>
        <v>31298.101196670992</v>
      </c>
      <c r="Y909" s="6">
        <f t="shared" si="60"/>
        <v>36193.793917486088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617E-9907-47BB-90E4-0F7FD77CBC30}">
  <dimension ref="A1:I6"/>
  <sheetViews>
    <sheetView tabSelected="1" workbookViewId="0">
      <selection activeCell="F14" sqref="F14"/>
    </sheetView>
  </sheetViews>
  <sheetFormatPr defaultRowHeight="15" x14ac:dyDescent="0.25"/>
  <cols>
    <col min="1" max="1" width="21.42578125" customWidth="1"/>
    <col min="2" max="2" width="18.5703125" customWidth="1"/>
    <col min="3" max="3" width="17.5703125" customWidth="1"/>
    <col min="4" max="5" width="17.5703125" style="157" customWidth="1"/>
    <col min="6" max="6" width="18" customWidth="1"/>
    <col min="7" max="7" width="27.85546875" customWidth="1"/>
    <col min="8" max="8" width="20.140625" customWidth="1"/>
    <col min="9" max="9" width="16" customWidth="1"/>
  </cols>
  <sheetData>
    <row r="1" spans="1:9" ht="43.5" x14ac:dyDescent="0.25">
      <c r="A1" s="164" t="s">
        <v>187</v>
      </c>
      <c r="B1" s="163" t="s">
        <v>668</v>
      </c>
      <c r="C1" s="163" t="s">
        <v>667</v>
      </c>
      <c r="D1" s="168" t="s">
        <v>40</v>
      </c>
      <c r="E1" s="163" t="s">
        <v>672</v>
      </c>
      <c r="F1" s="163" t="s">
        <v>666</v>
      </c>
      <c r="G1" s="163" t="s">
        <v>665</v>
      </c>
      <c r="H1" s="168" t="s">
        <v>43</v>
      </c>
      <c r="I1" s="163" t="s">
        <v>673</v>
      </c>
    </row>
    <row r="2" spans="1:9" x14ac:dyDescent="0.25">
      <c r="A2" s="10" t="s">
        <v>191</v>
      </c>
      <c r="B2" s="165">
        <v>388637.58970000001</v>
      </c>
      <c r="C2" s="165">
        <v>75231.299999999988</v>
      </c>
      <c r="D2" s="165">
        <f>Summary!G44</f>
        <v>70649.14228995009</v>
      </c>
      <c r="E2" s="170">
        <f>D2/C2</f>
        <v>0.93909240289547169</v>
      </c>
      <c r="F2" s="165">
        <v>66500.715500000006</v>
      </c>
      <c r="G2" s="165">
        <v>31786</v>
      </c>
      <c r="H2" s="165">
        <f>Summary!J44</f>
        <v>15177.398355693349</v>
      </c>
      <c r="I2" s="169">
        <f>H2/G2</f>
        <v>0.47748689220705182</v>
      </c>
    </row>
    <row r="3" spans="1:9" x14ac:dyDescent="0.25">
      <c r="A3" s="10" t="s">
        <v>671</v>
      </c>
      <c r="B3" s="165">
        <v>16560.483690000001</v>
      </c>
      <c r="C3" s="165">
        <v>3600.1</v>
      </c>
      <c r="D3" s="165"/>
      <c r="E3" s="165"/>
      <c r="F3" s="165">
        <v>2780.3472999999999</v>
      </c>
      <c r="G3" s="165">
        <v>751.4</v>
      </c>
      <c r="H3" s="10"/>
      <c r="I3" s="10"/>
    </row>
    <row r="4" spans="1:9" x14ac:dyDescent="0.25">
      <c r="A4" s="166" t="s">
        <v>669</v>
      </c>
      <c r="B4" s="167">
        <f>SUM(B2:B3)</f>
        <v>405198.07339000003</v>
      </c>
      <c r="C4" s="167">
        <f t="shared" ref="C4:G4" si="0">SUM(C2:C3)</f>
        <v>78831.399999999994</v>
      </c>
      <c r="D4" s="167">
        <v>70649.14228995009</v>
      </c>
      <c r="E4" s="171">
        <f>D4/C4</f>
        <v>0.89620560195493293</v>
      </c>
      <c r="F4" s="167">
        <f t="shared" si="0"/>
        <v>69281.0628</v>
      </c>
      <c r="G4" s="167">
        <f t="shared" si="0"/>
        <v>32537.4</v>
      </c>
      <c r="H4" s="167">
        <v>15177.398355693349</v>
      </c>
      <c r="I4" s="169">
        <f>H4/G4</f>
        <v>0.46646008457016691</v>
      </c>
    </row>
    <row r="6" spans="1:9" x14ac:dyDescent="0.25">
      <c r="A6" t="s">
        <v>670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47AB-F662-41A4-B24F-D2914A4BFF2B}">
  <dimension ref="A1:N1135"/>
  <sheetViews>
    <sheetView workbookViewId="0">
      <pane ySplit="1" topLeftCell="A23" activePane="bottomLeft" state="frozen"/>
      <selection pane="bottomLeft" activeCell="D7" sqref="D7"/>
    </sheetView>
  </sheetViews>
  <sheetFormatPr defaultColWidth="9.140625" defaultRowHeight="12.75" x14ac:dyDescent="0.2"/>
  <cols>
    <col min="1" max="1" width="8.140625" style="62" bestFit="1" customWidth="1"/>
    <col min="2" max="2" width="29.28515625" style="62" customWidth="1"/>
    <col min="3" max="3" width="29.42578125" style="62" customWidth="1"/>
    <col min="4" max="4" width="9" style="115" customWidth="1"/>
    <col min="5" max="5" width="14.42578125" style="115" customWidth="1"/>
    <col min="6" max="6" width="13.5703125" style="115" customWidth="1"/>
    <col min="7" max="7" width="10.42578125" style="115" customWidth="1"/>
    <col min="8" max="8" width="14.140625" style="115" customWidth="1"/>
    <col min="9" max="9" width="13.140625" style="115" customWidth="1"/>
    <col min="10" max="10" width="9.28515625" style="115" customWidth="1"/>
    <col min="11" max="11" width="65" style="62" customWidth="1"/>
    <col min="12" max="14" width="9.140625" style="62"/>
    <col min="15" max="16384" width="9.140625" style="63"/>
  </cols>
  <sheetData>
    <row r="1" spans="1:14" ht="25.5" x14ac:dyDescent="0.2">
      <c r="A1" s="61" t="s">
        <v>14</v>
      </c>
      <c r="B1" s="61" t="s">
        <v>0</v>
      </c>
      <c r="C1" s="61" t="s">
        <v>1</v>
      </c>
      <c r="D1" s="61" t="s">
        <v>37</v>
      </c>
      <c r="E1" s="148" t="s">
        <v>38</v>
      </c>
      <c r="F1" s="149" t="s">
        <v>39</v>
      </c>
      <c r="G1" s="150" t="s">
        <v>40</v>
      </c>
      <c r="H1" s="148" t="s">
        <v>41</v>
      </c>
      <c r="I1" s="149" t="s">
        <v>42</v>
      </c>
      <c r="J1" s="148" t="s">
        <v>43</v>
      </c>
      <c r="K1" s="151" t="s">
        <v>156</v>
      </c>
    </row>
    <row r="2" spans="1:14" x14ac:dyDescent="0.2">
      <c r="A2" s="64" t="s">
        <v>15</v>
      </c>
      <c r="B2" s="65" t="s">
        <v>2</v>
      </c>
      <c r="C2" s="65" t="s">
        <v>3</v>
      </c>
      <c r="D2" s="66">
        <v>31.4</v>
      </c>
      <c r="E2" s="67">
        <f>'2019 Pivot Load Summary'!C4</f>
        <v>344.97302999999999</v>
      </c>
      <c r="F2" s="68">
        <f>'Wet Detention Calcs'!G2</f>
        <v>0.30599999999999999</v>
      </c>
      <c r="G2" s="69">
        <f>ROUND(E2*F2,1)</f>
        <v>105.6</v>
      </c>
      <c r="H2" s="67">
        <f>'2019 Pivot Load Summary'!D4</f>
        <v>65.382209000000003</v>
      </c>
      <c r="I2" s="68">
        <f>'Wet Detention Calcs'!H2</f>
        <v>0.59599999999999997</v>
      </c>
      <c r="J2" s="69">
        <f>ROUND(H2*I2,1)</f>
        <v>39</v>
      </c>
      <c r="K2" s="136"/>
    </row>
    <row r="3" spans="1:14" x14ac:dyDescent="0.2">
      <c r="A3" s="64" t="s">
        <v>16</v>
      </c>
      <c r="B3" s="70" t="s">
        <v>4</v>
      </c>
      <c r="C3" s="65" t="s">
        <v>46</v>
      </c>
      <c r="D3" s="71">
        <v>39.099999999999994</v>
      </c>
      <c r="E3" s="67">
        <f>'2019 Pivot Load Summary'!C5</f>
        <v>405.5224</v>
      </c>
      <c r="F3" s="72">
        <v>0.1905</v>
      </c>
      <c r="G3" s="69">
        <f>ROUND(E3*F3,1)</f>
        <v>77.3</v>
      </c>
      <c r="H3" s="67">
        <f>'2019 Pivot Load Summary'!D5</f>
        <v>71.828959999999995</v>
      </c>
      <c r="I3" s="68">
        <v>0.155</v>
      </c>
      <c r="J3" s="69">
        <f>ROUND(H3*I3,1)</f>
        <v>11.1</v>
      </c>
      <c r="K3" s="136"/>
    </row>
    <row r="4" spans="1:14" ht="25.5" x14ac:dyDescent="0.2">
      <c r="A4" s="64" t="s">
        <v>17</v>
      </c>
      <c r="B4" s="65" t="s">
        <v>5</v>
      </c>
      <c r="C4" s="65" t="s">
        <v>55</v>
      </c>
      <c r="D4" s="66">
        <v>69.8</v>
      </c>
      <c r="E4" s="67">
        <f>'2019 Pivot Load Summary'!C6</f>
        <v>728.08258599999988</v>
      </c>
      <c r="F4" s="68">
        <f>'Retention Calcs'!E2</f>
        <v>0.74050000000000005</v>
      </c>
      <c r="G4" s="69">
        <f t="shared" ref="G4:G15" si="0">ROUND(E4*F4,1)</f>
        <v>539.1</v>
      </c>
      <c r="H4" s="67">
        <f>'2019 Pivot Load Summary'!D6</f>
        <v>121.15449</v>
      </c>
      <c r="I4" s="68">
        <f>'Retention Calcs'!E2</f>
        <v>0.74050000000000005</v>
      </c>
      <c r="J4" s="69">
        <f t="shared" ref="J4:J16" si="1">ROUND(H4*I4,1)</f>
        <v>89.7</v>
      </c>
      <c r="K4" s="136"/>
    </row>
    <row r="5" spans="1:14" s="75" customFormat="1" x14ac:dyDescent="0.2">
      <c r="A5" s="64" t="s">
        <v>18</v>
      </c>
      <c r="B5" s="65" t="s">
        <v>66</v>
      </c>
      <c r="C5" s="65" t="s">
        <v>47</v>
      </c>
      <c r="D5" s="66">
        <v>15.1</v>
      </c>
      <c r="E5" s="67">
        <f>'2019 Pivot Load Summary'!C7</f>
        <v>160.50212400000001</v>
      </c>
      <c r="F5" s="73">
        <v>0.1</v>
      </c>
      <c r="G5" s="69">
        <f t="shared" si="0"/>
        <v>16.100000000000001</v>
      </c>
      <c r="H5" s="67">
        <f>'2019 Pivot Load Summary'!D7</f>
        <v>26.885960999999998</v>
      </c>
      <c r="I5" s="73">
        <v>0.1</v>
      </c>
      <c r="J5" s="69">
        <f t="shared" si="1"/>
        <v>2.7</v>
      </c>
      <c r="K5" s="137"/>
      <c r="L5" s="74"/>
      <c r="M5" s="74"/>
      <c r="N5" s="74"/>
    </row>
    <row r="6" spans="1:14" s="75" customFormat="1" x14ac:dyDescent="0.2">
      <c r="A6" s="64" t="s">
        <v>19</v>
      </c>
      <c r="B6" s="65" t="s">
        <v>67</v>
      </c>
      <c r="C6" s="65" t="s">
        <v>52</v>
      </c>
      <c r="D6" s="66">
        <v>1353.799999999999</v>
      </c>
      <c r="E6" s="67">
        <f>'2019 Pivot Load Summary'!C8</f>
        <v>13374.153603000001</v>
      </c>
      <c r="F6" s="73">
        <f>'Wet Detention Calcs'!G3</f>
        <v>0.23199999999999998</v>
      </c>
      <c r="G6" s="69">
        <f t="shared" si="0"/>
        <v>3102.8</v>
      </c>
      <c r="H6" s="67">
        <f>'2019 Pivot Load Summary'!D8</f>
        <v>2227.2326790000002</v>
      </c>
      <c r="I6" s="73">
        <f>'Wet Detention Calcs'!H3</f>
        <v>0.54700000000000004</v>
      </c>
      <c r="J6" s="69">
        <f t="shared" si="1"/>
        <v>1218.3</v>
      </c>
      <c r="K6" s="137"/>
      <c r="L6" s="74"/>
      <c r="M6" s="74"/>
      <c r="N6" s="74"/>
    </row>
    <row r="7" spans="1:14" ht="25.5" x14ac:dyDescent="0.2">
      <c r="A7" s="64" t="s">
        <v>20</v>
      </c>
      <c r="B7" s="65" t="s">
        <v>6</v>
      </c>
      <c r="C7" s="65" t="s">
        <v>52</v>
      </c>
      <c r="D7" s="66">
        <v>16</v>
      </c>
      <c r="E7" s="67">
        <f>'2019 Pivot Load Summary'!C9</f>
        <v>123.98209900000001</v>
      </c>
      <c r="F7" s="73">
        <f>'Wet Detention Calcs'!G4</f>
        <v>0.436</v>
      </c>
      <c r="G7" s="69">
        <f>ROUND(E7*F7,1)</f>
        <v>54.1</v>
      </c>
      <c r="H7" s="67">
        <f>'2019 Pivot Load Summary'!D9</f>
        <v>22.109981000000001</v>
      </c>
      <c r="I7" s="73">
        <f>'Wet Detention Calcs'!H4</f>
        <v>0.94599999999999995</v>
      </c>
      <c r="J7" s="69">
        <f t="shared" si="1"/>
        <v>20.9</v>
      </c>
      <c r="K7" s="137"/>
    </row>
    <row r="8" spans="1:14" s="75" customFormat="1" x14ac:dyDescent="0.2">
      <c r="A8" s="64" t="s">
        <v>21</v>
      </c>
      <c r="B8" s="65" t="s">
        <v>68</v>
      </c>
      <c r="C8" s="65" t="s">
        <v>55</v>
      </c>
      <c r="D8" s="66">
        <v>8.1000000000000014</v>
      </c>
      <c r="E8" s="67">
        <f>'2019 Pivot Load Summary'!C10</f>
        <v>81.511882</v>
      </c>
      <c r="F8" s="73">
        <f>'Retention Calcs'!E3</f>
        <v>0.8714684470327676</v>
      </c>
      <c r="G8" s="69">
        <f t="shared" si="0"/>
        <v>71</v>
      </c>
      <c r="H8" s="67">
        <f>'2019 Pivot Load Summary'!D10</f>
        <v>13.591035999999999</v>
      </c>
      <c r="I8" s="73">
        <f>'Retention Calcs'!E3</f>
        <v>0.8714684470327676</v>
      </c>
      <c r="J8" s="69">
        <f t="shared" si="1"/>
        <v>11.8</v>
      </c>
      <c r="K8" s="137"/>
      <c r="L8" s="74"/>
      <c r="M8" s="74"/>
      <c r="N8" s="74"/>
    </row>
    <row r="9" spans="1:14" x14ac:dyDescent="0.2">
      <c r="A9" s="64" t="s">
        <v>22</v>
      </c>
      <c r="B9" s="65" t="s">
        <v>69</v>
      </c>
      <c r="C9" s="65" t="s">
        <v>52</v>
      </c>
      <c r="D9" s="76">
        <v>119.8</v>
      </c>
      <c r="E9" s="67">
        <f>'2019 Pivot Load Summary'!C11</f>
        <v>1111.3491669999999</v>
      </c>
      <c r="F9" s="68">
        <f>'Wet Detention Calcs'!G5</f>
        <v>0.38500000000000001</v>
      </c>
      <c r="G9" s="69">
        <f t="shared" si="0"/>
        <v>427.9</v>
      </c>
      <c r="H9" s="67">
        <f>'2019 Pivot Load Summary'!D11</f>
        <v>183.32624100000004</v>
      </c>
      <c r="I9" s="68">
        <f>'Wet Detention Calcs'!H5</f>
        <v>0.67599999999999993</v>
      </c>
      <c r="J9" s="69">
        <f t="shared" si="1"/>
        <v>123.9</v>
      </c>
      <c r="K9" s="137"/>
    </row>
    <row r="10" spans="1:14" x14ac:dyDescent="0.2">
      <c r="A10" s="64" t="s">
        <v>23</v>
      </c>
      <c r="B10" s="65" t="s">
        <v>7</v>
      </c>
      <c r="C10" s="65" t="s">
        <v>52</v>
      </c>
      <c r="D10" s="66">
        <v>207.9</v>
      </c>
      <c r="E10" s="67">
        <f>'2019 Pivot Load Summary'!C12</f>
        <v>2636.5936529999999</v>
      </c>
      <c r="F10" s="68">
        <f>'Wet Detention Calcs'!G6</f>
        <v>0.42100000000000004</v>
      </c>
      <c r="G10" s="69">
        <f t="shared" si="0"/>
        <v>1110</v>
      </c>
      <c r="H10" s="67">
        <f>'2019 Pivot Load Summary'!D12</f>
        <v>439.54136</v>
      </c>
      <c r="I10" s="68">
        <f>'Wet Detention Calcs'!H6</f>
        <v>0.76900000000000002</v>
      </c>
      <c r="J10" s="69">
        <f t="shared" si="1"/>
        <v>338</v>
      </c>
      <c r="K10" s="137"/>
    </row>
    <row r="11" spans="1:14" x14ac:dyDescent="0.2">
      <c r="A11" s="64" t="s">
        <v>24</v>
      </c>
      <c r="B11" s="70" t="s">
        <v>8</v>
      </c>
      <c r="C11" s="65" t="s">
        <v>52</v>
      </c>
      <c r="D11" s="71">
        <v>2007.999999999998</v>
      </c>
      <c r="E11" s="67">
        <f>'2019 Pivot Load Summary'!C13</f>
        <v>20757.489315000017</v>
      </c>
      <c r="F11" s="68">
        <f>'Wet Detention Calcs'!G7</f>
        <v>0.121</v>
      </c>
      <c r="G11" s="69">
        <f t="shared" si="0"/>
        <v>2511.6999999999998</v>
      </c>
      <c r="H11" s="67">
        <f>'2019 Pivot Load Summary'!D13</f>
        <v>3609.7228489999989</v>
      </c>
      <c r="I11" s="68">
        <f>'Wet Detention Calcs'!H7</f>
        <v>0.47799999999999998</v>
      </c>
      <c r="J11" s="69">
        <f t="shared" si="1"/>
        <v>1725.4</v>
      </c>
      <c r="K11" s="136"/>
    </row>
    <row r="12" spans="1:14" x14ac:dyDescent="0.2">
      <c r="A12" s="64" t="s">
        <v>25</v>
      </c>
      <c r="B12" s="70" t="s">
        <v>9</v>
      </c>
      <c r="C12" s="65" t="s">
        <v>52</v>
      </c>
      <c r="D12" s="71">
        <v>607.1</v>
      </c>
      <c r="E12" s="67">
        <f>'2019 Pivot Load Summary'!C14</f>
        <v>5590.5766329999997</v>
      </c>
      <c r="F12" s="68">
        <f>'Wet Detention Calcs'!G8</f>
        <v>0.32700000000000001</v>
      </c>
      <c r="G12" s="69">
        <f t="shared" si="0"/>
        <v>1828.1</v>
      </c>
      <c r="H12" s="67">
        <f>'2019 Pivot Load Summary'!D14</f>
        <v>963.84221800000012</v>
      </c>
      <c r="I12" s="68">
        <f>'Wet Detention Calcs'!H8</f>
        <v>0.61199999999999999</v>
      </c>
      <c r="J12" s="69">
        <f t="shared" si="1"/>
        <v>589.9</v>
      </c>
      <c r="K12" s="136"/>
    </row>
    <row r="13" spans="1:14" ht="25.5" x14ac:dyDescent="0.2">
      <c r="A13" s="64" t="s">
        <v>26</v>
      </c>
      <c r="B13" s="65" t="s">
        <v>10</v>
      </c>
      <c r="C13" s="65" t="s">
        <v>54</v>
      </c>
      <c r="D13" s="66">
        <v>141.39999999999989</v>
      </c>
      <c r="E13" s="67">
        <f>'2019 Pivot Load Summary'!C15</f>
        <v>1554.7063239999998</v>
      </c>
      <c r="F13" s="68">
        <f>'Wet Detention Calcs'!G9</f>
        <v>0.38400000000000001</v>
      </c>
      <c r="G13" s="77">
        <f t="shared" si="0"/>
        <v>597</v>
      </c>
      <c r="H13" s="67">
        <f>'2019 Pivot Load Summary'!D15</f>
        <v>262.71256299999993</v>
      </c>
      <c r="I13" s="68">
        <f>'Wet Detention Calcs'!H9</f>
        <v>0.67500000000000004</v>
      </c>
      <c r="J13" s="77">
        <f t="shared" si="1"/>
        <v>177.3</v>
      </c>
      <c r="K13" s="136"/>
    </row>
    <row r="14" spans="1:14" x14ac:dyDescent="0.2">
      <c r="A14" s="64" t="s">
        <v>27</v>
      </c>
      <c r="B14" s="65" t="s">
        <v>11</v>
      </c>
      <c r="C14" s="65" t="s">
        <v>113</v>
      </c>
      <c r="D14" s="66">
        <v>187.3</v>
      </c>
      <c r="E14" s="67">
        <f>'2019 Pivot Load Summary'!C16</f>
        <v>2188.5235389999998</v>
      </c>
      <c r="F14" s="72">
        <v>5.0000000000000001E-3</v>
      </c>
      <c r="G14" s="69">
        <f t="shared" si="0"/>
        <v>10.9</v>
      </c>
      <c r="H14" s="67">
        <f>'2019 Pivot Load Summary'!D16</f>
        <v>376.25587500000006</v>
      </c>
      <c r="I14" s="68">
        <v>2.3E-2</v>
      </c>
      <c r="J14" s="69">
        <f t="shared" si="1"/>
        <v>8.6999999999999993</v>
      </c>
      <c r="K14" s="136"/>
    </row>
    <row r="15" spans="1:14" x14ac:dyDescent="0.2">
      <c r="A15" s="64" t="s">
        <v>28</v>
      </c>
      <c r="B15" s="65" t="s">
        <v>12</v>
      </c>
      <c r="C15" s="65" t="s">
        <v>52</v>
      </c>
      <c r="D15" s="66">
        <v>80.099999999999994</v>
      </c>
      <c r="E15" s="67">
        <f>'2019 Pivot Load Summary'!C17</f>
        <v>932.27023699999995</v>
      </c>
      <c r="F15" s="68">
        <f>'Wet Detention Calcs'!G10</f>
        <v>0.41499999999999998</v>
      </c>
      <c r="G15" s="69">
        <f t="shared" si="0"/>
        <v>386.9</v>
      </c>
      <c r="H15" s="67">
        <f>'2019 Pivot Load Summary'!D17</f>
        <v>157.85234899999998</v>
      </c>
      <c r="I15" s="68">
        <f>'Wet Detention Calcs'!H10</f>
        <v>0.74199999999999999</v>
      </c>
      <c r="J15" s="69">
        <f t="shared" si="1"/>
        <v>117.1</v>
      </c>
      <c r="K15" s="136"/>
    </row>
    <row r="16" spans="1:14" x14ac:dyDescent="0.2">
      <c r="A16" s="64" t="s">
        <v>29</v>
      </c>
      <c r="B16" s="78" t="s">
        <v>13</v>
      </c>
      <c r="C16" s="79" t="s">
        <v>52</v>
      </c>
      <c r="D16" s="71">
        <v>469.79999999999995</v>
      </c>
      <c r="E16" s="67">
        <f>'2019 Pivot Load Summary'!C18</f>
        <v>5268.3164800000004</v>
      </c>
      <c r="F16" s="68">
        <f>'Wet Detention Calcs'!G11</f>
        <v>0.54</v>
      </c>
      <c r="G16" s="69">
        <f>ROUND(E16*F16,1)</f>
        <v>2844.9</v>
      </c>
      <c r="H16" s="67">
        <f>'2019 Pivot Load Summary'!D18</f>
        <v>887.71470999999985</v>
      </c>
      <c r="I16" s="68">
        <f>'Wet Detention Calcs'!H11</f>
        <v>0.93</v>
      </c>
      <c r="J16" s="69">
        <f t="shared" si="1"/>
        <v>825.6</v>
      </c>
      <c r="K16" s="136"/>
    </row>
    <row r="17" spans="1:14" x14ac:dyDescent="0.2">
      <c r="A17" s="64" t="s">
        <v>30</v>
      </c>
      <c r="B17" s="80" t="s">
        <v>114</v>
      </c>
      <c r="C17" s="80" t="s">
        <v>115</v>
      </c>
      <c r="D17" s="81" t="s">
        <v>53</v>
      </c>
      <c r="E17" s="82" t="s">
        <v>53</v>
      </c>
      <c r="F17" s="73" t="s">
        <v>53</v>
      </c>
      <c r="G17" s="77">
        <v>15385.570767195764</v>
      </c>
      <c r="H17" s="82" t="s">
        <v>53</v>
      </c>
      <c r="I17" s="73" t="s">
        <v>53</v>
      </c>
      <c r="J17" s="73" t="s">
        <v>53</v>
      </c>
      <c r="K17" s="138"/>
    </row>
    <row r="18" spans="1:14" s="75" customFormat="1" x14ac:dyDescent="0.2">
      <c r="A18" s="64" t="s">
        <v>31</v>
      </c>
      <c r="B18" s="83" t="s">
        <v>70</v>
      </c>
      <c r="C18" s="83" t="s">
        <v>52</v>
      </c>
      <c r="D18" s="66">
        <v>2459.3000000000011</v>
      </c>
      <c r="E18" s="84">
        <f>'2019 Pivot Load Summary'!C19</f>
        <v>22380.484634000008</v>
      </c>
      <c r="F18" s="73">
        <f>'Wet Detention Calcs'!G12</f>
        <v>0.27399999999999997</v>
      </c>
      <c r="G18" s="69">
        <f t="shared" ref="G18" si="2">ROUND(E18*F18,1)</f>
        <v>6132.3</v>
      </c>
      <c r="H18" s="84">
        <f>'2019 Pivot Load Summary'!D19</f>
        <v>3954.6244839999995</v>
      </c>
      <c r="I18" s="73">
        <f>'Wet Detention Calcs'!H12</f>
        <v>0.57299999999999995</v>
      </c>
      <c r="J18" s="69">
        <f t="shared" ref="J18" si="3">ROUND(H18*I18,1)</f>
        <v>2266</v>
      </c>
      <c r="K18" s="139"/>
      <c r="L18" s="74"/>
      <c r="M18" s="74"/>
      <c r="N18" s="74"/>
    </row>
    <row r="19" spans="1:14" x14ac:dyDescent="0.2">
      <c r="A19" s="64" t="s">
        <v>32</v>
      </c>
      <c r="B19" s="65" t="s">
        <v>62</v>
      </c>
      <c r="C19" s="65" t="s">
        <v>63</v>
      </c>
      <c r="D19" s="66" t="s">
        <v>53</v>
      </c>
      <c r="E19" s="66" t="s">
        <v>53</v>
      </c>
      <c r="F19" s="66" t="s">
        <v>53</v>
      </c>
      <c r="G19" s="77">
        <v>108</v>
      </c>
      <c r="H19" s="66" t="s">
        <v>53</v>
      </c>
      <c r="I19" s="66" t="s">
        <v>53</v>
      </c>
      <c r="J19" s="77">
        <v>69</v>
      </c>
      <c r="K19" s="140"/>
    </row>
    <row r="20" spans="1:14" x14ac:dyDescent="0.2">
      <c r="A20" s="64" t="s">
        <v>33</v>
      </c>
      <c r="B20" s="65" t="s">
        <v>64</v>
      </c>
      <c r="C20" s="65" t="s">
        <v>65</v>
      </c>
      <c r="D20" s="66" t="s">
        <v>53</v>
      </c>
      <c r="E20" s="66" t="s">
        <v>53</v>
      </c>
      <c r="F20" s="66" t="s">
        <v>53</v>
      </c>
      <c r="G20" s="77">
        <v>397</v>
      </c>
      <c r="H20" s="66" t="s">
        <v>53</v>
      </c>
      <c r="I20" s="66" t="s">
        <v>53</v>
      </c>
      <c r="J20" s="77">
        <v>161</v>
      </c>
      <c r="K20" s="140"/>
    </row>
    <row r="21" spans="1:14" s="75" customFormat="1" ht="51" x14ac:dyDescent="0.2">
      <c r="A21" s="64" t="s">
        <v>34</v>
      </c>
      <c r="B21" s="65" t="s">
        <v>35</v>
      </c>
      <c r="C21" s="65" t="s">
        <v>36</v>
      </c>
      <c r="D21" s="66" t="s">
        <v>53</v>
      </c>
      <c r="E21" s="67">
        <f>'Education - New Base Load'!K758</f>
        <v>277393.66371900018</v>
      </c>
      <c r="F21" s="73">
        <v>0.06</v>
      </c>
      <c r="G21" s="77">
        <f>ROUND(E21*F21,1)</f>
        <v>16643.599999999999</v>
      </c>
      <c r="H21" s="67">
        <f>'Education - New Base Load'!L758</f>
        <v>47186.16893699998</v>
      </c>
      <c r="I21" s="73">
        <v>0.06</v>
      </c>
      <c r="J21" s="77">
        <f>ROUND(H21*I21,1)</f>
        <v>2831.2</v>
      </c>
      <c r="K21" s="141" t="s">
        <v>590</v>
      </c>
      <c r="L21" s="74"/>
      <c r="M21" s="74"/>
      <c r="N21" s="74"/>
    </row>
    <row r="22" spans="1:14" s="75" customFormat="1" ht="25.5" x14ac:dyDescent="0.2">
      <c r="A22" s="64" t="s">
        <v>44</v>
      </c>
      <c r="B22" s="65" t="s">
        <v>118</v>
      </c>
      <c r="C22" s="65" t="s">
        <v>47</v>
      </c>
      <c r="D22" s="85">
        <v>20.669115635745126</v>
      </c>
      <c r="E22" s="67">
        <f>'2019 Pivot Load Summary'!C20</f>
        <v>155.96031400000001</v>
      </c>
      <c r="F22" s="73">
        <v>0.1</v>
      </c>
      <c r="G22" s="86">
        <f>ROUND((E22*F22*0.75),1)</f>
        <v>11.7</v>
      </c>
      <c r="H22" s="67">
        <f>'2019 Pivot Load Summary'!D20</f>
        <v>26.490725000000001</v>
      </c>
      <c r="I22" s="73">
        <v>0.1</v>
      </c>
      <c r="J22" s="87">
        <f>ROUND((H22*I22*0.75),1)</f>
        <v>2</v>
      </c>
      <c r="K22" s="136" t="s">
        <v>119</v>
      </c>
      <c r="L22" s="62"/>
      <c r="M22" s="62"/>
      <c r="N22" s="74"/>
    </row>
    <row r="23" spans="1:14" s="75" customFormat="1" ht="25.5" x14ac:dyDescent="0.2">
      <c r="A23" s="64" t="s">
        <v>45</v>
      </c>
      <c r="B23" s="79" t="s">
        <v>120</v>
      </c>
      <c r="C23" s="79" t="s">
        <v>52</v>
      </c>
      <c r="D23" s="88">
        <v>33.63493607356957</v>
      </c>
      <c r="E23" s="67">
        <f>'2019 Pivot Load Summary'!C21</f>
        <v>357.96042800000004</v>
      </c>
      <c r="F23" s="89">
        <f>'Wet Detention Calcs'!G13</f>
        <v>0.40399999999999997</v>
      </c>
      <c r="G23" s="86">
        <f>ROUND((E23*F23*0.75),1)</f>
        <v>108.5</v>
      </c>
      <c r="H23" s="67">
        <f>'2019 Pivot Load Summary'!D21</f>
        <v>61.484455000000011</v>
      </c>
      <c r="I23" s="89">
        <f>'Wet Detention Calcs'!H13</f>
        <v>0.71099999999999997</v>
      </c>
      <c r="J23" s="87">
        <f>ROUND((H23*I23*0.75),1)</f>
        <v>32.799999999999997</v>
      </c>
      <c r="K23" s="136" t="s">
        <v>119</v>
      </c>
      <c r="L23" s="62"/>
      <c r="M23" s="62"/>
      <c r="N23" s="74"/>
    </row>
    <row r="24" spans="1:14" s="75" customFormat="1" ht="25.5" x14ac:dyDescent="0.2">
      <c r="A24" s="90" t="s">
        <v>129</v>
      </c>
      <c r="B24" s="91" t="s">
        <v>135</v>
      </c>
      <c r="C24" s="91" t="s">
        <v>47</v>
      </c>
      <c r="D24" s="92">
        <v>202</v>
      </c>
      <c r="E24" s="126">
        <f>'2019 Pivot Load Summary'!C28</f>
        <v>2549.744706</v>
      </c>
      <c r="F24" s="89">
        <v>0.45100000000000001</v>
      </c>
      <c r="G24" s="77">
        <f>ROUND(E24*F24,1)</f>
        <v>1149.9000000000001</v>
      </c>
      <c r="H24" s="126">
        <f>'2019 Pivot Load Summary'!D28</f>
        <v>425.34639399999998</v>
      </c>
      <c r="I24" s="89">
        <v>0.65700000000000003</v>
      </c>
      <c r="J24" s="69">
        <f t="shared" ref="J24:J27" si="4">ROUND(H24*I24,1)</f>
        <v>279.5</v>
      </c>
      <c r="K24" s="142" t="s">
        <v>546</v>
      </c>
      <c r="L24" s="62"/>
      <c r="M24" s="62"/>
      <c r="N24" s="74"/>
    </row>
    <row r="25" spans="1:14" s="75" customFormat="1" ht="25.5" x14ac:dyDescent="0.2">
      <c r="A25" s="90" t="s">
        <v>130</v>
      </c>
      <c r="B25" s="91" t="s">
        <v>136</v>
      </c>
      <c r="C25" s="91" t="s">
        <v>137</v>
      </c>
      <c r="D25" s="92">
        <v>27</v>
      </c>
      <c r="E25" s="126">
        <f>'2019 Pivot Load Summary'!C29</f>
        <v>343.29570000000001</v>
      </c>
      <c r="F25" s="89">
        <f>'Wet Detention Calcs'!G14</f>
        <v>0.35699999999999998</v>
      </c>
      <c r="G25" s="77">
        <f t="shared" ref="G25:G27" si="5">ROUND(E25*F25,1)</f>
        <v>122.6</v>
      </c>
      <c r="H25" s="126">
        <f>'2019 Pivot Load Summary'!D29</f>
        <v>57.323790000000002</v>
      </c>
      <c r="I25" s="89">
        <f>'Wet Detention Calcs'!H14</f>
        <v>0.64500000000000002</v>
      </c>
      <c r="J25" s="69">
        <f t="shared" si="4"/>
        <v>37</v>
      </c>
      <c r="K25" s="142" t="s">
        <v>546</v>
      </c>
      <c r="L25" s="62"/>
      <c r="M25" s="62"/>
      <c r="N25" s="74"/>
    </row>
    <row r="26" spans="1:14" s="75" customFormat="1" ht="25.5" x14ac:dyDescent="0.2">
      <c r="A26" s="90" t="s">
        <v>131</v>
      </c>
      <c r="B26" s="91" t="s">
        <v>138</v>
      </c>
      <c r="C26" s="91" t="s">
        <v>52</v>
      </c>
      <c r="D26" s="92">
        <v>4.5</v>
      </c>
      <c r="E26" s="126">
        <f>'2019 Pivot Load Summary'!C30</f>
        <v>57.605795000000001</v>
      </c>
      <c r="F26" s="89">
        <f>'Wet Detention Calcs'!G15</f>
        <v>0.41299999999999998</v>
      </c>
      <c r="G26" s="77">
        <f t="shared" si="5"/>
        <v>23.8</v>
      </c>
      <c r="H26" s="126">
        <f>'2019 Pivot Load Summary'!D30</f>
        <v>9.680905000000001</v>
      </c>
      <c r="I26" s="89">
        <f>'Wet Detention Calcs'!H15</f>
        <v>0.73499999999999999</v>
      </c>
      <c r="J26" s="69">
        <f t="shared" si="4"/>
        <v>7.1</v>
      </c>
      <c r="K26" s="142" t="s">
        <v>546</v>
      </c>
      <c r="L26" s="62"/>
      <c r="M26" s="62"/>
      <c r="N26" s="74"/>
    </row>
    <row r="27" spans="1:14" s="75" customFormat="1" ht="25.5" x14ac:dyDescent="0.2">
      <c r="A27" s="90" t="s">
        <v>132</v>
      </c>
      <c r="B27" s="91" t="s">
        <v>139</v>
      </c>
      <c r="C27" s="91" t="s">
        <v>52</v>
      </c>
      <c r="D27" s="92">
        <v>188</v>
      </c>
      <c r="E27" s="126">
        <f>'2019 Pivot Load Summary'!C31</f>
        <v>2304.0738620000002</v>
      </c>
      <c r="F27" s="89">
        <f>'Wet Detention Calcs'!G16</f>
        <v>0.42699999999999999</v>
      </c>
      <c r="G27" s="77">
        <f t="shared" si="5"/>
        <v>983.8</v>
      </c>
      <c r="H27" s="126">
        <f>'2019 Pivot Load Summary'!D31</f>
        <v>385.9260119999999</v>
      </c>
      <c r="I27" s="89">
        <f>'Wet Detention Calcs'!H16</f>
        <v>0.73699999999999999</v>
      </c>
      <c r="J27" s="69">
        <f t="shared" si="4"/>
        <v>284.39999999999998</v>
      </c>
      <c r="K27" s="142" t="s">
        <v>546</v>
      </c>
      <c r="L27" s="62"/>
      <c r="M27" s="62"/>
      <c r="N27" s="74"/>
    </row>
    <row r="28" spans="1:14" s="75" customFormat="1" x14ac:dyDescent="0.2">
      <c r="A28" s="90" t="s">
        <v>133</v>
      </c>
      <c r="B28" s="91" t="s">
        <v>140</v>
      </c>
      <c r="C28" s="91" t="s">
        <v>141</v>
      </c>
      <c r="D28" s="92" t="s">
        <v>53</v>
      </c>
      <c r="E28" s="66" t="s">
        <v>53</v>
      </c>
      <c r="F28" s="66" t="s">
        <v>53</v>
      </c>
      <c r="G28" s="66" t="s">
        <v>53</v>
      </c>
      <c r="H28" s="66" t="s">
        <v>53</v>
      </c>
      <c r="I28" s="66" t="s">
        <v>53</v>
      </c>
      <c r="J28" s="66" t="s">
        <v>53</v>
      </c>
      <c r="K28" s="143" t="s">
        <v>143</v>
      </c>
      <c r="L28" s="62"/>
      <c r="M28" s="62"/>
      <c r="N28" s="74"/>
    </row>
    <row r="29" spans="1:14" s="75" customFormat="1" x14ac:dyDescent="0.2">
      <c r="A29" s="93" t="s">
        <v>134</v>
      </c>
      <c r="B29" s="94" t="s">
        <v>142</v>
      </c>
      <c r="C29" s="94" t="s">
        <v>141</v>
      </c>
      <c r="D29" s="95" t="s">
        <v>53</v>
      </c>
      <c r="E29" s="66" t="s">
        <v>53</v>
      </c>
      <c r="F29" s="66" t="s">
        <v>53</v>
      </c>
      <c r="G29" s="66" t="s">
        <v>53</v>
      </c>
      <c r="H29" s="66" t="s">
        <v>53</v>
      </c>
      <c r="I29" s="66" t="s">
        <v>53</v>
      </c>
      <c r="J29" s="66" t="s">
        <v>53</v>
      </c>
      <c r="K29" s="144" t="s">
        <v>143</v>
      </c>
      <c r="L29" s="62"/>
      <c r="M29" s="62"/>
      <c r="N29" s="74"/>
    </row>
    <row r="30" spans="1:14" s="75" customFormat="1" ht="25.5" x14ac:dyDescent="0.2">
      <c r="A30" s="64" t="s">
        <v>144</v>
      </c>
      <c r="B30" s="96" t="s">
        <v>146</v>
      </c>
      <c r="C30" s="96" t="s">
        <v>147</v>
      </c>
      <c r="D30" s="97">
        <v>61.1</v>
      </c>
      <c r="E30" s="98">
        <f>'2019 Pivot Load Summary'!C22</f>
        <v>530.83790999999997</v>
      </c>
      <c r="F30" s="73" t="s">
        <v>151</v>
      </c>
      <c r="G30" s="86">
        <f>ROUND((E30*0.1905)+((E30-(E30*0.1905))*0.741),1)</f>
        <v>419.5</v>
      </c>
      <c r="H30" s="98">
        <f>'2019 Pivot Load Summary'!D22</f>
        <v>88.715779000000012</v>
      </c>
      <c r="I30" s="73" t="s">
        <v>152</v>
      </c>
      <c r="J30" s="87">
        <f>ROUND((H30*0.155)+((H30-(H30*0.155))*0.741),1)</f>
        <v>69.3</v>
      </c>
      <c r="K30" s="136"/>
      <c r="L30" s="62"/>
      <c r="M30" s="62"/>
      <c r="N30" s="74"/>
    </row>
    <row r="31" spans="1:14" s="75" customFormat="1" x14ac:dyDescent="0.2">
      <c r="A31" s="64" t="s">
        <v>145</v>
      </c>
      <c r="B31" s="96" t="s">
        <v>148</v>
      </c>
      <c r="C31" s="96" t="s">
        <v>149</v>
      </c>
      <c r="D31" s="99" t="s">
        <v>53</v>
      </c>
      <c r="E31" s="99" t="s">
        <v>53</v>
      </c>
      <c r="F31" s="99" t="s">
        <v>53</v>
      </c>
      <c r="G31" s="99" t="s">
        <v>53</v>
      </c>
      <c r="H31" s="99" t="s">
        <v>53</v>
      </c>
      <c r="I31" s="99" t="s">
        <v>53</v>
      </c>
      <c r="J31" s="99" t="s">
        <v>53</v>
      </c>
      <c r="K31" s="136"/>
      <c r="L31" s="62"/>
      <c r="M31" s="62"/>
      <c r="N31" s="74"/>
    </row>
    <row r="32" spans="1:14" ht="25.5" x14ac:dyDescent="0.2">
      <c r="A32" s="99" t="s">
        <v>153</v>
      </c>
      <c r="B32" s="100" t="s">
        <v>154</v>
      </c>
      <c r="C32" s="70" t="s">
        <v>155</v>
      </c>
      <c r="D32" s="99" t="s">
        <v>53</v>
      </c>
      <c r="E32" s="99" t="s">
        <v>53</v>
      </c>
      <c r="F32" s="99" t="s">
        <v>53</v>
      </c>
      <c r="G32" s="101">
        <v>6081.3</v>
      </c>
      <c r="H32" s="101" t="s">
        <v>53</v>
      </c>
      <c r="I32" s="101" t="s">
        <v>53</v>
      </c>
      <c r="J32" s="101">
        <v>1473.2</v>
      </c>
      <c r="K32" s="136" t="s">
        <v>157</v>
      </c>
    </row>
    <row r="33" spans="1:11" ht="25.5" x14ac:dyDescent="0.2">
      <c r="A33" s="102" t="s">
        <v>158</v>
      </c>
      <c r="B33" s="103" t="s">
        <v>159</v>
      </c>
      <c r="C33" s="103" t="s">
        <v>160</v>
      </c>
      <c r="D33" s="104">
        <v>2419</v>
      </c>
      <c r="E33" s="99" t="s">
        <v>53</v>
      </c>
      <c r="F33" s="99" t="s">
        <v>53</v>
      </c>
      <c r="G33" s="105">
        <v>5311.5</v>
      </c>
      <c r="H33" s="101" t="s">
        <v>53</v>
      </c>
      <c r="I33" s="101" t="s">
        <v>53</v>
      </c>
      <c r="J33" s="105">
        <v>1286.7</v>
      </c>
      <c r="K33" s="145" t="s">
        <v>389</v>
      </c>
    </row>
    <row r="34" spans="1:11" x14ac:dyDescent="0.2">
      <c r="A34" s="106" t="s">
        <v>161</v>
      </c>
      <c r="B34" s="100" t="s">
        <v>162</v>
      </c>
      <c r="C34" s="100" t="s">
        <v>163</v>
      </c>
      <c r="D34" s="106" t="s">
        <v>166</v>
      </c>
      <c r="E34" s="99" t="s">
        <v>53</v>
      </c>
      <c r="F34" s="99" t="s">
        <v>53</v>
      </c>
      <c r="G34" s="99" t="s">
        <v>53</v>
      </c>
      <c r="H34" s="99" t="s">
        <v>53</v>
      </c>
      <c r="I34" s="99" t="s">
        <v>53</v>
      </c>
      <c r="J34" s="99" t="s">
        <v>53</v>
      </c>
      <c r="K34" s="136" t="s">
        <v>167</v>
      </c>
    </row>
    <row r="35" spans="1:11" x14ac:dyDescent="0.2">
      <c r="A35" s="106" t="s">
        <v>164</v>
      </c>
      <c r="B35" s="100" t="s">
        <v>165</v>
      </c>
      <c r="C35" s="100" t="s">
        <v>163</v>
      </c>
      <c r="D35" s="106" t="s">
        <v>166</v>
      </c>
      <c r="E35" s="99" t="s">
        <v>53</v>
      </c>
      <c r="F35" s="99" t="s">
        <v>53</v>
      </c>
      <c r="G35" s="99" t="s">
        <v>53</v>
      </c>
      <c r="H35" s="99" t="s">
        <v>53</v>
      </c>
      <c r="I35" s="99" t="s">
        <v>53</v>
      </c>
      <c r="J35" s="99" t="s">
        <v>53</v>
      </c>
      <c r="K35" s="136" t="s">
        <v>167</v>
      </c>
    </row>
    <row r="36" spans="1:11" ht="25.5" x14ac:dyDescent="0.2">
      <c r="A36" s="102" t="s">
        <v>168</v>
      </c>
      <c r="B36" s="103" t="s">
        <v>169</v>
      </c>
      <c r="C36" s="103" t="s">
        <v>170</v>
      </c>
      <c r="D36" s="102">
        <v>207.3</v>
      </c>
      <c r="E36" s="107">
        <f>'2019 Pivot Load Summary'!C24</f>
        <v>2506.1576109999992</v>
      </c>
      <c r="F36" s="108">
        <v>0.1905</v>
      </c>
      <c r="G36" s="109">
        <f>ROUND(E36*F36,1)</f>
        <v>477.4</v>
      </c>
      <c r="H36" s="107">
        <f>'2019 Pivot Load Summary'!D24</f>
        <v>436.95060100000001</v>
      </c>
      <c r="I36" s="110">
        <v>0.155</v>
      </c>
      <c r="J36" s="109">
        <f t="shared" ref="J36" si="6">ROUND(H36*I36,1)</f>
        <v>67.7</v>
      </c>
      <c r="K36" s="125"/>
    </row>
    <row r="37" spans="1:11" x14ac:dyDescent="0.2">
      <c r="A37" s="102" t="s">
        <v>171</v>
      </c>
      <c r="B37" s="103" t="s">
        <v>172</v>
      </c>
      <c r="C37" s="103" t="s">
        <v>52</v>
      </c>
      <c r="D37" s="102">
        <v>206.7</v>
      </c>
      <c r="E37" s="107">
        <f>'2019 Pivot Load Summary'!C25</f>
        <v>2072.8012960000001</v>
      </c>
      <c r="F37" s="121">
        <f>'Wet Detention Calcs'!G17</f>
        <v>0.42100000000000004</v>
      </c>
      <c r="G37" s="122">
        <f>ROUND(E37*F37,1)</f>
        <v>872.6</v>
      </c>
      <c r="H37" s="107">
        <f>'2019 Pivot Load Summary'!D25</f>
        <v>328.88421299999993</v>
      </c>
      <c r="I37" s="121">
        <f>'Wet Detention Calcs'!H17</f>
        <v>0.76900000000000002</v>
      </c>
      <c r="J37" s="122">
        <f>ROUND(H37*I37,1)</f>
        <v>252.9</v>
      </c>
      <c r="K37" s="146" t="s">
        <v>442</v>
      </c>
    </row>
    <row r="38" spans="1:11" x14ac:dyDescent="0.2">
      <c r="A38" s="102" t="s">
        <v>173</v>
      </c>
      <c r="B38" s="103" t="s">
        <v>174</v>
      </c>
      <c r="C38" s="103" t="s">
        <v>52</v>
      </c>
      <c r="D38" s="102">
        <v>267.7</v>
      </c>
      <c r="E38" s="107">
        <f>'2019 Pivot Load Summary'!C26</f>
        <v>2499.2532450000003</v>
      </c>
      <c r="F38" s="121">
        <f>'Wet Detention Calcs'!G18</f>
        <v>0.39200000000000002</v>
      </c>
      <c r="G38" s="122">
        <f>ROUND(E38*F38,1)</f>
        <v>979.7</v>
      </c>
      <c r="H38" s="107">
        <f>'2019 Pivot Load Summary'!D26</f>
        <v>432.58026999999998</v>
      </c>
      <c r="I38" s="121">
        <f>'Wet Detention Calcs'!H18</f>
        <v>0.68799999999999994</v>
      </c>
      <c r="J38" s="122">
        <f>ROUND(H38*I38,1)</f>
        <v>297.60000000000002</v>
      </c>
      <c r="K38" s="146" t="s">
        <v>442</v>
      </c>
    </row>
    <row r="39" spans="1:11" ht="18.75" customHeight="1" x14ac:dyDescent="0.2">
      <c r="A39" s="102" t="s">
        <v>175</v>
      </c>
      <c r="B39" s="103" t="s">
        <v>176</v>
      </c>
      <c r="C39" s="103" t="s">
        <v>55</v>
      </c>
      <c r="D39" s="102">
        <v>15.4</v>
      </c>
      <c r="E39" s="107">
        <f>'2019 Pivot Load Summary'!C27</f>
        <v>165.57637700000001</v>
      </c>
      <c r="F39" s="111">
        <f>'Retention Calcs'!E5</f>
        <v>0.74366221514513686</v>
      </c>
      <c r="G39" s="112">
        <f>ROUND(E39*F39,1)</f>
        <v>123.1</v>
      </c>
      <c r="H39" s="107">
        <f>'2019 Pivot Load Summary'!D27</f>
        <v>27.455616999999997</v>
      </c>
      <c r="I39" s="113">
        <f>'Retention Calcs'!E5</f>
        <v>0.74366221514513686</v>
      </c>
      <c r="J39" s="112">
        <f>ROUND(H39*I39,1)</f>
        <v>20.399999999999999</v>
      </c>
      <c r="K39" s="147"/>
    </row>
    <row r="40" spans="1:11" x14ac:dyDescent="0.2">
      <c r="A40" s="102" t="s">
        <v>391</v>
      </c>
      <c r="B40" s="103" t="s">
        <v>395</v>
      </c>
      <c r="C40" s="103" t="s">
        <v>399</v>
      </c>
      <c r="D40" s="159">
        <v>384.6</v>
      </c>
      <c r="E40" s="161">
        <f>'MC-39 Willoughby'!AD2</f>
        <v>4233.3563556751351</v>
      </c>
      <c r="F40" s="155">
        <v>0.36699999999999999</v>
      </c>
      <c r="G40" s="160">
        <f>E40*F40</f>
        <v>1553.6417825327746</v>
      </c>
      <c r="H40" s="161">
        <f>'MC-39 Willoughby'!AE2</f>
        <v>631.86605201273198</v>
      </c>
      <c r="I40" s="156">
        <v>0.65100000000000002</v>
      </c>
      <c r="J40" s="160">
        <f>H40*I40</f>
        <v>411.34479986028856</v>
      </c>
      <c r="K40" s="158" t="s">
        <v>647</v>
      </c>
    </row>
    <row r="41" spans="1:11" ht="15" customHeight="1" x14ac:dyDescent="0.2">
      <c r="A41" s="102" t="s">
        <v>392</v>
      </c>
      <c r="B41" s="103" t="s">
        <v>396</v>
      </c>
      <c r="C41" s="103" t="s">
        <v>399</v>
      </c>
      <c r="D41" s="153" t="s">
        <v>53</v>
      </c>
      <c r="E41" s="153" t="s">
        <v>53</v>
      </c>
      <c r="F41" s="153" t="s">
        <v>53</v>
      </c>
      <c r="G41" s="153" t="s">
        <v>53</v>
      </c>
      <c r="H41" s="153" t="s">
        <v>53</v>
      </c>
      <c r="I41" s="153" t="s">
        <v>53</v>
      </c>
      <c r="J41" s="153" t="s">
        <v>53</v>
      </c>
      <c r="K41" s="154" t="s">
        <v>592</v>
      </c>
    </row>
    <row r="42" spans="1:11" x14ac:dyDescent="0.2">
      <c r="A42" s="102" t="s">
        <v>393</v>
      </c>
      <c r="B42" s="103" t="s">
        <v>397</v>
      </c>
      <c r="C42" s="103" t="s">
        <v>399</v>
      </c>
      <c r="D42" s="153">
        <v>20.239999999999998</v>
      </c>
      <c r="E42" s="161">
        <f>'MC-41 OPC Phase IV'!AA12</f>
        <v>237.36609533000001</v>
      </c>
      <c r="F42" s="155">
        <v>0.33800000000000002</v>
      </c>
      <c r="G42" s="160">
        <f>E42*F42</f>
        <v>80.229740221540013</v>
      </c>
      <c r="H42" s="161">
        <f>'MC-41 OPC Phase IV'!AB12</f>
        <v>39.963373730000001</v>
      </c>
      <c r="I42" s="156">
        <v>0.72199999999999998</v>
      </c>
      <c r="J42" s="160">
        <f>H42*I42</f>
        <v>28.85355583306</v>
      </c>
      <c r="K42" s="158" t="s">
        <v>647</v>
      </c>
    </row>
    <row r="43" spans="1:11" ht="25.5" x14ac:dyDescent="0.2">
      <c r="A43" s="102" t="s">
        <v>394</v>
      </c>
      <c r="B43" s="103" t="s">
        <v>398</v>
      </c>
      <c r="C43" s="103" t="s">
        <v>400</v>
      </c>
      <c r="D43" s="127">
        <v>20180.669763623322</v>
      </c>
      <c r="E43" s="162">
        <f>'MC-42 South Savannas Weir'!W909</f>
        <v>184759.15626050872</v>
      </c>
      <c r="F43" s="127" t="s">
        <v>444</v>
      </c>
      <c r="G43" s="127" t="s">
        <v>444</v>
      </c>
      <c r="H43" s="162">
        <f>'MC-42 South Savannas Weir'!X909</f>
        <v>31298.101196670992</v>
      </c>
      <c r="I43" s="127" t="s">
        <v>444</v>
      </c>
      <c r="J43" s="127" t="s">
        <v>444</v>
      </c>
      <c r="K43" s="158" t="s">
        <v>664</v>
      </c>
    </row>
    <row r="44" spans="1:11" x14ac:dyDescent="0.2">
      <c r="A44" s="114"/>
      <c r="B44" s="114"/>
      <c r="C44" s="114"/>
      <c r="D44" s="114"/>
      <c r="F44" s="116" t="s">
        <v>390</v>
      </c>
      <c r="G44" s="117">
        <f>SUM(G2:G42)</f>
        <v>70649.14228995009</v>
      </c>
      <c r="H44" s="118"/>
      <c r="I44" s="119"/>
      <c r="J44" s="120">
        <f>SUM(J2:J42)</f>
        <v>15177.398355693349</v>
      </c>
    </row>
    <row r="45" spans="1:11" x14ac:dyDescent="0.2">
      <c r="A45" s="114"/>
      <c r="B45" s="114"/>
      <c r="C45" s="114"/>
      <c r="D45" s="114"/>
    </row>
    <row r="46" spans="1:11" x14ac:dyDescent="0.2">
      <c r="A46" s="114"/>
    </row>
    <row r="47" spans="1:11" x14ac:dyDescent="0.2">
      <c r="A47" s="114"/>
    </row>
    <row r="48" spans="1:11" x14ac:dyDescent="0.2">
      <c r="A48" s="114"/>
    </row>
    <row r="49" spans="1:4" x14ac:dyDescent="0.2">
      <c r="A49" s="114"/>
    </row>
    <row r="50" spans="1:4" x14ac:dyDescent="0.2">
      <c r="A50" s="114"/>
    </row>
    <row r="51" spans="1:4" x14ac:dyDescent="0.2">
      <c r="A51" s="114"/>
    </row>
    <row r="52" spans="1:4" x14ac:dyDescent="0.2">
      <c r="A52" s="114"/>
    </row>
    <row r="53" spans="1:4" x14ac:dyDescent="0.2">
      <c r="A53" s="114"/>
    </row>
    <row r="54" spans="1:4" x14ac:dyDescent="0.2">
      <c r="A54" s="114"/>
    </row>
    <row r="55" spans="1:4" x14ac:dyDescent="0.2">
      <c r="A55" s="114"/>
    </row>
    <row r="56" spans="1:4" x14ac:dyDescent="0.2">
      <c r="A56" s="114"/>
    </row>
    <row r="57" spans="1:4" x14ac:dyDescent="0.2">
      <c r="A57" s="114"/>
      <c r="B57" s="114"/>
      <c r="C57" s="114"/>
      <c r="D57" s="114"/>
    </row>
    <row r="58" spans="1:4" x14ac:dyDescent="0.2">
      <c r="A58" s="114"/>
      <c r="B58" s="114"/>
      <c r="C58" s="114"/>
      <c r="D58" s="114"/>
    </row>
    <row r="59" spans="1:4" x14ac:dyDescent="0.2">
      <c r="A59" s="114"/>
      <c r="B59" s="114"/>
      <c r="C59" s="114"/>
      <c r="D59" s="114"/>
    </row>
    <row r="60" spans="1:4" x14ac:dyDescent="0.2">
      <c r="A60" s="114"/>
      <c r="B60" s="114"/>
      <c r="C60" s="114"/>
      <c r="D60" s="114"/>
    </row>
    <row r="61" spans="1:4" x14ac:dyDescent="0.2">
      <c r="A61" s="114"/>
      <c r="B61" s="114"/>
      <c r="C61" s="114"/>
      <c r="D61" s="114"/>
    </row>
    <row r="62" spans="1:4" x14ac:dyDescent="0.2">
      <c r="A62" s="114"/>
      <c r="B62" s="114"/>
      <c r="C62" s="114"/>
      <c r="D62" s="114"/>
    </row>
    <row r="63" spans="1:4" x14ac:dyDescent="0.2">
      <c r="A63" s="114"/>
      <c r="B63" s="114"/>
      <c r="C63" s="114"/>
      <c r="D63" s="114"/>
    </row>
    <row r="64" spans="1:4" x14ac:dyDescent="0.2">
      <c r="A64" s="114"/>
      <c r="B64" s="114"/>
      <c r="C64" s="114"/>
      <c r="D64" s="114"/>
    </row>
    <row r="65" spans="1:4" x14ac:dyDescent="0.2">
      <c r="A65" s="114"/>
      <c r="B65" s="114"/>
      <c r="C65" s="114"/>
      <c r="D65" s="114"/>
    </row>
    <row r="66" spans="1:4" x14ac:dyDescent="0.2">
      <c r="A66" s="114"/>
      <c r="B66" s="114"/>
      <c r="C66" s="114"/>
      <c r="D66" s="114"/>
    </row>
    <row r="67" spans="1:4" x14ac:dyDescent="0.2">
      <c r="A67" s="114"/>
      <c r="B67" s="114"/>
      <c r="C67" s="114"/>
      <c r="D67" s="114"/>
    </row>
    <row r="68" spans="1:4" x14ac:dyDescent="0.2">
      <c r="A68" s="114"/>
      <c r="B68" s="114"/>
      <c r="C68" s="114"/>
      <c r="D68" s="114"/>
    </row>
    <row r="69" spans="1:4" x14ac:dyDescent="0.2">
      <c r="A69" s="114"/>
      <c r="B69" s="114"/>
      <c r="C69" s="114"/>
      <c r="D69" s="114"/>
    </row>
    <row r="70" spans="1:4" x14ac:dyDescent="0.2">
      <c r="A70" s="114"/>
      <c r="B70" s="114"/>
      <c r="C70" s="114"/>
      <c r="D70" s="114"/>
    </row>
    <row r="71" spans="1:4" x14ac:dyDescent="0.2">
      <c r="A71" s="114"/>
      <c r="B71" s="114"/>
      <c r="C71" s="114"/>
      <c r="D71" s="114"/>
    </row>
    <row r="72" spans="1:4" x14ac:dyDescent="0.2">
      <c r="A72" s="114"/>
      <c r="B72" s="114"/>
      <c r="C72" s="114"/>
      <c r="D72" s="114"/>
    </row>
    <row r="73" spans="1:4" x14ac:dyDescent="0.2">
      <c r="A73" s="114"/>
      <c r="B73" s="114"/>
      <c r="C73" s="114"/>
      <c r="D73" s="114"/>
    </row>
    <row r="74" spans="1:4" x14ac:dyDescent="0.2">
      <c r="A74" s="114"/>
      <c r="B74" s="114"/>
      <c r="C74" s="114"/>
      <c r="D74" s="114"/>
    </row>
    <row r="75" spans="1:4" x14ac:dyDescent="0.2">
      <c r="A75" s="114"/>
      <c r="B75" s="114"/>
      <c r="C75" s="114"/>
      <c r="D75" s="114"/>
    </row>
    <row r="76" spans="1:4" x14ac:dyDescent="0.2">
      <c r="A76" s="114"/>
      <c r="B76" s="114"/>
      <c r="C76" s="114"/>
      <c r="D76" s="114"/>
    </row>
    <row r="77" spans="1:4" x14ac:dyDescent="0.2">
      <c r="A77" s="114"/>
      <c r="B77" s="114"/>
      <c r="C77" s="114"/>
      <c r="D77" s="114"/>
    </row>
    <row r="78" spans="1:4" x14ac:dyDescent="0.2">
      <c r="A78" s="114"/>
      <c r="B78" s="114"/>
      <c r="C78" s="114"/>
      <c r="D78" s="114"/>
    </row>
    <row r="79" spans="1:4" x14ac:dyDescent="0.2">
      <c r="A79" s="114"/>
      <c r="B79" s="114"/>
      <c r="C79" s="114"/>
      <c r="D79" s="114"/>
    </row>
    <row r="80" spans="1:4" x14ac:dyDescent="0.2">
      <c r="A80" s="114"/>
      <c r="B80" s="114"/>
      <c r="C80" s="114"/>
      <c r="D80" s="114"/>
    </row>
    <row r="81" spans="1:4" x14ac:dyDescent="0.2">
      <c r="A81" s="114"/>
      <c r="B81" s="114"/>
      <c r="C81" s="114"/>
      <c r="D81" s="114"/>
    </row>
    <row r="82" spans="1:4" x14ac:dyDescent="0.2">
      <c r="A82" s="114"/>
      <c r="B82" s="114"/>
      <c r="C82" s="114"/>
      <c r="D82" s="114"/>
    </row>
    <row r="83" spans="1:4" x14ac:dyDescent="0.2">
      <c r="A83" s="114"/>
      <c r="B83" s="114"/>
      <c r="C83" s="114"/>
      <c r="D83" s="114"/>
    </row>
    <row r="84" spans="1:4" x14ac:dyDescent="0.2">
      <c r="A84" s="114"/>
      <c r="B84" s="114"/>
      <c r="C84" s="114"/>
      <c r="D84" s="114"/>
    </row>
    <row r="85" spans="1:4" x14ac:dyDescent="0.2">
      <c r="A85" s="114"/>
      <c r="B85" s="114"/>
      <c r="C85" s="114"/>
      <c r="D85" s="114"/>
    </row>
    <row r="86" spans="1:4" x14ac:dyDescent="0.2">
      <c r="A86" s="114"/>
      <c r="B86" s="114"/>
      <c r="C86" s="114"/>
      <c r="D86" s="114"/>
    </row>
    <row r="87" spans="1:4" x14ac:dyDescent="0.2">
      <c r="A87" s="114"/>
      <c r="B87" s="114"/>
      <c r="C87" s="114"/>
      <c r="D87" s="114"/>
    </row>
    <row r="88" spans="1:4" x14ac:dyDescent="0.2">
      <c r="A88" s="114"/>
      <c r="B88" s="114"/>
      <c r="C88" s="114"/>
      <c r="D88" s="114"/>
    </row>
    <row r="89" spans="1:4" x14ac:dyDescent="0.2">
      <c r="A89" s="114"/>
      <c r="B89" s="114"/>
      <c r="C89" s="114"/>
      <c r="D89" s="114"/>
    </row>
    <row r="90" spans="1:4" x14ac:dyDescent="0.2">
      <c r="A90" s="114"/>
      <c r="B90" s="114"/>
      <c r="C90" s="114"/>
      <c r="D90" s="114"/>
    </row>
    <row r="91" spans="1:4" x14ac:dyDescent="0.2">
      <c r="A91" s="114"/>
      <c r="B91" s="114"/>
      <c r="C91" s="114"/>
      <c r="D91" s="114"/>
    </row>
    <row r="92" spans="1:4" x14ac:dyDescent="0.2">
      <c r="A92" s="114"/>
      <c r="B92" s="114"/>
      <c r="C92" s="114"/>
      <c r="D92" s="114"/>
    </row>
    <row r="93" spans="1:4" x14ac:dyDescent="0.2">
      <c r="A93" s="114"/>
      <c r="B93" s="114"/>
      <c r="C93" s="114"/>
      <c r="D93" s="114"/>
    </row>
    <row r="94" spans="1:4" x14ac:dyDescent="0.2">
      <c r="A94" s="114"/>
      <c r="B94" s="114"/>
      <c r="C94" s="114"/>
      <c r="D94" s="114"/>
    </row>
    <row r="95" spans="1:4" x14ac:dyDescent="0.2">
      <c r="A95" s="114"/>
      <c r="B95" s="114"/>
      <c r="C95" s="114"/>
      <c r="D95" s="114"/>
    </row>
    <row r="96" spans="1:4" x14ac:dyDescent="0.2">
      <c r="A96" s="114"/>
      <c r="B96" s="114"/>
      <c r="C96" s="114"/>
      <c r="D96" s="114"/>
    </row>
    <row r="97" spans="1:4" x14ac:dyDescent="0.2">
      <c r="A97" s="114"/>
      <c r="B97" s="114"/>
      <c r="C97" s="114"/>
      <c r="D97" s="114"/>
    </row>
    <row r="98" spans="1:4" x14ac:dyDescent="0.2">
      <c r="A98" s="114"/>
      <c r="B98" s="114"/>
      <c r="C98" s="114"/>
      <c r="D98" s="114"/>
    </row>
    <row r="99" spans="1:4" x14ac:dyDescent="0.2">
      <c r="A99" s="114"/>
      <c r="B99" s="114"/>
      <c r="C99" s="114"/>
      <c r="D99" s="114"/>
    </row>
    <row r="100" spans="1:4" x14ac:dyDescent="0.2">
      <c r="A100" s="114"/>
      <c r="B100" s="114"/>
      <c r="C100" s="114"/>
      <c r="D100" s="114"/>
    </row>
    <row r="101" spans="1:4" x14ac:dyDescent="0.2">
      <c r="A101" s="114"/>
      <c r="B101" s="114"/>
      <c r="C101" s="114"/>
      <c r="D101" s="114"/>
    </row>
    <row r="102" spans="1:4" x14ac:dyDescent="0.2">
      <c r="A102" s="114"/>
      <c r="B102" s="114"/>
      <c r="C102" s="114"/>
      <c r="D102" s="114"/>
    </row>
    <row r="103" spans="1:4" x14ac:dyDescent="0.2">
      <c r="A103" s="114"/>
      <c r="B103" s="114"/>
      <c r="C103" s="114"/>
      <c r="D103" s="114"/>
    </row>
    <row r="104" spans="1:4" x14ac:dyDescent="0.2">
      <c r="A104" s="114"/>
      <c r="B104" s="114"/>
      <c r="C104" s="114"/>
      <c r="D104" s="114"/>
    </row>
    <row r="105" spans="1:4" x14ac:dyDescent="0.2">
      <c r="A105" s="114"/>
      <c r="B105" s="114"/>
      <c r="C105" s="114"/>
      <c r="D105" s="114"/>
    </row>
    <row r="106" spans="1:4" x14ac:dyDescent="0.2">
      <c r="A106" s="114"/>
      <c r="B106" s="114"/>
      <c r="C106" s="114"/>
      <c r="D106" s="114"/>
    </row>
    <row r="107" spans="1:4" x14ac:dyDescent="0.2">
      <c r="A107" s="114"/>
      <c r="B107" s="114"/>
      <c r="C107" s="114"/>
      <c r="D107" s="114"/>
    </row>
    <row r="108" spans="1:4" x14ac:dyDescent="0.2">
      <c r="A108" s="114"/>
      <c r="B108" s="114"/>
      <c r="C108" s="114"/>
      <c r="D108" s="114"/>
    </row>
    <row r="109" spans="1:4" x14ac:dyDescent="0.2">
      <c r="A109" s="114"/>
      <c r="B109" s="114"/>
      <c r="C109" s="114"/>
      <c r="D109" s="114"/>
    </row>
    <row r="110" spans="1:4" x14ac:dyDescent="0.2">
      <c r="A110" s="114"/>
      <c r="B110" s="114"/>
      <c r="C110" s="114"/>
      <c r="D110" s="114"/>
    </row>
    <row r="111" spans="1:4" x14ac:dyDescent="0.2">
      <c r="A111" s="114"/>
      <c r="B111" s="114"/>
      <c r="C111" s="114"/>
      <c r="D111" s="114"/>
    </row>
    <row r="112" spans="1:4" x14ac:dyDescent="0.2">
      <c r="A112" s="114"/>
      <c r="B112" s="114"/>
      <c r="C112" s="114"/>
      <c r="D112" s="114"/>
    </row>
    <row r="113" spans="1:4" x14ac:dyDescent="0.2">
      <c r="A113" s="114"/>
      <c r="B113" s="114"/>
      <c r="C113" s="114"/>
      <c r="D113" s="114"/>
    </row>
    <row r="114" spans="1:4" x14ac:dyDescent="0.2">
      <c r="A114" s="114"/>
      <c r="B114" s="114"/>
      <c r="C114" s="114"/>
      <c r="D114" s="114"/>
    </row>
    <row r="115" spans="1:4" x14ac:dyDescent="0.2">
      <c r="A115" s="114"/>
      <c r="B115" s="114"/>
      <c r="C115" s="114"/>
      <c r="D115" s="114"/>
    </row>
    <row r="116" spans="1:4" x14ac:dyDescent="0.2">
      <c r="A116" s="114"/>
      <c r="B116" s="114"/>
      <c r="C116" s="114"/>
      <c r="D116" s="114"/>
    </row>
    <row r="117" spans="1:4" x14ac:dyDescent="0.2">
      <c r="A117" s="114"/>
      <c r="B117" s="114"/>
      <c r="C117" s="114"/>
      <c r="D117" s="114"/>
    </row>
    <row r="118" spans="1:4" x14ac:dyDescent="0.2">
      <c r="A118" s="114"/>
      <c r="B118" s="114"/>
      <c r="C118" s="114"/>
      <c r="D118" s="114"/>
    </row>
    <row r="119" spans="1:4" x14ac:dyDescent="0.2">
      <c r="A119" s="114"/>
      <c r="B119" s="114"/>
      <c r="C119" s="114"/>
      <c r="D119" s="114"/>
    </row>
    <row r="120" spans="1:4" x14ac:dyDescent="0.2">
      <c r="A120" s="114"/>
      <c r="B120" s="114"/>
      <c r="C120" s="114"/>
      <c r="D120" s="114"/>
    </row>
    <row r="121" spans="1:4" x14ac:dyDescent="0.2">
      <c r="A121" s="114"/>
      <c r="B121" s="114"/>
      <c r="C121" s="114"/>
      <c r="D121" s="114"/>
    </row>
    <row r="122" spans="1:4" x14ac:dyDescent="0.2">
      <c r="A122" s="114"/>
      <c r="B122" s="114"/>
      <c r="C122" s="114"/>
      <c r="D122" s="114"/>
    </row>
    <row r="123" spans="1:4" x14ac:dyDescent="0.2">
      <c r="A123" s="114"/>
      <c r="B123" s="114"/>
      <c r="C123" s="114"/>
      <c r="D123" s="114"/>
    </row>
    <row r="124" spans="1:4" x14ac:dyDescent="0.2">
      <c r="A124" s="114"/>
      <c r="B124" s="114"/>
      <c r="C124" s="114"/>
      <c r="D124" s="114"/>
    </row>
    <row r="125" spans="1:4" x14ac:dyDescent="0.2">
      <c r="A125" s="114"/>
      <c r="B125" s="114"/>
      <c r="C125" s="114"/>
      <c r="D125" s="114"/>
    </row>
    <row r="126" spans="1:4" x14ac:dyDescent="0.2">
      <c r="A126" s="114"/>
      <c r="B126" s="114"/>
      <c r="C126" s="114"/>
      <c r="D126" s="114"/>
    </row>
    <row r="127" spans="1:4" x14ac:dyDescent="0.2">
      <c r="A127" s="114"/>
      <c r="B127" s="114"/>
      <c r="C127" s="114"/>
      <c r="D127" s="114"/>
    </row>
    <row r="128" spans="1:4" x14ac:dyDescent="0.2">
      <c r="A128" s="114"/>
      <c r="B128" s="114"/>
      <c r="C128" s="114"/>
      <c r="D128" s="114"/>
    </row>
    <row r="129" spans="1:4" x14ac:dyDescent="0.2">
      <c r="A129" s="114"/>
      <c r="B129" s="114"/>
      <c r="C129" s="114"/>
      <c r="D129" s="114"/>
    </row>
    <row r="130" spans="1:4" x14ac:dyDescent="0.2">
      <c r="A130" s="114"/>
      <c r="B130" s="114"/>
      <c r="C130" s="114"/>
      <c r="D130" s="114"/>
    </row>
    <row r="131" spans="1:4" x14ac:dyDescent="0.2">
      <c r="A131" s="114"/>
      <c r="B131" s="114"/>
      <c r="C131" s="114"/>
      <c r="D131" s="114"/>
    </row>
    <row r="132" spans="1:4" x14ac:dyDescent="0.2">
      <c r="A132" s="114"/>
      <c r="B132" s="114"/>
      <c r="C132" s="114"/>
      <c r="D132" s="114"/>
    </row>
    <row r="133" spans="1:4" x14ac:dyDescent="0.2">
      <c r="A133" s="114"/>
      <c r="B133" s="114"/>
      <c r="C133" s="114"/>
      <c r="D133" s="114"/>
    </row>
    <row r="134" spans="1:4" x14ac:dyDescent="0.2">
      <c r="A134" s="114"/>
      <c r="B134" s="114"/>
      <c r="C134" s="114"/>
      <c r="D134" s="114"/>
    </row>
    <row r="135" spans="1:4" x14ac:dyDescent="0.2">
      <c r="A135" s="114"/>
      <c r="B135" s="114"/>
      <c r="C135" s="114"/>
      <c r="D135" s="114"/>
    </row>
    <row r="136" spans="1:4" x14ac:dyDescent="0.2">
      <c r="A136" s="114"/>
      <c r="B136" s="114"/>
      <c r="C136" s="114"/>
      <c r="D136" s="114"/>
    </row>
    <row r="137" spans="1:4" x14ac:dyDescent="0.2">
      <c r="A137" s="114"/>
      <c r="B137" s="114"/>
      <c r="C137" s="114"/>
      <c r="D137" s="114"/>
    </row>
    <row r="138" spans="1:4" x14ac:dyDescent="0.2">
      <c r="A138" s="114"/>
      <c r="B138" s="114"/>
      <c r="C138" s="114"/>
      <c r="D138" s="114"/>
    </row>
    <row r="139" spans="1:4" x14ac:dyDescent="0.2">
      <c r="A139" s="114"/>
      <c r="B139" s="114"/>
      <c r="C139" s="114"/>
      <c r="D139" s="114"/>
    </row>
    <row r="140" spans="1:4" x14ac:dyDescent="0.2">
      <c r="A140" s="114"/>
      <c r="B140" s="114"/>
      <c r="C140" s="114"/>
      <c r="D140" s="114"/>
    </row>
    <row r="141" spans="1:4" x14ac:dyDescent="0.2">
      <c r="A141" s="114"/>
      <c r="B141" s="114"/>
      <c r="C141" s="114"/>
      <c r="D141" s="114"/>
    </row>
    <row r="142" spans="1:4" x14ac:dyDescent="0.2">
      <c r="A142" s="114"/>
      <c r="B142" s="114"/>
      <c r="C142" s="114"/>
      <c r="D142" s="114"/>
    </row>
    <row r="143" spans="1:4" x14ac:dyDescent="0.2">
      <c r="A143" s="114"/>
      <c r="B143" s="114"/>
      <c r="C143" s="114"/>
      <c r="D143" s="114"/>
    </row>
    <row r="144" spans="1:4" x14ac:dyDescent="0.2">
      <c r="A144" s="114"/>
      <c r="B144" s="114"/>
      <c r="C144" s="114"/>
      <c r="D144" s="114"/>
    </row>
    <row r="145" spans="1:4" x14ac:dyDescent="0.2">
      <c r="A145" s="114"/>
      <c r="B145" s="114"/>
      <c r="C145" s="114"/>
      <c r="D145" s="114"/>
    </row>
    <row r="146" spans="1:4" x14ac:dyDescent="0.2">
      <c r="A146" s="114"/>
      <c r="B146" s="114"/>
      <c r="C146" s="114"/>
      <c r="D146" s="114"/>
    </row>
    <row r="147" spans="1:4" x14ac:dyDescent="0.2">
      <c r="A147" s="114"/>
      <c r="B147" s="114"/>
      <c r="C147" s="114"/>
      <c r="D147" s="114"/>
    </row>
    <row r="148" spans="1:4" x14ac:dyDescent="0.2">
      <c r="A148" s="114"/>
      <c r="B148" s="114"/>
      <c r="C148" s="114"/>
      <c r="D148" s="114"/>
    </row>
    <row r="149" spans="1:4" x14ac:dyDescent="0.2">
      <c r="A149" s="114"/>
      <c r="B149" s="114"/>
      <c r="C149" s="114"/>
      <c r="D149" s="114"/>
    </row>
    <row r="150" spans="1:4" x14ac:dyDescent="0.2">
      <c r="A150" s="114"/>
      <c r="B150" s="114"/>
      <c r="C150" s="114"/>
      <c r="D150" s="114"/>
    </row>
    <row r="151" spans="1:4" x14ac:dyDescent="0.2">
      <c r="A151" s="114"/>
      <c r="B151" s="114"/>
      <c r="C151" s="114"/>
      <c r="D151" s="114"/>
    </row>
    <row r="152" spans="1:4" x14ac:dyDescent="0.2">
      <c r="A152" s="114"/>
      <c r="B152" s="114"/>
      <c r="C152" s="114"/>
      <c r="D152" s="114"/>
    </row>
    <row r="153" spans="1:4" x14ac:dyDescent="0.2">
      <c r="A153" s="114"/>
      <c r="B153" s="114"/>
      <c r="C153" s="114"/>
      <c r="D153" s="114"/>
    </row>
    <row r="154" spans="1:4" x14ac:dyDescent="0.2">
      <c r="A154" s="114"/>
      <c r="B154" s="114"/>
      <c r="C154" s="114"/>
      <c r="D154" s="114"/>
    </row>
    <row r="155" spans="1:4" x14ac:dyDescent="0.2">
      <c r="A155" s="114"/>
      <c r="B155" s="114"/>
      <c r="C155" s="114"/>
      <c r="D155" s="114"/>
    </row>
    <row r="156" spans="1:4" x14ac:dyDescent="0.2">
      <c r="A156" s="114"/>
      <c r="B156" s="114"/>
      <c r="C156" s="114"/>
      <c r="D156" s="114"/>
    </row>
    <row r="157" spans="1:4" x14ac:dyDescent="0.2">
      <c r="A157" s="114"/>
      <c r="B157" s="114"/>
      <c r="C157" s="114"/>
      <c r="D157" s="114"/>
    </row>
    <row r="158" spans="1:4" x14ac:dyDescent="0.2">
      <c r="A158" s="114"/>
      <c r="B158" s="114"/>
      <c r="C158" s="114"/>
      <c r="D158" s="114"/>
    </row>
    <row r="159" spans="1:4" x14ac:dyDescent="0.2">
      <c r="A159" s="114"/>
      <c r="B159" s="114"/>
      <c r="C159" s="114"/>
      <c r="D159" s="114"/>
    </row>
    <row r="160" spans="1:4" x14ac:dyDescent="0.2">
      <c r="A160" s="114"/>
      <c r="B160" s="114"/>
      <c r="C160" s="114"/>
      <c r="D160" s="114"/>
    </row>
    <row r="161" spans="1:4" x14ac:dyDescent="0.2">
      <c r="A161" s="114"/>
      <c r="B161" s="114"/>
      <c r="C161" s="114"/>
      <c r="D161" s="114"/>
    </row>
    <row r="162" spans="1:4" x14ac:dyDescent="0.2">
      <c r="A162" s="114"/>
      <c r="B162" s="114"/>
      <c r="C162" s="114"/>
      <c r="D162" s="114"/>
    </row>
    <row r="163" spans="1:4" x14ac:dyDescent="0.2">
      <c r="A163" s="114"/>
      <c r="B163" s="114"/>
      <c r="C163" s="114"/>
      <c r="D163" s="114"/>
    </row>
    <row r="164" spans="1:4" x14ac:dyDescent="0.2">
      <c r="A164" s="114"/>
      <c r="B164" s="114"/>
      <c r="C164" s="114"/>
      <c r="D164" s="114"/>
    </row>
    <row r="165" spans="1:4" x14ac:dyDescent="0.2">
      <c r="A165" s="114"/>
      <c r="B165" s="114"/>
      <c r="C165" s="114"/>
      <c r="D165" s="114"/>
    </row>
    <row r="166" spans="1:4" x14ac:dyDescent="0.2">
      <c r="A166" s="114"/>
      <c r="B166" s="114"/>
      <c r="C166" s="114"/>
      <c r="D166" s="114"/>
    </row>
    <row r="167" spans="1:4" x14ac:dyDescent="0.2">
      <c r="A167" s="114"/>
      <c r="B167" s="114"/>
      <c r="C167" s="114"/>
      <c r="D167" s="114"/>
    </row>
    <row r="168" spans="1:4" x14ac:dyDescent="0.2">
      <c r="A168" s="114"/>
      <c r="B168" s="114"/>
      <c r="C168" s="114"/>
      <c r="D168" s="114"/>
    </row>
    <row r="169" spans="1:4" x14ac:dyDescent="0.2">
      <c r="A169" s="114"/>
      <c r="B169" s="114"/>
      <c r="C169" s="114"/>
      <c r="D169" s="114"/>
    </row>
    <row r="170" spans="1:4" x14ac:dyDescent="0.2">
      <c r="A170" s="114"/>
      <c r="B170" s="114"/>
      <c r="C170" s="114"/>
      <c r="D170" s="114"/>
    </row>
    <row r="171" spans="1:4" x14ac:dyDescent="0.2">
      <c r="A171" s="114"/>
      <c r="B171" s="114"/>
      <c r="C171" s="114"/>
      <c r="D171" s="114"/>
    </row>
    <row r="172" spans="1:4" x14ac:dyDescent="0.2">
      <c r="A172" s="114"/>
      <c r="B172" s="114"/>
      <c r="C172" s="114"/>
      <c r="D172" s="114"/>
    </row>
    <row r="173" spans="1:4" x14ac:dyDescent="0.2">
      <c r="A173" s="114"/>
      <c r="B173" s="114"/>
      <c r="C173" s="114"/>
      <c r="D173" s="114"/>
    </row>
    <row r="174" spans="1:4" x14ac:dyDescent="0.2">
      <c r="A174" s="114"/>
      <c r="B174" s="114"/>
      <c r="C174" s="114"/>
      <c r="D174" s="114"/>
    </row>
    <row r="175" spans="1:4" x14ac:dyDescent="0.2">
      <c r="A175" s="114"/>
      <c r="B175" s="114"/>
      <c r="C175" s="114"/>
      <c r="D175" s="114"/>
    </row>
    <row r="176" spans="1:4" x14ac:dyDescent="0.2">
      <c r="A176" s="114"/>
      <c r="B176" s="114"/>
      <c r="C176" s="114"/>
      <c r="D176" s="114"/>
    </row>
    <row r="177" spans="1:4" x14ac:dyDescent="0.2">
      <c r="A177" s="114"/>
      <c r="B177" s="114"/>
      <c r="C177" s="114"/>
      <c r="D177" s="114"/>
    </row>
    <row r="178" spans="1:4" x14ac:dyDescent="0.2">
      <c r="A178" s="114"/>
      <c r="B178" s="114"/>
      <c r="C178" s="114"/>
      <c r="D178" s="114"/>
    </row>
    <row r="179" spans="1:4" x14ac:dyDescent="0.2">
      <c r="A179" s="114"/>
      <c r="B179" s="114"/>
      <c r="C179" s="114"/>
      <c r="D179" s="114"/>
    </row>
    <row r="180" spans="1:4" x14ac:dyDescent="0.2">
      <c r="A180" s="114"/>
      <c r="B180" s="114"/>
      <c r="C180" s="114"/>
      <c r="D180" s="114"/>
    </row>
    <row r="181" spans="1:4" x14ac:dyDescent="0.2">
      <c r="A181" s="114"/>
      <c r="B181" s="114"/>
      <c r="C181" s="114"/>
      <c r="D181" s="114"/>
    </row>
    <row r="182" spans="1:4" x14ac:dyDescent="0.2">
      <c r="A182" s="114"/>
      <c r="B182" s="114"/>
      <c r="C182" s="114"/>
      <c r="D182" s="114"/>
    </row>
    <row r="183" spans="1:4" x14ac:dyDescent="0.2">
      <c r="A183" s="114"/>
      <c r="B183" s="114"/>
      <c r="C183" s="114"/>
      <c r="D183" s="114"/>
    </row>
    <row r="184" spans="1:4" x14ac:dyDescent="0.2">
      <c r="A184" s="114"/>
      <c r="B184" s="114"/>
      <c r="C184" s="114"/>
      <c r="D184" s="114"/>
    </row>
    <row r="185" spans="1:4" x14ac:dyDescent="0.2">
      <c r="A185" s="114"/>
      <c r="B185" s="114"/>
      <c r="C185" s="114"/>
      <c r="D185" s="114"/>
    </row>
    <row r="186" spans="1:4" x14ac:dyDescent="0.2">
      <c r="A186" s="114"/>
      <c r="B186" s="114"/>
      <c r="C186" s="114"/>
      <c r="D186" s="114"/>
    </row>
    <row r="187" spans="1:4" x14ac:dyDescent="0.2">
      <c r="A187" s="114"/>
      <c r="B187" s="114"/>
      <c r="C187" s="114"/>
      <c r="D187" s="114"/>
    </row>
    <row r="188" spans="1:4" x14ac:dyDescent="0.2">
      <c r="A188" s="114"/>
      <c r="B188" s="114"/>
      <c r="C188" s="114"/>
      <c r="D188" s="114"/>
    </row>
    <row r="189" spans="1:4" x14ac:dyDescent="0.2">
      <c r="A189" s="114"/>
      <c r="B189" s="114"/>
      <c r="C189" s="114"/>
      <c r="D189" s="114"/>
    </row>
    <row r="190" spans="1:4" x14ac:dyDescent="0.2">
      <c r="A190" s="114"/>
      <c r="B190" s="114"/>
      <c r="C190" s="114"/>
      <c r="D190" s="114"/>
    </row>
    <row r="191" spans="1:4" x14ac:dyDescent="0.2">
      <c r="A191" s="114"/>
      <c r="B191" s="114"/>
      <c r="C191" s="114"/>
      <c r="D191" s="114"/>
    </row>
    <row r="192" spans="1:4" x14ac:dyDescent="0.2">
      <c r="A192" s="114"/>
      <c r="B192" s="114"/>
      <c r="C192" s="114"/>
      <c r="D192" s="114"/>
    </row>
    <row r="193" spans="1:4" x14ac:dyDescent="0.2">
      <c r="A193" s="114"/>
      <c r="B193" s="114"/>
      <c r="C193" s="114"/>
      <c r="D193" s="114"/>
    </row>
    <row r="194" spans="1:4" x14ac:dyDescent="0.2">
      <c r="A194" s="114"/>
      <c r="B194" s="114"/>
      <c r="C194" s="114"/>
      <c r="D194" s="114"/>
    </row>
    <row r="195" spans="1:4" x14ac:dyDescent="0.2">
      <c r="A195" s="114"/>
      <c r="B195" s="114"/>
      <c r="C195" s="114"/>
      <c r="D195" s="114"/>
    </row>
    <row r="196" spans="1:4" x14ac:dyDescent="0.2">
      <c r="A196" s="114"/>
      <c r="B196" s="114"/>
      <c r="C196" s="114"/>
      <c r="D196" s="114"/>
    </row>
    <row r="197" spans="1:4" x14ac:dyDescent="0.2">
      <c r="A197" s="114"/>
      <c r="B197" s="114"/>
      <c r="C197" s="114"/>
      <c r="D197" s="114"/>
    </row>
    <row r="198" spans="1:4" x14ac:dyDescent="0.2">
      <c r="A198" s="114"/>
      <c r="B198" s="114"/>
      <c r="C198" s="114"/>
      <c r="D198" s="114"/>
    </row>
    <row r="199" spans="1:4" x14ac:dyDescent="0.2">
      <c r="A199" s="114"/>
      <c r="B199" s="114"/>
      <c r="C199" s="114"/>
      <c r="D199" s="114"/>
    </row>
    <row r="200" spans="1:4" x14ac:dyDescent="0.2">
      <c r="A200" s="114"/>
      <c r="B200" s="114"/>
      <c r="C200" s="114"/>
      <c r="D200" s="114"/>
    </row>
    <row r="201" spans="1:4" x14ac:dyDescent="0.2">
      <c r="A201" s="114"/>
      <c r="B201" s="114"/>
      <c r="C201" s="114"/>
      <c r="D201" s="114"/>
    </row>
    <row r="202" spans="1:4" x14ac:dyDescent="0.2">
      <c r="A202" s="114"/>
      <c r="B202" s="114"/>
      <c r="C202" s="114"/>
      <c r="D202" s="114"/>
    </row>
    <row r="203" spans="1:4" x14ac:dyDescent="0.2">
      <c r="A203" s="114"/>
      <c r="B203" s="114"/>
      <c r="C203" s="114"/>
      <c r="D203" s="114"/>
    </row>
    <row r="204" spans="1:4" x14ac:dyDescent="0.2">
      <c r="A204" s="114"/>
      <c r="B204" s="114"/>
      <c r="C204" s="114"/>
      <c r="D204" s="114"/>
    </row>
    <row r="205" spans="1:4" x14ac:dyDescent="0.2">
      <c r="A205" s="114"/>
      <c r="B205" s="114"/>
      <c r="C205" s="114"/>
      <c r="D205" s="114"/>
    </row>
    <row r="206" spans="1:4" x14ac:dyDescent="0.2">
      <c r="A206" s="114"/>
      <c r="B206" s="114"/>
      <c r="C206" s="114"/>
      <c r="D206" s="114"/>
    </row>
    <row r="207" spans="1:4" x14ac:dyDescent="0.2">
      <c r="A207" s="114"/>
      <c r="B207" s="114"/>
      <c r="C207" s="114"/>
      <c r="D207" s="114"/>
    </row>
    <row r="208" spans="1:4" x14ac:dyDescent="0.2">
      <c r="A208" s="114"/>
      <c r="B208" s="114"/>
      <c r="C208" s="114"/>
      <c r="D208" s="114"/>
    </row>
    <row r="209" spans="1:4" x14ac:dyDescent="0.2">
      <c r="A209" s="114"/>
      <c r="B209" s="114"/>
      <c r="C209" s="114"/>
      <c r="D209" s="114"/>
    </row>
    <row r="210" spans="1:4" x14ac:dyDescent="0.2">
      <c r="A210" s="114"/>
      <c r="B210" s="114"/>
      <c r="C210" s="114"/>
      <c r="D210" s="114"/>
    </row>
    <row r="211" spans="1:4" x14ac:dyDescent="0.2">
      <c r="A211" s="114"/>
      <c r="B211" s="114"/>
      <c r="C211" s="114"/>
      <c r="D211" s="114"/>
    </row>
    <row r="212" spans="1:4" x14ac:dyDescent="0.2">
      <c r="A212" s="114"/>
      <c r="B212" s="114"/>
      <c r="C212" s="114"/>
      <c r="D212" s="114"/>
    </row>
    <row r="213" spans="1:4" x14ac:dyDescent="0.2">
      <c r="A213" s="114"/>
      <c r="B213" s="114"/>
      <c r="C213" s="114"/>
      <c r="D213" s="114"/>
    </row>
    <row r="214" spans="1:4" x14ac:dyDescent="0.2">
      <c r="A214" s="114"/>
      <c r="B214" s="114"/>
      <c r="C214" s="114"/>
      <c r="D214" s="114"/>
    </row>
    <row r="215" spans="1:4" x14ac:dyDescent="0.2">
      <c r="A215" s="114"/>
      <c r="B215" s="114"/>
      <c r="C215" s="114"/>
      <c r="D215" s="114"/>
    </row>
    <row r="216" spans="1:4" x14ac:dyDescent="0.2">
      <c r="A216" s="114"/>
      <c r="B216" s="114"/>
      <c r="C216" s="114"/>
      <c r="D216" s="114"/>
    </row>
    <row r="217" spans="1:4" x14ac:dyDescent="0.2">
      <c r="A217" s="114"/>
      <c r="B217" s="114"/>
      <c r="C217" s="114"/>
      <c r="D217" s="114"/>
    </row>
    <row r="218" spans="1:4" x14ac:dyDescent="0.2">
      <c r="A218" s="114"/>
      <c r="B218" s="114"/>
      <c r="C218" s="114"/>
      <c r="D218" s="114"/>
    </row>
    <row r="219" spans="1:4" x14ac:dyDescent="0.2">
      <c r="A219" s="114"/>
      <c r="B219" s="114"/>
      <c r="C219" s="114"/>
      <c r="D219" s="114"/>
    </row>
    <row r="220" spans="1:4" x14ac:dyDescent="0.2">
      <c r="A220" s="114"/>
      <c r="B220" s="114"/>
      <c r="C220" s="114"/>
      <c r="D220" s="114"/>
    </row>
    <row r="221" spans="1:4" x14ac:dyDescent="0.2">
      <c r="A221" s="114"/>
      <c r="B221" s="114"/>
      <c r="C221" s="114"/>
      <c r="D221" s="114"/>
    </row>
    <row r="222" spans="1:4" x14ac:dyDescent="0.2">
      <c r="A222" s="114"/>
      <c r="B222" s="114"/>
      <c r="C222" s="114"/>
      <c r="D222" s="114"/>
    </row>
    <row r="223" spans="1:4" x14ac:dyDescent="0.2">
      <c r="A223" s="114"/>
      <c r="B223" s="114"/>
      <c r="C223" s="114"/>
      <c r="D223" s="114"/>
    </row>
    <row r="224" spans="1:4" x14ac:dyDescent="0.2">
      <c r="A224" s="114"/>
      <c r="B224" s="114"/>
      <c r="C224" s="114"/>
      <c r="D224" s="114"/>
    </row>
    <row r="225" spans="1:4" x14ac:dyDescent="0.2">
      <c r="A225" s="114"/>
      <c r="B225" s="114"/>
      <c r="C225" s="114"/>
      <c r="D225" s="114"/>
    </row>
    <row r="226" spans="1:4" x14ac:dyDescent="0.2">
      <c r="A226" s="114"/>
      <c r="B226" s="114"/>
      <c r="C226" s="114"/>
      <c r="D226" s="114"/>
    </row>
    <row r="227" spans="1:4" x14ac:dyDescent="0.2">
      <c r="A227" s="114"/>
      <c r="B227" s="114"/>
      <c r="C227" s="114"/>
      <c r="D227" s="114"/>
    </row>
    <row r="228" spans="1:4" x14ac:dyDescent="0.2">
      <c r="A228" s="114"/>
      <c r="B228" s="114"/>
      <c r="C228" s="114"/>
      <c r="D228" s="114"/>
    </row>
    <row r="229" spans="1:4" x14ac:dyDescent="0.2">
      <c r="A229" s="114"/>
      <c r="B229" s="114"/>
      <c r="C229" s="114"/>
      <c r="D229" s="114"/>
    </row>
    <row r="230" spans="1:4" x14ac:dyDescent="0.2">
      <c r="A230" s="114"/>
      <c r="B230" s="114"/>
      <c r="C230" s="114"/>
      <c r="D230" s="114"/>
    </row>
    <row r="231" spans="1:4" x14ac:dyDescent="0.2">
      <c r="A231" s="114"/>
      <c r="B231" s="114"/>
      <c r="C231" s="114"/>
      <c r="D231" s="114"/>
    </row>
    <row r="232" spans="1:4" x14ac:dyDescent="0.2">
      <c r="A232" s="114"/>
      <c r="B232" s="114"/>
      <c r="C232" s="114"/>
      <c r="D232" s="114"/>
    </row>
    <row r="233" spans="1:4" x14ac:dyDescent="0.2">
      <c r="A233" s="114"/>
      <c r="B233" s="114"/>
      <c r="C233" s="114"/>
      <c r="D233" s="114"/>
    </row>
    <row r="234" spans="1:4" x14ac:dyDescent="0.2">
      <c r="A234" s="114"/>
      <c r="B234" s="114"/>
      <c r="C234" s="114"/>
      <c r="D234" s="114"/>
    </row>
    <row r="235" spans="1:4" x14ac:dyDescent="0.2">
      <c r="A235" s="114"/>
      <c r="B235" s="114"/>
      <c r="C235" s="114"/>
      <c r="D235" s="114"/>
    </row>
    <row r="236" spans="1:4" x14ac:dyDescent="0.2">
      <c r="A236" s="114"/>
      <c r="B236" s="114"/>
      <c r="C236" s="114"/>
      <c r="D236" s="114"/>
    </row>
    <row r="237" spans="1:4" x14ac:dyDescent="0.2">
      <c r="A237" s="114"/>
      <c r="B237" s="114"/>
      <c r="C237" s="114"/>
      <c r="D237" s="114"/>
    </row>
    <row r="238" spans="1:4" x14ac:dyDescent="0.2">
      <c r="A238" s="114"/>
      <c r="B238" s="114"/>
      <c r="C238" s="114"/>
      <c r="D238" s="114"/>
    </row>
    <row r="239" spans="1:4" x14ac:dyDescent="0.2">
      <c r="A239" s="114"/>
      <c r="B239" s="114"/>
      <c r="C239" s="114"/>
      <c r="D239" s="114"/>
    </row>
    <row r="240" spans="1:4" x14ac:dyDescent="0.2">
      <c r="A240" s="114"/>
      <c r="B240" s="114"/>
      <c r="C240" s="114"/>
      <c r="D240" s="114"/>
    </row>
    <row r="241" spans="1:4" x14ac:dyDescent="0.2">
      <c r="A241" s="114"/>
      <c r="B241" s="114"/>
      <c r="C241" s="114"/>
      <c r="D241" s="114"/>
    </row>
    <row r="242" spans="1:4" x14ac:dyDescent="0.2">
      <c r="A242" s="114"/>
      <c r="B242" s="114"/>
      <c r="C242" s="114"/>
      <c r="D242" s="114"/>
    </row>
    <row r="243" spans="1:4" x14ac:dyDescent="0.2">
      <c r="A243" s="114"/>
      <c r="B243" s="114"/>
      <c r="C243" s="114"/>
      <c r="D243" s="114"/>
    </row>
    <row r="244" spans="1:4" x14ac:dyDescent="0.2">
      <c r="A244" s="114"/>
      <c r="B244" s="114"/>
      <c r="C244" s="114"/>
      <c r="D244" s="114"/>
    </row>
    <row r="245" spans="1:4" x14ac:dyDescent="0.2">
      <c r="A245" s="114"/>
      <c r="B245" s="114"/>
      <c r="C245" s="114"/>
      <c r="D245" s="114"/>
    </row>
    <row r="246" spans="1:4" x14ac:dyDescent="0.2">
      <c r="A246" s="114"/>
      <c r="B246" s="114"/>
      <c r="C246" s="114"/>
      <c r="D246" s="114"/>
    </row>
    <row r="247" spans="1:4" x14ac:dyDescent="0.2">
      <c r="A247" s="114"/>
      <c r="B247" s="114"/>
      <c r="C247" s="114"/>
      <c r="D247" s="114"/>
    </row>
    <row r="248" spans="1:4" x14ac:dyDescent="0.2">
      <c r="A248" s="114"/>
      <c r="B248" s="114"/>
      <c r="C248" s="114"/>
      <c r="D248" s="114"/>
    </row>
    <row r="249" spans="1:4" x14ac:dyDescent="0.2">
      <c r="A249" s="114"/>
      <c r="B249" s="114"/>
      <c r="C249" s="114"/>
      <c r="D249" s="114"/>
    </row>
    <row r="250" spans="1:4" x14ac:dyDescent="0.2">
      <c r="A250" s="114"/>
      <c r="B250" s="114"/>
      <c r="C250" s="114"/>
      <c r="D250" s="114"/>
    </row>
    <row r="251" spans="1:4" x14ac:dyDescent="0.2">
      <c r="A251" s="114"/>
      <c r="B251" s="114"/>
      <c r="C251" s="114"/>
      <c r="D251" s="114"/>
    </row>
    <row r="252" spans="1:4" x14ac:dyDescent="0.2">
      <c r="A252" s="114"/>
      <c r="B252" s="114"/>
      <c r="C252" s="114"/>
      <c r="D252" s="114"/>
    </row>
    <row r="253" spans="1:4" x14ac:dyDescent="0.2">
      <c r="A253" s="114"/>
      <c r="B253" s="114"/>
      <c r="C253" s="114"/>
      <c r="D253" s="114"/>
    </row>
    <row r="254" spans="1:4" x14ac:dyDescent="0.2">
      <c r="A254" s="114"/>
      <c r="B254" s="114"/>
      <c r="C254" s="114"/>
      <c r="D254" s="114"/>
    </row>
    <row r="255" spans="1:4" x14ac:dyDescent="0.2">
      <c r="A255" s="114"/>
      <c r="B255" s="114"/>
      <c r="C255" s="114"/>
      <c r="D255" s="114"/>
    </row>
    <row r="256" spans="1:4" x14ac:dyDescent="0.2">
      <c r="A256" s="114"/>
      <c r="B256" s="114"/>
      <c r="C256" s="114"/>
      <c r="D256" s="114"/>
    </row>
    <row r="257" spans="1:4" x14ac:dyDescent="0.2">
      <c r="A257" s="114"/>
      <c r="B257" s="114"/>
      <c r="C257" s="114"/>
      <c r="D257" s="114"/>
    </row>
    <row r="258" spans="1:4" x14ac:dyDescent="0.2">
      <c r="A258" s="114"/>
      <c r="B258" s="114"/>
      <c r="C258" s="114"/>
      <c r="D258" s="114"/>
    </row>
    <row r="259" spans="1:4" x14ac:dyDescent="0.2">
      <c r="A259" s="114"/>
      <c r="B259" s="114"/>
      <c r="C259" s="114"/>
      <c r="D259" s="114"/>
    </row>
    <row r="260" spans="1:4" x14ac:dyDescent="0.2">
      <c r="A260" s="114"/>
      <c r="B260" s="114"/>
      <c r="C260" s="114"/>
      <c r="D260" s="114"/>
    </row>
    <row r="261" spans="1:4" x14ac:dyDescent="0.2">
      <c r="A261" s="114"/>
      <c r="B261" s="114"/>
      <c r="C261" s="114"/>
      <c r="D261" s="114"/>
    </row>
    <row r="262" spans="1:4" x14ac:dyDescent="0.2">
      <c r="A262" s="114"/>
      <c r="B262" s="114"/>
      <c r="C262" s="114"/>
      <c r="D262" s="114"/>
    </row>
    <row r="263" spans="1:4" x14ac:dyDescent="0.2">
      <c r="A263" s="114"/>
      <c r="B263" s="114"/>
      <c r="C263" s="114"/>
      <c r="D263" s="114"/>
    </row>
    <row r="264" spans="1:4" x14ac:dyDescent="0.2">
      <c r="A264" s="114"/>
      <c r="B264" s="114"/>
      <c r="C264" s="114"/>
      <c r="D264" s="114"/>
    </row>
    <row r="265" spans="1:4" x14ac:dyDescent="0.2">
      <c r="A265" s="114"/>
      <c r="B265" s="114"/>
      <c r="C265" s="114"/>
      <c r="D265" s="114"/>
    </row>
    <row r="266" spans="1:4" x14ac:dyDescent="0.2">
      <c r="A266" s="114"/>
      <c r="B266" s="114"/>
      <c r="C266" s="114"/>
      <c r="D266" s="114"/>
    </row>
    <row r="267" spans="1:4" x14ac:dyDescent="0.2">
      <c r="A267" s="114"/>
      <c r="B267" s="114"/>
      <c r="C267" s="114"/>
      <c r="D267" s="114"/>
    </row>
    <row r="268" spans="1:4" x14ac:dyDescent="0.2">
      <c r="A268" s="114"/>
      <c r="B268" s="114"/>
      <c r="C268" s="114"/>
      <c r="D268" s="114"/>
    </row>
    <row r="269" spans="1:4" x14ac:dyDescent="0.2">
      <c r="A269" s="114"/>
      <c r="B269" s="114"/>
      <c r="C269" s="114"/>
      <c r="D269" s="114"/>
    </row>
    <row r="270" spans="1:4" x14ac:dyDescent="0.2">
      <c r="A270" s="114"/>
      <c r="B270" s="114"/>
      <c r="C270" s="114"/>
      <c r="D270" s="114"/>
    </row>
    <row r="271" spans="1:4" x14ac:dyDescent="0.2">
      <c r="A271" s="114"/>
      <c r="B271" s="114"/>
      <c r="C271" s="114"/>
      <c r="D271" s="114"/>
    </row>
    <row r="272" spans="1:4" x14ac:dyDescent="0.2">
      <c r="A272" s="114"/>
      <c r="B272" s="114"/>
      <c r="C272" s="114"/>
      <c r="D272" s="114"/>
    </row>
    <row r="273" spans="1:4" x14ac:dyDescent="0.2">
      <c r="A273" s="114"/>
      <c r="B273" s="114"/>
      <c r="C273" s="114"/>
      <c r="D273" s="114"/>
    </row>
    <row r="274" spans="1:4" x14ac:dyDescent="0.2">
      <c r="A274" s="114"/>
      <c r="B274" s="114"/>
      <c r="C274" s="114"/>
      <c r="D274" s="114"/>
    </row>
    <row r="275" spans="1:4" x14ac:dyDescent="0.2">
      <c r="A275" s="114"/>
      <c r="B275" s="114"/>
      <c r="C275" s="114"/>
      <c r="D275" s="114"/>
    </row>
    <row r="276" spans="1:4" x14ac:dyDescent="0.2">
      <c r="A276" s="114"/>
      <c r="B276" s="114"/>
      <c r="C276" s="114"/>
      <c r="D276" s="114"/>
    </row>
    <row r="277" spans="1:4" x14ac:dyDescent="0.2">
      <c r="A277" s="114"/>
      <c r="B277" s="114"/>
      <c r="C277" s="114"/>
      <c r="D277" s="114"/>
    </row>
    <row r="278" spans="1:4" x14ac:dyDescent="0.2">
      <c r="A278" s="114"/>
      <c r="B278" s="114"/>
      <c r="C278" s="114"/>
      <c r="D278" s="114"/>
    </row>
    <row r="279" spans="1:4" x14ac:dyDescent="0.2">
      <c r="A279" s="114"/>
      <c r="B279" s="114"/>
      <c r="C279" s="114"/>
      <c r="D279" s="114"/>
    </row>
    <row r="280" spans="1:4" x14ac:dyDescent="0.2">
      <c r="A280" s="114"/>
      <c r="B280" s="114"/>
      <c r="C280" s="114"/>
      <c r="D280" s="114"/>
    </row>
    <row r="281" spans="1:4" x14ac:dyDescent="0.2">
      <c r="A281" s="114"/>
      <c r="B281" s="114"/>
      <c r="C281" s="114"/>
      <c r="D281" s="114"/>
    </row>
    <row r="282" spans="1:4" x14ac:dyDescent="0.2">
      <c r="A282" s="114"/>
      <c r="B282" s="114"/>
      <c r="C282" s="114"/>
      <c r="D282" s="114"/>
    </row>
    <row r="283" spans="1:4" x14ac:dyDescent="0.2">
      <c r="A283" s="114"/>
      <c r="B283" s="114"/>
      <c r="C283" s="114"/>
      <c r="D283" s="114"/>
    </row>
    <row r="284" spans="1:4" x14ac:dyDescent="0.2">
      <c r="A284" s="114"/>
      <c r="B284" s="114"/>
      <c r="C284" s="114"/>
      <c r="D284" s="114"/>
    </row>
    <row r="285" spans="1:4" x14ac:dyDescent="0.2">
      <c r="A285" s="114"/>
      <c r="B285" s="114"/>
      <c r="C285" s="114"/>
      <c r="D285" s="114"/>
    </row>
    <row r="286" spans="1:4" x14ac:dyDescent="0.2">
      <c r="A286" s="114"/>
      <c r="B286" s="114"/>
      <c r="C286" s="114"/>
      <c r="D286" s="114"/>
    </row>
    <row r="287" spans="1:4" x14ac:dyDescent="0.2">
      <c r="A287" s="114"/>
      <c r="B287" s="114"/>
      <c r="C287" s="114"/>
      <c r="D287" s="114"/>
    </row>
    <row r="288" spans="1:4" x14ac:dyDescent="0.2">
      <c r="A288" s="114"/>
      <c r="B288" s="114"/>
      <c r="C288" s="114"/>
      <c r="D288" s="114"/>
    </row>
    <row r="289" spans="1:4" x14ac:dyDescent="0.2">
      <c r="A289" s="114"/>
      <c r="B289" s="114"/>
      <c r="C289" s="114"/>
      <c r="D289" s="114"/>
    </row>
    <row r="290" spans="1:4" x14ac:dyDescent="0.2">
      <c r="A290" s="114"/>
      <c r="B290" s="114"/>
      <c r="C290" s="114"/>
      <c r="D290" s="114"/>
    </row>
    <row r="291" spans="1:4" x14ac:dyDescent="0.2">
      <c r="A291" s="114"/>
      <c r="B291" s="114"/>
      <c r="C291" s="114"/>
      <c r="D291" s="114"/>
    </row>
    <row r="292" spans="1:4" x14ac:dyDescent="0.2">
      <c r="A292" s="114"/>
      <c r="B292" s="114"/>
      <c r="C292" s="114"/>
      <c r="D292" s="114"/>
    </row>
    <row r="293" spans="1:4" x14ac:dyDescent="0.2">
      <c r="A293" s="114"/>
      <c r="B293" s="114"/>
      <c r="C293" s="114"/>
      <c r="D293" s="114"/>
    </row>
    <row r="294" spans="1:4" x14ac:dyDescent="0.2">
      <c r="A294" s="114"/>
      <c r="B294" s="114"/>
      <c r="C294" s="114"/>
      <c r="D294" s="114"/>
    </row>
    <row r="295" spans="1:4" x14ac:dyDescent="0.2">
      <c r="A295" s="114"/>
      <c r="B295" s="114"/>
      <c r="C295" s="114"/>
      <c r="D295" s="114"/>
    </row>
    <row r="296" spans="1:4" x14ac:dyDescent="0.2">
      <c r="A296" s="114"/>
      <c r="B296" s="114"/>
      <c r="C296" s="114"/>
      <c r="D296" s="114"/>
    </row>
    <row r="297" spans="1:4" x14ac:dyDescent="0.2">
      <c r="A297" s="114"/>
      <c r="B297" s="114"/>
      <c r="C297" s="114"/>
      <c r="D297" s="114"/>
    </row>
    <row r="298" spans="1:4" x14ac:dyDescent="0.2">
      <c r="A298" s="114"/>
      <c r="B298" s="114"/>
      <c r="C298" s="114"/>
      <c r="D298" s="114"/>
    </row>
    <row r="299" spans="1:4" x14ac:dyDescent="0.2">
      <c r="A299" s="114"/>
      <c r="B299" s="114"/>
      <c r="C299" s="114"/>
      <c r="D299" s="114"/>
    </row>
    <row r="300" spans="1:4" x14ac:dyDescent="0.2">
      <c r="A300" s="114"/>
      <c r="B300" s="114"/>
      <c r="C300" s="114"/>
      <c r="D300" s="114"/>
    </row>
    <row r="301" spans="1:4" x14ac:dyDescent="0.2">
      <c r="A301" s="114"/>
      <c r="B301" s="114"/>
      <c r="C301" s="114"/>
      <c r="D301" s="114"/>
    </row>
    <row r="302" spans="1:4" x14ac:dyDescent="0.2">
      <c r="A302" s="114"/>
      <c r="B302" s="114"/>
      <c r="C302" s="114"/>
      <c r="D302" s="114"/>
    </row>
    <row r="303" spans="1:4" x14ac:dyDescent="0.2">
      <c r="A303" s="114"/>
      <c r="B303" s="114"/>
      <c r="C303" s="114"/>
      <c r="D303" s="114"/>
    </row>
    <row r="304" spans="1:4" x14ac:dyDescent="0.2">
      <c r="A304" s="114"/>
      <c r="B304" s="114"/>
      <c r="C304" s="114"/>
      <c r="D304" s="114"/>
    </row>
    <row r="305" spans="1:4" x14ac:dyDescent="0.2">
      <c r="A305" s="114"/>
      <c r="B305" s="114"/>
      <c r="C305" s="114"/>
      <c r="D305" s="114"/>
    </row>
    <row r="306" spans="1:4" x14ac:dyDescent="0.2">
      <c r="A306" s="114"/>
      <c r="B306" s="114"/>
      <c r="C306" s="114"/>
      <c r="D306" s="114"/>
    </row>
    <row r="307" spans="1:4" x14ac:dyDescent="0.2">
      <c r="A307" s="114"/>
      <c r="B307" s="114"/>
      <c r="C307" s="114"/>
      <c r="D307" s="114"/>
    </row>
    <row r="308" spans="1:4" x14ac:dyDescent="0.2">
      <c r="A308" s="114"/>
      <c r="B308" s="114"/>
      <c r="C308" s="114"/>
      <c r="D308" s="114"/>
    </row>
    <row r="309" spans="1:4" x14ac:dyDescent="0.2">
      <c r="A309" s="114"/>
      <c r="B309" s="114"/>
      <c r="C309" s="114"/>
      <c r="D309" s="114"/>
    </row>
    <row r="310" spans="1:4" x14ac:dyDescent="0.2">
      <c r="A310" s="114"/>
      <c r="B310" s="114"/>
      <c r="C310" s="114"/>
      <c r="D310" s="114"/>
    </row>
    <row r="311" spans="1:4" x14ac:dyDescent="0.2">
      <c r="A311" s="114"/>
      <c r="B311" s="114"/>
      <c r="C311" s="114"/>
      <c r="D311" s="114"/>
    </row>
    <row r="312" spans="1:4" x14ac:dyDescent="0.2">
      <c r="A312" s="114"/>
      <c r="B312" s="114"/>
      <c r="C312" s="114"/>
      <c r="D312" s="114"/>
    </row>
    <row r="313" spans="1:4" x14ac:dyDescent="0.2">
      <c r="A313" s="114"/>
      <c r="B313" s="114"/>
      <c r="C313" s="114"/>
      <c r="D313" s="114"/>
    </row>
    <row r="314" spans="1:4" x14ac:dyDescent="0.2">
      <c r="A314" s="114"/>
      <c r="B314" s="114"/>
      <c r="C314" s="114"/>
      <c r="D314" s="114"/>
    </row>
    <row r="315" spans="1:4" x14ac:dyDescent="0.2">
      <c r="A315" s="114"/>
      <c r="B315" s="114"/>
      <c r="C315" s="114"/>
      <c r="D315" s="114"/>
    </row>
    <row r="316" spans="1:4" x14ac:dyDescent="0.2">
      <c r="A316" s="114"/>
      <c r="B316" s="114"/>
      <c r="C316" s="114"/>
      <c r="D316" s="114"/>
    </row>
    <row r="317" spans="1:4" x14ac:dyDescent="0.2">
      <c r="A317" s="114"/>
      <c r="B317" s="114"/>
      <c r="C317" s="114"/>
      <c r="D317" s="114"/>
    </row>
    <row r="318" spans="1:4" x14ac:dyDescent="0.2">
      <c r="A318" s="114"/>
      <c r="B318" s="114"/>
      <c r="C318" s="114"/>
      <c r="D318" s="114"/>
    </row>
    <row r="319" spans="1:4" x14ac:dyDescent="0.2">
      <c r="A319" s="114"/>
      <c r="B319" s="114"/>
      <c r="C319" s="114"/>
      <c r="D319" s="114"/>
    </row>
    <row r="320" spans="1:4" x14ac:dyDescent="0.2">
      <c r="A320" s="114"/>
      <c r="B320" s="114"/>
      <c r="C320" s="114"/>
      <c r="D320" s="114"/>
    </row>
    <row r="321" spans="1:4" x14ac:dyDescent="0.2">
      <c r="A321" s="114"/>
      <c r="B321" s="114"/>
      <c r="C321" s="114"/>
      <c r="D321" s="114"/>
    </row>
    <row r="322" spans="1:4" x14ac:dyDescent="0.2">
      <c r="A322" s="114"/>
      <c r="B322" s="114"/>
      <c r="C322" s="114"/>
      <c r="D322" s="114"/>
    </row>
    <row r="323" spans="1:4" x14ac:dyDescent="0.2">
      <c r="A323" s="114"/>
      <c r="B323" s="114"/>
      <c r="C323" s="114"/>
      <c r="D323" s="114"/>
    </row>
    <row r="324" spans="1:4" x14ac:dyDescent="0.2">
      <c r="A324" s="114"/>
      <c r="B324" s="114"/>
      <c r="C324" s="114"/>
      <c r="D324" s="114"/>
    </row>
    <row r="325" spans="1:4" x14ac:dyDescent="0.2">
      <c r="A325" s="114"/>
      <c r="B325" s="114"/>
      <c r="C325" s="114"/>
      <c r="D325" s="114"/>
    </row>
    <row r="326" spans="1:4" x14ac:dyDescent="0.2">
      <c r="A326" s="114"/>
      <c r="B326" s="114"/>
      <c r="C326" s="114"/>
      <c r="D326" s="114"/>
    </row>
    <row r="327" spans="1:4" x14ac:dyDescent="0.2">
      <c r="A327" s="114"/>
      <c r="B327" s="114"/>
      <c r="C327" s="114"/>
      <c r="D327" s="114"/>
    </row>
    <row r="328" spans="1:4" x14ac:dyDescent="0.2">
      <c r="A328" s="114"/>
      <c r="B328" s="114"/>
      <c r="C328" s="114"/>
      <c r="D328" s="114"/>
    </row>
    <row r="329" spans="1:4" x14ac:dyDescent="0.2">
      <c r="A329" s="114"/>
      <c r="B329" s="114"/>
      <c r="C329" s="114"/>
      <c r="D329" s="114"/>
    </row>
    <row r="330" spans="1:4" x14ac:dyDescent="0.2">
      <c r="A330" s="114"/>
      <c r="B330" s="114"/>
      <c r="C330" s="114"/>
      <c r="D330" s="114"/>
    </row>
    <row r="331" spans="1:4" x14ac:dyDescent="0.2">
      <c r="A331" s="114"/>
      <c r="B331" s="114"/>
      <c r="C331" s="114"/>
      <c r="D331" s="114"/>
    </row>
    <row r="332" spans="1:4" x14ac:dyDescent="0.2">
      <c r="A332" s="114"/>
      <c r="B332" s="114"/>
      <c r="C332" s="114"/>
      <c r="D332" s="114"/>
    </row>
    <row r="333" spans="1:4" x14ac:dyDescent="0.2">
      <c r="A333" s="114"/>
      <c r="B333" s="114"/>
      <c r="C333" s="114"/>
      <c r="D333" s="114"/>
    </row>
    <row r="334" spans="1:4" x14ac:dyDescent="0.2">
      <c r="A334" s="114"/>
      <c r="B334" s="114"/>
      <c r="C334" s="114"/>
      <c r="D334" s="114"/>
    </row>
    <row r="335" spans="1:4" x14ac:dyDescent="0.2">
      <c r="A335" s="114"/>
      <c r="B335" s="114"/>
      <c r="C335" s="114"/>
      <c r="D335" s="114"/>
    </row>
    <row r="336" spans="1:4" x14ac:dyDescent="0.2">
      <c r="A336" s="114"/>
      <c r="B336" s="114"/>
      <c r="C336" s="114"/>
      <c r="D336" s="114"/>
    </row>
    <row r="337" spans="1:4" x14ac:dyDescent="0.2">
      <c r="A337" s="114"/>
      <c r="B337" s="114"/>
      <c r="C337" s="114"/>
      <c r="D337" s="114"/>
    </row>
    <row r="338" spans="1:4" x14ac:dyDescent="0.2">
      <c r="A338" s="114"/>
      <c r="B338" s="114"/>
      <c r="C338" s="114"/>
      <c r="D338" s="114"/>
    </row>
    <row r="339" spans="1:4" x14ac:dyDescent="0.2">
      <c r="A339" s="114"/>
      <c r="B339" s="114"/>
      <c r="C339" s="114"/>
      <c r="D339" s="114"/>
    </row>
    <row r="340" spans="1:4" x14ac:dyDescent="0.2">
      <c r="A340" s="114"/>
      <c r="B340" s="114"/>
      <c r="C340" s="114"/>
      <c r="D340" s="114"/>
    </row>
    <row r="341" spans="1:4" x14ac:dyDescent="0.2">
      <c r="A341" s="114"/>
      <c r="B341" s="114"/>
      <c r="C341" s="114"/>
      <c r="D341" s="114"/>
    </row>
    <row r="342" spans="1:4" x14ac:dyDescent="0.2">
      <c r="A342" s="114"/>
      <c r="B342" s="114"/>
      <c r="C342" s="114"/>
      <c r="D342" s="114"/>
    </row>
    <row r="343" spans="1:4" x14ac:dyDescent="0.2">
      <c r="A343" s="114"/>
      <c r="B343" s="114"/>
      <c r="C343" s="114"/>
      <c r="D343" s="114"/>
    </row>
    <row r="344" spans="1:4" x14ac:dyDescent="0.2">
      <c r="A344" s="114"/>
      <c r="B344" s="114"/>
      <c r="C344" s="114"/>
      <c r="D344" s="114"/>
    </row>
    <row r="345" spans="1:4" x14ac:dyDescent="0.2">
      <c r="A345" s="114"/>
      <c r="B345" s="114"/>
      <c r="C345" s="114"/>
      <c r="D345" s="114"/>
    </row>
    <row r="346" spans="1:4" x14ac:dyDescent="0.2">
      <c r="A346" s="114"/>
      <c r="B346" s="114"/>
      <c r="C346" s="114"/>
      <c r="D346" s="114"/>
    </row>
    <row r="347" spans="1:4" x14ac:dyDescent="0.2">
      <c r="A347" s="114"/>
      <c r="B347" s="114"/>
      <c r="C347" s="114"/>
      <c r="D347" s="114"/>
    </row>
    <row r="348" spans="1:4" x14ac:dyDescent="0.2">
      <c r="A348" s="114"/>
      <c r="B348" s="114"/>
      <c r="C348" s="114"/>
      <c r="D348" s="114"/>
    </row>
    <row r="349" spans="1:4" x14ac:dyDescent="0.2">
      <c r="A349" s="114"/>
      <c r="B349" s="114"/>
      <c r="C349" s="114"/>
      <c r="D349" s="114"/>
    </row>
    <row r="350" spans="1:4" x14ac:dyDescent="0.2">
      <c r="A350" s="114"/>
      <c r="B350" s="114"/>
      <c r="C350" s="114"/>
      <c r="D350" s="114"/>
    </row>
    <row r="351" spans="1:4" x14ac:dyDescent="0.2">
      <c r="A351" s="114"/>
      <c r="B351" s="114"/>
      <c r="C351" s="114"/>
      <c r="D351" s="114"/>
    </row>
    <row r="352" spans="1:4" x14ac:dyDescent="0.2">
      <c r="A352" s="114"/>
      <c r="B352" s="114"/>
      <c r="C352" s="114"/>
      <c r="D352" s="114"/>
    </row>
    <row r="353" spans="1:4" x14ac:dyDescent="0.2">
      <c r="A353" s="114"/>
      <c r="B353" s="114"/>
      <c r="C353" s="114"/>
      <c r="D353" s="114"/>
    </row>
    <row r="354" spans="1:4" x14ac:dyDescent="0.2">
      <c r="A354" s="114"/>
      <c r="B354" s="114"/>
      <c r="C354" s="114"/>
      <c r="D354" s="114"/>
    </row>
    <row r="355" spans="1:4" x14ac:dyDescent="0.2">
      <c r="A355" s="114"/>
      <c r="B355" s="114"/>
      <c r="C355" s="114"/>
      <c r="D355" s="114"/>
    </row>
    <row r="356" spans="1:4" x14ac:dyDescent="0.2">
      <c r="A356" s="114"/>
      <c r="B356" s="114"/>
      <c r="C356" s="114"/>
      <c r="D356" s="114"/>
    </row>
    <row r="357" spans="1:4" x14ac:dyDescent="0.2">
      <c r="A357" s="114"/>
      <c r="B357" s="114"/>
      <c r="C357" s="114"/>
      <c r="D357" s="114"/>
    </row>
    <row r="358" spans="1:4" x14ac:dyDescent="0.2">
      <c r="A358" s="114"/>
      <c r="B358" s="114"/>
      <c r="C358" s="114"/>
      <c r="D358" s="114"/>
    </row>
    <row r="359" spans="1:4" x14ac:dyDescent="0.2">
      <c r="A359" s="114"/>
      <c r="B359" s="114"/>
      <c r="C359" s="114"/>
      <c r="D359" s="114"/>
    </row>
    <row r="360" spans="1:4" x14ac:dyDescent="0.2">
      <c r="A360" s="114"/>
      <c r="B360" s="114"/>
      <c r="C360" s="114"/>
      <c r="D360" s="114"/>
    </row>
    <row r="361" spans="1:4" x14ac:dyDescent="0.2">
      <c r="A361" s="114"/>
      <c r="B361" s="114"/>
      <c r="C361" s="114"/>
      <c r="D361" s="114"/>
    </row>
    <row r="362" spans="1:4" x14ac:dyDescent="0.2">
      <c r="A362" s="114"/>
      <c r="B362" s="114"/>
      <c r="C362" s="114"/>
      <c r="D362" s="114"/>
    </row>
    <row r="363" spans="1:4" x14ac:dyDescent="0.2">
      <c r="A363" s="114"/>
      <c r="B363" s="114"/>
      <c r="C363" s="114"/>
      <c r="D363" s="114"/>
    </row>
    <row r="364" spans="1:4" x14ac:dyDescent="0.2">
      <c r="A364" s="114"/>
      <c r="B364" s="114"/>
      <c r="C364" s="114"/>
      <c r="D364" s="114"/>
    </row>
    <row r="365" spans="1:4" x14ac:dyDescent="0.2">
      <c r="A365" s="114"/>
      <c r="B365" s="114"/>
      <c r="C365" s="114"/>
      <c r="D365" s="114"/>
    </row>
    <row r="366" spans="1:4" x14ac:dyDescent="0.2">
      <c r="A366" s="114"/>
      <c r="B366" s="114"/>
      <c r="C366" s="114"/>
      <c r="D366" s="114"/>
    </row>
    <row r="367" spans="1:4" x14ac:dyDescent="0.2">
      <c r="A367" s="114"/>
      <c r="B367" s="114"/>
      <c r="C367" s="114"/>
      <c r="D367" s="114"/>
    </row>
    <row r="368" spans="1:4" x14ac:dyDescent="0.2">
      <c r="A368" s="114"/>
      <c r="B368" s="114"/>
      <c r="C368" s="114"/>
      <c r="D368" s="114"/>
    </row>
    <row r="369" spans="1:4" x14ac:dyDescent="0.2">
      <c r="A369" s="114"/>
      <c r="B369" s="114"/>
      <c r="C369" s="114"/>
      <c r="D369" s="114"/>
    </row>
    <row r="370" spans="1:4" x14ac:dyDescent="0.2">
      <c r="A370" s="114"/>
      <c r="B370" s="114"/>
      <c r="C370" s="114"/>
      <c r="D370" s="114"/>
    </row>
    <row r="371" spans="1:4" x14ac:dyDescent="0.2">
      <c r="A371" s="114"/>
      <c r="B371" s="114"/>
      <c r="C371" s="114"/>
      <c r="D371" s="114"/>
    </row>
    <row r="372" spans="1:4" x14ac:dyDescent="0.2">
      <c r="A372" s="114"/>
      <c r="B372" s="114"/>
      <c r="C372" s="114"/>
      <c r="D372" s="114"/>
    </row>
    <row r="373" spans="1:4" x14ac:dyDescent="0.2">
      <c r="A373" s="114"/>
      <c r="B373" s="114"/>
      <c r="C373" s="114"/>
      <c r="D373" s="114"/>
    </row>
    <row r="374" spans="1:4" x14ac:dyDescent="0.2">
      <c r="A374" s="114"/>
      <c r="B374" s="114"/>
      <c r="C374" s="114"/>
      <c r="D374" s="114"/>
    </row>
    <row r="375" spans="1:4" x14ac:dyDescent="0.2">
      <c r="A375" s="114"/>
      <c r="B375" s="114"/>
      <c r="C375" s="114"/>
      <c r="D375" s="114"/>
    </row>
    <row r="376" spans="1:4" x14ac:dyDescent="0.2">
      <c r="A376" s="114"/>
      <c r="B376" s="114"/>
      <c r="C376" s="114"/>
      <c r="D376" s="114"/>
    </row>
    <row r="377" spans="1:4" x14ac:dyDescent="0.2">
      <c r="A377" s="114"/>
      <c r="B377" s="114"/>
      <c r="C377" s="114"/>
      <c r="D377" s="114"/>
    </row>
    <row r="378" spans="1:4" x14ac:dyDescent="0.2">
      <c r="A378" s="114"/>
      <c r="B378" s="114"/>
      <c r="C378" s="114"/>
      <c r="D378" s="114"/>
    </row>
    <row r="379" spans="1:4" x14ac:dyDescent="0.2">
      <c r="A379" s="114"/>
      <c r="B379" s="114"/>
      <c r="C379" s="114"/>
      <c r="D379" s="114"/>
    </row>
    <row r="380" spans="1:4" x14ac:dyDescent="0.2">
      <c r="A380" s="114"/>
      <c r="B380" s="114"/>
      <c r="C380" s="114"/>
      <c r="D380" s="114"/>
    </row>
    <row r="381" spans="1:4" x14ac:dyDescent="0.2">
      <c r="A381" s="114"/>
      <c r="B381" s="114"/>
      <c r="C381" s="114"/>
      <c r="D381" s="114"/>
    </row>
    <row r="382" spans="1:4" x14ac:dyDescent="0.2">
      <c r="A382" s="114"/>
      <c r="B382" s="114"/>
      <c r="C382" s="114"/>
      <c r="D382" s="114"/>
    </row>
    <row r="383" spans="1:4" x14ac:dyDescent="0.2">
      <c r="A383" s="114"/>
      <c r="B383" s="114"/>
      <c r="C383" s="114"/>
      <c r="D383" s="114"/>
    </row>
    <row r="384" spans="1:4" x14ac:dyDescent="0.2">
      <c r="A384" s="114"/>
      <c r="B384" s="114"/>
      <c r="C384" s="114"/>
      <c r="D384" s="114"/>
    </row>
    <row r="385" spans="1:4" x14ac:dyDescent="0.2">
      <c r="A385" s="114"/>
      <c r="B385" s="114"/>
      <c r="C385" s="114"/>
      <c r="D385" s="114"/>
    </row>
    <row r="386" spans="1:4" x14ac:dyDescent="0.2">
      <c r="A386" s="114"/>
      <c r="B386" s="114"/>
      <c r="C386" s="114"/>
      <c r="D386" s="114"/>
    </row>
    <row r="387" spans="1:4" x14ac:dyDescent="0.2">
      <c r="A387" s="114"/>
      <c r="B387" s="114"/>
      <c r="C387" s="114"/>
      <c r="D387" s="114"/>
    </row>
    <row r="388" spans="1:4" x14ac:dyDescent="0.2">
      <c r="A388" s="114"/>
      <c r="B388" s="114"/>
      <c r="C388" s="114"/>
      <c r="D388" s="114"/>
    </row>
    <row r="389" spans="1:4" x14ac:dyDescent="0.2">
      <c r="A389" s="114"/>
      <c r="B389" s="114"/>
      <c r="C389" s="114"/>
      <c r="D389" s="114"/>
    </row>
    <row r="390" spans="1:4" x14ac:dyDescent="0.2">
      <c r="A390" s="114"/>
      <c r="B390" s="114"/>
      <c r="C390" s="114"/>
      <c r="D390" s="114"/>
    </row>
    <row r="391" spans="1:4" x14ac:dyDescent="0.2">
      <c r="A391" s="114"/>
      <c r="B391" s="114"/>
      <c r="C391" s="114"/>
      <c r="D391" s="114"/>
    </row>
    <row r="392" spans="1:4" x14ac:dyDescent="0.2">
      <c r="A392" s="114"/>
      <c r="B392" s="114"/>
      <c r="C392" s="114"/>
      <c r="D392" s="114"/>
    </row>
    <row r="393" spans="1:4" x14ac:dyDescent="0.2">
      <c r="A393" s="114"/>
      <c r="B393" s="114"/>
      <c r="C393" s="114"/>
      <c r="D393" s="114"/>
    </row>
    <row r="394" spans="1:4" x14ac:dyDescent="0.2">
      <c r="A394" s="114"/>
      <c r="B394" s="114"/>
      <c r="C394" s="114"/>
      <c r="D394" s="114"/>
    </row>
    <row r="395" spans="1:4" x14ac:dyDescent="0.2">
      <c r="A395" s="114"/>
      <c r="B395" s="114"/>
      <c r="C395" s="114"/>
      <c r="D395" s="114"/>
    </row>
    <row r="396" spans="1:4" x14ac:dyDescent="0.2">
      <c r="A396" s="114"/>
      <c r="B396" s="114"/>
      <c r="C396" s="114"/>
      <c r="D396" s="114"/>
    </row>
    <row r="397" spans="1:4" x14ac:dyDescent="0.2">
      <c r="A397" s="114"/>
      <c r="B397" s="114"/>
      <c r="C397" s="114"/>
      <c r="D397" s="114"/>
    </row>
    <row r="398" spans="1:4" x14ac:dyDescent="0.2">
      <c r="A398" s="114"/>
      <c r="B398" s="114"/>
      <c r="C398" s="114"/>
      <c r="D398" s="114"/>
    </row>
    <row r="399" spans="1:4" x14ac:dyDescent="0.2">
      <c r="A399" s="114"/>
      <c r="B399" s="114"/>
      <c r="C399" s="114"/>
      <c r="D399" s="114"/>
    </row>
    <row r="400" spans="1:4" x14ac:dyDescent="0.2">
      <c r="A400" s="114"/>
      <c r="B400" s="114"/>
      <c r="C400" s="114"/>
      <c r="D400" s="114"/>
    </row>
    <row r="401" spans="1:4" x14ac:dyDescent="0.2">
      <c r="A401" s="114"/>
      <c r="B401" s="114"/>
      <c r="C401" s="114"/>
      <c r="D401" s="114"/>
    </row>
    <row r="402" spans="1:4" x14ac:dyDescent="0.2">
      <c r="A402" s="114"/>
      <c r="B402" s="114"/>
      <c r="C402" s="114"/>
      <c r="D402" s="114"/>
    </row>
    <row r="403" spans="1:4" x14ac:dyDescent="0.2">
      <c r="A403" s="114"/>
      <c r="B403" s="114"/>
      <c r="C403" s="114"/>
      <c r="D403" s="114"/>
    </row>
    <row r="404" spans="1:4" x14ac:dyDescent="0.2">
      <c r="A404" s="114"/>
      <c r="B404" s="114"/>
      <c r="C404" s="114"/>
      <c r="D404" s="114"/>
    </row>
    <row r="405" spans="1:4" x14ac:dyDescent="0.2">
      <c r="A405" s="114"/>
      <c r="B405" s="114"/>
      <c r="C405" s="114"/>
      <c r="D405" s="114"/>
    </row>
    <row r="406" spans="1:4" x14ac:dyDescent="0.2">
      <c r="A406" s="114"/>
      <c r="B406" s="114"/>
      <c r="C406" s="114"/>
      <c r="D406" s="114"/>
    </row>
    <row r="407" spans="1:4" x14ac:dyDescent="0.2">
      <c r="A407" s="114"/>
      <c r="B407" s="114"/>
      <c r="C407" s="114"/>
      <c r="D407" s="114"/>
    </row>
    <row r="408" spans="1:4" x14ac:dyDescent="0.2">
      <c r="A408" s="114"/>
      <c r="B408" s="114"/>
      <c r="C408" s="114"/>
      <c r="D408" s="114"/>
    </row>
    <row r="409" spans="1:4" x14ac:dyDescent="0.2">
      <c r="A409" s="114"/>
      <c r="B409" s="114"/>
      <c r="C409" s="114"/>
      <c r="D409" s="114"/>
    </row>
    <row r="410" spans="1:4" x14ac:dyDescent="0.2">
      <c r="A410" s="114"/>
      <c r="B410" s="114"/>
      <c r="C410" s="114"/>
      <c r="D410" s="114"/>
    </row>
    <row r="411" spans="1:4" x14ac:dyDescent="0.2">
      <c r="A411" s="114"/>
      <c r="B411" s="114"/>
      <c r="C411" s="114"/>
      <c r="D411" s="114"/>
    </row>
    <row r="412" spans="1:4" x14ac:dyDescent="0.2">
      <c r="A412" s="114"/>
      <c r="B412" s="114"/>
      <c r="C412" s="114"/>
      <c r="D412" s="114"/>
    </row>
    <row r="413" spans="1:4" x14ac:dyDescent="0.2">
      <c r="A413" s="114"/>
      <c r="B413" s="114"/>
      <c r="C413" s="114"/>
      <c r="D413" s="114"/>
    </row>
    <row r="414" spans="1:4" x14ac:dyDescent="0.2">
      <c r="A414" s="114"/>
      <c r="B414" s="114"/>
      <c r="C414" s="114"/>
      <c r="D414" s="114"/>
    </row>
    <row r="415" spans="1:4" x14ac:dyDescent="0.2">
      <c r="A415" s="114"/>
      <c r="B415" s="114"/>
      <c r="C415" s="114"/>
      <c r="D415" s="114"/>
    </row>
    <row r="416" spans="1:4" x14ac:dyDescent="0.2">
      <c r="A416" s="114"/>
      <c r="B416" s="114"/>
      <c r="C416" s="114"/>
      <c r="D416" s="114"/>
    </row>
    <row r="417" spans="1:4" x14ac:dyDescent="0.2">
      <c r="A417" s="114"/>
      <c r="B417" s="114"/>
      <c r="C417" s="114"/>
      <c r="D417" s="114"/>
    </row>
    <row r="418" spans="1:4" x14ac:dyDescent="0.2">
      <c r="A418" s="114"/>
      <c r="B418" s="114"/>
      <c r="C418" s="114"/>
      <c r="D418" s="114"/>
    </row>
    <row r="419" spans="1:4" x14ac:dyDescent="0.2">
      <c r="A419" s="114"/>
      <c r="B419" s="114"/>
      <c r="C419" s="114"/>
      <c r="D419" s="114"/>
    </row>
    <row r="420" spans="1:4" x14ac:dyDescent="0.2">
      <c r="A420" s="114"/>
      <c r="B420" s="114"/>
      <c r="C420" s="114"/>
      <c r="D420" s="114"/>
    </row>
    <row r="421" spans="1:4" x14ac:dyDescent="0.2">
      <c r="A421" s="114"/>
      <c r="B421" s="114"/>
      <c r="C421" s="114"/>
      <c r="D421" s="114"/>
    </row>
    <row r="422" spans="1:4" x14ac:dyDescent="0.2">
      <c r="A422" s="114"/>
      <c r="B422" s="114"/>
      <c r="C422" s="114"/>
      <c r="D422" s="114"/>
    </row>
    <row r="423" spans="1:4" x14ac:dyDescent="0.2">
      <c r="A423" s="114"/>
      <c r="B423" s="114"/>
      <c r="C423" s="114"/>
      <c r="D423" s="114"/>
    </row>
    <row r="424" spans="1:4" x14ac:dyDescent="0.2">
      <c r="A424" s="114"/>
      <c r="B424" s="114"/>
      <c r="C424" s="114"/>
      <c r="D424" s="114"/>
    </row>
    <row r="425" spans="1:4" x14ac:dyDescent="0.2">
      <c r="A425" s="114"/>
      <c r="B425" s="114"/>
      <c r="C425" s="114"/>
      <c r="D425" s="114"/>
    </row>
    <row r="426" spans="1:4" x14ac:dyDescent="0.2">
      <c r="A426" s="114"/>
      <c r="B426" s="114"/>
      <c r="C426" s="114"/>
      <c r="D426" s="114"/>
    </row>
    <row r="427" spans="1:4" x14ac:dyDescent="0.2">
      <c r="A427" s="114"/>
      <c r="B427" s="114"/>
      <c r="C427" s="114"/>
      <c r="D427" s="114"/>
    </row>
    <row r="428" spans="1:4" x14ac:dyDescent="0.2">
      <c r="A428" s="114"/>
      <c r="B428" s="114"/>
      <c r="C428" s="114"/>
      <c r="D428" s="114"/>
    </row>
    <row r="429" spans="1:4" x14ac:dyDescent="0.2">
      <c r="A429" s="114"/>
      <c r="B429" s="114"/>
      <c r="C429" s="114"/>
      <c r="D429" s="114"/>
    </row>
    <row r="430" spans="1:4" x14ac:dyDescent="0.2">
      <c r="A430" s="114"/>
      <c r="B430" s="114"/>
      <c r="C430" s="114"/>
      <c r="D430" s="114"/>
    </row>
    <row r="431" spans="1:4" x14ac:dyDescent="0.2">
      <c r="A431" s="114"/>
      <c r="B431" s="114"/>
      <c r="C431" s="114"/>
      <c r="D431" s="114"/>
    </row>
    <row r="432" spans="1:4" x14ac:dyDescent="0.2">
      <c r="A432" s="114"/>
      <c r="B432" s="114"/>
      <c r="C432" s="114"/>
      <c r="D432" s="114"/>
    </row>
    <row r="433" spans="1:4" x14ac:dyDescent="0.2">
      <c r="A433" s="114"/>
      <c r="B433" s="114"/>
      <c r="C433" s="114"/>
      <c r="D433" s="114"/>
    </row>
    <row r="434" spans="1:4" x14ac:dyDescent="0.2">
      <c r="A434" s="114"/>
      <c r="B434" s="114"/>
      <c r="C434" s="114"/>
      <c r="D434" s="114"/>
    </row>
    <row r="435" spans="1:4" x14ac:dyDescent="0.2">
      <c r="A435" s="114"/>
      <c r="B435" s="114"/>
      <c r="C435" s="114"/>
      <c r="D435" s="114"/>
    </row>
    <row r="436" spans="1:4" x14ac:dyDescent="0.2">
      <c r="A436" s="114"/>
      <c r="B436" s="114"/>
      <c r="C436" s="114"/>
      <c r="D436" s="114"/>
    </row>
    <row r="437" spans="1:4" x14ac:dyDescent="0.2">
      <c r="A437" s="114"/>
      <c r="B437" s="114"/>
      <c r="C437" s="114"/>
      <c r="D437" s="114"/>
    </row>
    <row r="438" spans="1:4" x14ac:dyDescent="0.2">
      <c r="A438" s="114"/>
      <c r="B438" s="114"/>
      <c r="C438" s="114"/>
      <c r="D438" s="114"/>
    </row>
    <row r="439" spans="1:4" x14ac:dyDescent="0.2">
      <c r="A439" s="114"/>
      <c r="B439" s="114"/>
      <c r="C439" s="114"/>
      <c r="D439" s="114"/>
    </row>
    <row r="440" spans="1:4" x14ac:dyDescent="0.2">
      <c r="A440" s="114"/>
      <c r="B440" s="114"/>
      <c r="C440" s="114"/>
      <c r="D440" s="114"/>
    </row>
    <row r="441" spans="1:4" x14ac:dyDescent="0.2">
      <c r="A441" s="114"/>
      <c r="B441" s="114"/>
      <c r="C441" s="114"/>
      <c r="D441" s="114"/>
    </row>
    <row r="442" spans="1:4" x14ac:dyDescent="0.2">
      <c r="A442" s="114"/>
      <c r="B442" s="114"/>
      <c r="C442" s="114"/>
      <c r="D442" s="114"/>
    </row>
    <row r="443" spans="1:4" x14ac:dyDescent="0.2">
      <c r="A443" s="114"/>
      <c r="B443" s="114"/>
      <c r="C443" s="114"/>
      <c r="D443" s="114"/>
    </row>
    <row r="444" spans="1:4" x14ac:dyDescent="0.2">
      <c r="A444" s="114"/>
      <c r="B444" s="114"/>
      <c r="C444" s="114"/>
      <c r="D444" s="114"/>
    </row>
    <row r="445" spans="1:4" x14ac:dyDescent="0.2">
      <c r="A445" s="114"/>
      <c r="B445" s="114"/>
      <c r="C445" s="114"/>
      <c r="D445" s="114"/>
    </row>
    <row r="446" spans="1:4" x14ac:dyDescent="0.2">
      <c r="A446" s="114"/>
      <c r="B446" s="114"/>
      <c r="C446" s="114"/>
      <c r="D446" s="114"/>
    </row>
    <row r="447" spans="1:4" x14ac:dyDescent="0.2">
      <c r="A447" s="114"/>
      <c r="B447" s="114"/>
      <c r="C447" s="114"/>
      <c r="D447" s="114"/>
    </row>
    <row r="448" spans="1:4" x14ac:dyDescent="0.2">
      <c r="A448" s="114"/>
      <c r="B448" s="114"/>
      <c r="C448" s="114"/>
      <c r="D448" s="114"/>
    </row>
    <row r="449" spans="1:4" x14ac:dyDescent="0.2">
      <c r="A449" s="114"/>
      <c r="B449" s="114"/>
      <c r="C449" s="114"/>
      <c r="D449" s="114"/>
    </row>
    <row r="450" spans="1:4" x14ac:dyDescent="0.2">
      <c r="A450" s="114"/>
      <c r="B450" s="114"/>
      <c r="C450" s="114"/>
      <c r="D450" s="114"/>
    </row>
    <row r="451" spans="1:4" x14ac:dyDescent="0.2">
      <c r="A451" s="114"/>
      <c r="B451" s="114"/>
      <c r="C451" s="114"/>
      <c r="D451" s="114"/>
    </row>
    <row r="452" spans="1:4" x14ac:dyDescent="0.2">
      <c r="A452" s="114"/>
      <c r="B452" s="114"/>
      <c r="C452" s="114"/>
      <c r="D452" s="114"/>
    </row>
    <row r="453" spans="1:4" x14ac:dyDescent="0.2">
      <c r="A453" s="114"/>
      <c r="B453" s="114"/>
      <c r="C453" s="114"/>
      <c r="D453" s="114"/>
    </row>
    <row r="454" spans="1:4" x14ac:dyDescent="0.2">
      <c r="A454" s="114"/>
      <c r="B454" s="114"/>
      <c r="C454" s="114"/>
      <c r="D454" s="114"/>
    </row>
    <row r="455" spans="1:4" x14ac:dyDescent="0.2">
      <c r="A455" s="114"/>
      <c r="B455" s="114"/>
      <c r="C455" s="114"/>
      <c r="D455" s="114"/>
    </row>
    <row r="456" spans="1:4" x14ac:dyDescent="0.2">
      <c r="A456" s="114"/>
      <c r="B456" s="114"/>
      <c r="C456" s="114"/>
      <c r="D456" s="114"/>
    </row>
    <row r="457" spans="1:4" x14ac:dyDescent="0.2">
      <c r="A457" s="114"/>
      <c r="B457" s="114"/>
      <c r="C457" s="114"/>
      <c r="D457" s="114"/>
    </row>
    <row r="458" spans="1:4" x14ac:dyDescent="0.2">
      <c r="A458" s="114"/>
      <c r="B458" s="114"/>
      <c r="C458" s="114"/>
      <c r="D458" s="114"/>
    </row>
    <row r="459" spans="1:4" x14ac:dyDescent="0.2">
      <c r="A459" s="114"/>
      <c r="B459" s="114"/>
      <c r="C459" s="114"/>
      <c r="D459" s="114"/>
    </row>
    <row r="460" spans="1:4" x14ac:dyDescent="0.2">
      <c r="A460" s="114"/>
      <c r="B460" s="114"/>
      <c r="C460" s="114"/>
      <c r="D460" s="114"/>
    </row>
    <row r="461" spans="1:4" x14ac:dyDescent="0.2">
      <c r="A461" s="114"/>
      <c r="B461" s="114"/>
      <c r="C461" s="114"/>
      <c r="D461" s="114"/>
    </row>
    <row r="462" spans="1:4" x14ac:dyDescent="0.2">
      <c r="A462" s="114"/>
      <c r="B462" s="114"/>
      <c r="C462" s="114"/>
      <c r="D462" s="114"/>
    </row>
    <row r="463" spans="1:4" x14ac:dyDescent="0.2">
      <c r="A463" s="114"/>
      <c r="B463" s="114"/>
      <c r="C463" s="114"/>
      <c r="D463" s="114"/>
    </row>
    <row r="464" spans="1:4" x14ac:dyDescent="0.2">
      <c r="A464" s="114"/>
      <c r="B464" s="114"/>
      <c r="C464" s="114"/>
      <c r="D464" s="114"/>
    </row>
    <row r="465" spans="1:4" x14ac:dyDescent="0.2">
      <c r="A465" s="114"/>
      <c r="B465" s="114"/>
      <c r="C465" s="114"/>
      <c r="D465" s="114"/>
    </row>
    <row r="466" spans="1:4" x14ac:dyDescent="0.2">
      <c r="A466" s="114"/>
      <c r="B466" s="114"/>
      <c r="C466" s="114"/>
      <c r="D466" s="114"/>
    </row>
    <row r="467" spans="1:4" x14ac:dyDescent="0.2">
      <c r="A467" s="114"/>
      <c r="B467" s="114"/>
      <c r="C467" s="114"/>
      <c r="D467" s="114"/>
    </row>
    <row r="468" spans="1:4" x14ac:dyDescent="0.2">
      <c r="A468" s="114"/>
      <c r="B468" s="114"/>
      <c r="C468" s="114"/>
      <c r="D468" s="114"/>
    </row>
    <row r="469" spans="1:4" x14ac:dyDescent="0.2">
      <c r="A469" s="114"/>
      <c r="B469" s="114"/>
      <c r="C469" s="114"/>
      <c r="D469" s="114"/>
    </row>
    <row r="470" spans="1:4" x14ac:dyDescent="0.2">
      <c r="A470" s="114"/>
      <c r="B470" s="114"/>
      <c r="C470" s="114"/>
      <c r="D470" s="114"/>
    </row>
    <row r="471" spans="1:4" x14ac:dyDescent="0.2">
      <c r="A471" s="114"/>
      <c r="B471" s="114"/>
      <c r="C471" s="114"/>
      <c r="D471" s="114"/>
    </row>
    <row r="472" spans="1:4" x14ac:dyDescent="0.2">
      <c r="A472" s="114"/>
      <c r="B472" s="114"/>
      <c r="C472" s="114"/>
      <c r="D472" s="114"/>
    </row>
    <row r="473" spans="1:4" x14ac:dyDescent="0.2">
      <c r="A473" s="114"/>
      <c r="B473" s="114"/>
      <c r="C473" s="114"/>
      <c r="D473" s="114"/>
    </row>
    <row r="474" spans="1:4" x14ac:dyDescent="0.2">
      <c r="A474" s="114"/>
      <c r="B474" s="114"/>
      <c r="C474" s="114"/>
      <c r="D474" s="114"/>
    </row>
    <row r="475" spans="1:4" x14ac:dyDescent="0.2">
      <c r="A475" s="114"/>
      <c r="B475" s="114"/>
      <c r="C475" s="114"/>
      <c r="D475" s="114"/>
    </row>
    <row r="476" spans="1:4" x14ac:dyDescent="0.2">
      <c r="A476" s="114"/>
      <c r="B476" s="114"/>
      <c r="C476" s="114"/>
      <c r="D476" s="114"/>
    </row>
    <row r="477" spans="1:4" x14ac:dyDescent="0.2">
      <c r="A477" s="114"/>
      <c r="B477" s="114"/>
      <c r="C477" s="114"/>
      <c r="D477" s="114"/>
    </row>
    <row r="478" spans="1:4" x14ac:dyDescent="0.2">
      <c r="A478" s="114"/>
      <c r="B478" s="114"/>
      <c r="C478" s="114"/>
      <c r="D478" s="114"/>
    </row>
    <row r="479" spans="1:4" x14ac:dyDescent="0.2">
      <c r="A479" s="114"/>
      <c r="B479" s="114"/>
      <c r="C479" s="114"/>
      <c r="D479" s="114"/>
    </row>
    <row r="480" spans="1:4" x14ac:dyDescent="0.2">
      <c r="A480" s="114"/>
      <c r="B480" s="114"/>
      <c r="C480" s="114"/>
      <c r="D480" s="114"/>
    </row>
    <row r="481" spans="1:4" x14ac:dyDescent="0.2">
      <c r="A481" s="114"/>
      <c r="B481" s="114"/>
      <c r="C481" s="114"/>
      <c r="D481" s="114"/>
    </row>
    <row r="482" spans="1:4" x14ac:dyDescent="0.2">
      <c r="A482" s="114"/>
      <c r="B482" s="114"/>
      <c r="C482" s="114"/>
      <c r="D482" s="114"/>
    </row>
    <row r="483" spans="1:4" x14ac:dyDescent="0.2">
      <c r="A483" s="114"/>
      <c r="B483" s="114"/>
      <c r="C483" s="114"/>
      <c r="D483" s="114"/>
    </row>
    <row r="484" spans="1:4" x14ac:dyDescent="0.2">
      <c r="A484" s="114"/>
      <c r="B484" s="114"/>
      <c r="C484" s="114"/>
      <c r="D484" s="114"/>
    </row>
    <row r="485" spans="1:4" x14ac:dyDescent="0.2">
      <c r="A485" s="114"/>
      <c r="B485" s="114"/>
      <c r="C485" s="114"/>
      <c r="D485" s="114"/>
    </row>
    <row r="486" spans="1:4" x14ac:dyDescent="0.2">
      <c r="A486" s="114"/>
      <c r="B486" s="114"/>
      <c r="C486" s="114"/>
      <c r="D486" s="114"/>
    </row>
    <row r="487" spans="1:4" x14ac:dyDescent="0.2">
      <c r="A487" s="114"/>
      <c r="B487" s="114"/>
      <c r="C487" s="114"/>
      <c r="D487" s="114"/>
    </row>
    <row r="488" spans="1:4" x14ac:dyDescent="0.2">
      <c r="A488" s="114"/>
      <c r="B488" s="114"/>
      <c r="C488" s="114"/>
      <c r="D488" s="114"/>
    </row>
    <row r="489" spans="1:4" x14ac:dyDescent="0.2">
      <c r="A489" s="114"/>
      <c r="B489" s="114"/>
      <c r="C489" s="114"/>
      <c r="D489" s="114"/>
    </row>
    <row r="490" spans="1:4" x14ac:dyDescent="0.2">
      <c r="A490" s="114"/>
      <c r="B490" s="114"/>
      <c r="C490" s="114"/>
      <c r="D490" s="114"/>
    </row>
    <row r="491" spans="1:4" x14ac:dyDescent="0.2">
      <c r="A491" s="114"/>
      <c r="B491" s="114"/>
      <c r="C491" s="114"/>
      <c r="D491" s="114"/>
    </row>
    <row r="492" spans="1:4" x14ac:dyDescent="0.2">
      <c r="A492" s="114"/>
      <c r="B492" s="114"/>
      <c r="C492" s="114"/>
      <c r="D492" s="114"/>
    </row>
    <row r="493" spans="1:4" x14ac:dyDescent="0.2">
      <c r="A493" s="114"/>
      <c r="B493" s="114"/>
      <c r="C493" s="114"/>
      <c r="D493" s="114"/>
    </row>
    <row r="494" spans="1:4" x14ac:dyDescent="0.2">
      <c r="A494" s="114"/>
      <c r="B494" s="114"/>
      <c r="C494" s="114"/>
      <c r="D494" s="114"/>
    </row>
    <row r="495" spans="1:4" x14ac:dyDescent="0.2">
      <c r="A495" s="114"/>
      <c r="B495" s="114"/>
      <c r="C495" s="114"/>
      <c r="D495" s="114"/>
    </row>
    <row r="496" spans="1:4" x14ac:dyDescent="0.2">
      <c r="A496" s="114"/>
      <c r="B496" s="114"/>
      <c r="C496" s="114"/>
      <c r="D496" s="114"/>
    </row>
    <row r="497" spans="1:4" x14ac:dyDescent="0.2">
      <c r="A497" s="114"/>
      <c r="B497" s="114"/>
      <c r="C497" s="114"/>
      <c r="D497" s="114"/>
    </row>
    <row r="498" spans="1:4" x14ac:dyDescent="0.2">
      <c r="A498" s="114"/>
      <c r="B498" s="114"/>
      <c r="C498" s="114"/>
      <c r="D498" s="114"/>
    </row>
    <row r="499" spans="1:4" x14ac:dyDescent="0.2">
      <c r="A499" s="114"/>
      <c r="B499" s="114"/>
      <c r="C499" s="114"/>
      <c r="D499" s="114"/>
    </row>
    <row r="500" spans="1:4" x14ac:dyDescent="0.2">
      <c r="A500" s="114"/>
      <c r="B500" s="114"/>
      <c r="C500" s="114"/>
      <c r="D500" s="114"/>
    </row>
    <row r="501" spans="1:4" x14ac:dyDescent="0.2">
      <c r="A501" s="114"/>
      <c r="B501" s="114"/>
      <c r="C501" s="114"/>
      <c r="D501" s="114"/>
    </row>
    <row r="502" spans="1:4" x14ac:dyDescent="0.2">
      <c r="A502" s="114"/>
      <c r="B502" s="114"/>
      <c r="C502" s="114"/>
      <c r="D502" s="114"/>
    </row>
    <row r="503" spans="1:4" x14ac:dyDescent="0.2">
      <c r="A503" s="114"/>
      <c r="B503" s="114"/>
      <c r="C503" s="114"/>
      <c r="D503" s="114"/>
    </row>
    <row r="504" spans="1:4" x14ac:dyDescent="0.2">
      <c r="A504" s="114"/>
      <c r="B504" s="114"/>
      <c r="C504" s="114"/>
      <c r="D504" s="114"/>
    </row>
    <row r="505" spans="1:4" x14ac:dyDescent="0.2">
      <c r="A505" s="114"/>
      <c r="B505" s="114"/>
      <c r="C505" s="114"/>
      <c r="D505" s="114"/>
    </row>
    <row r="506" spans="1:4" x14ac:dyDescent="0.2">
      <c r="A506" s="114"/>
      <c r="B506" s="114"/>
      <c r="C506" s="114"/>
      <c r="D506" s="114"/>
    </row>
    <row r="507" spans="1:4" x14ac:dyDescent="0.2">
      <c r="A507" s="114"/>
      <c r="B507" s="114"/>
      <c r="C507" s="114"/>
      <c r="D507" s="114"/>
    </row>
    <row r="508" spans="1:4" x14ac:dyDescent="0.2">
      <c r="A508" s="114"/>
      <c r="B508" s="114"/>
      <c r="C508" s="114"/>
      <c r="D508" s="114"/>
    </row>
    <row r="509" spans="1:4" x14ac:dyDescent="0.2">
      <c r="A509" s="114"/>
      <c r="B509" s="114"/>
      <c r="C509" s="114"/>
      <c r="D509" s="114"/>
    </row>
    <row r="510" spans="1:4" x14ac:dyDescent="0.2">
      <c r="A510" s="114"/>
      <c r="B510" s="114"/>
      <c r="C510" s="114"/>
      <c r="D510" s="114"/>
    </row>
    <row r="511" spans="1:4" x14ac:dyDescent="0.2">
      <c r="A511" s="114"/>
      <c r="B511" s="114"/>
      <c r="C511" s="114"/>
      <c r="D511" s="114"/>
    </row>
    <row r="512" spans="1:4" x14ac:dyDescent="0.2">
      <c r="A512" s="114"/>
      <c r="B512" s="114"/>
      <c r="C512" s="114"/>
      <c r="D512" s="114"/>
    </row>
    <row r="513" spans="1:4" x14ac:dyDescent="0.2">
      <c r="A513" s="114"/>
      <c r="B513" s="114"/>
      <c r="C513" s="114"/>
      <c r="D513" s="114"/>
    </row>
    <row r="514" spans="1:4" x14ac:dyDescent="0.2">
      <c r="A514" s="114"/>
      <c r="B514" s="114"/>
      <c r="C514" s="114"/>
      <c r="D514" s="114"/>
    </row>
    <row r="515" spans="1:4" x14ac:dyDescent="0.2">
      <c r="A515" s="114"/>
      <c r="B515" s="114"/>
      <c r="C515" s="114"/>
      <c r="D515" s="114"/>
    </row>
    <row r="516" spans="1:4" x14ac:dyDescent="0.2">
      <c r="A516" s="114"/>
      <c r="B516" s="114"/>
      <c r="C516" s="114"/>
      <c r="D516" s="114"/>
    </row>
    <row r="517" spans="1:4" x14ac:dyDescent="0.2">
      <c r="A517" s="114"/>
      <c r="B517" s="114"/>
      <c r="C517" s="114"/>
      <c r="D517" s="114"/>
    </row>
    <row r="518" spans="1:4" x14ac:dyDescent="0.2">
      <c r="A518" s="114"/>
      <c r="B518" s="114"/>
      <c r="C518" s="114"/>
      <c r="D518" s="114"/>
    </row>
    <row r="519" spans="1:4" x14ac:dyDescent="0.2">
      <c r="A519" s="114"/>
      <c r="B519" s="114"/>
      <c r="C519" s="114"/>
      <c r="D519" s="114"/>
    </row>
    <row r="520" spans="1:4" x14ac:dyDescent="0.2">
      <c r="A520" s="114"/>
      <c r="B520" s="114"/>
      <c r="C520" s="114"/>
      <c r="D520" s="114"/>
    </row>
    <row r="521" spans="1:4" x14ac:dyDescent="0.2">
      <c r="A521" s="114"/>
      <c r="B521" s="114"/>
      <c r="C521" s="114"/>
      <c r="D521" s="114"/>
    </row>
    <row r="522" spans="1:4" x14ac:dyDescent="0.2">
      <c r="A522" s="114"/>
      <c r="B522" s="114"/>
      <c r="C522" s="114"/>
      <c r="D522" s="114"/>
    </row>
    <row r="523" spans="1:4" x14ac:dyDescent="0.2">
      <c r="A523" s="114"/>
      <c r="B523" s="114"/>
      <c r="C523" s="114"/>
      <c r="D523" s="114"/>
    </row>
    <row r="524" spans="1:4" x14ac:dyDescent="0.2">
      <c r="A524" s="114"/>
      <c r="B524" s="114"/>
      <c r="C524" s="114"/>
      <c r="D524" s="114"/>
    </row>
    <row r="525" spans="1:4" x14ac:dyDescent="0.2">
      <c r="A525" s="114"/>
      <c r="B525" s="114"/>
      <c r="C525" s="114"/>
      <c r="D525" s="114"/>
    </row>
    <row r="526" spans="1:4" x14ac:dyDescent="0.2">
      <c r="A526" s="114"/>
      <c r="B526" s="114"/>
      <c r="C526" s="114"/>
      <c r="D526" s="114"/>
    </row>
    <row r="527" spans="1:4" x14ac:dyDescent="0.2">
      <c r="A527" s="114"/>
      <c r="B527" s="114"/>
      <c r="C527" s="114"/>
      <c r="D527" s="114"/>
    </row>
    <row r="528" spans="1:4" x14ac:dyDescent="0.2">
      <c r="A528" s="114"/>
      <c r="B528" s="114"/>
      <c r="C528" s="114"/>
      <c r="D528" s="114"/>
    </row>
    <row r="529" spans="1:4" x14ac:dyDescent="0.2">
      <c r="A529" s="114"/>
      <c r="B529" s="114"/>
      <c r="C529" s="114"/>
      <c r="D529" s="114"/>
    </row>
    <row r="530" spans="1:4" x14ac:dyDescent="0.2">
      <c r="A530" s="114"/>
      <c r="B530" s="114"/>
      <c r="C530" s="114"/>
      <c r="D530" s="114"/>
    </row>
    <row r="531" spans="1:4" x14ac:dyDescent="0.2">
      <c r="A531" s="114"/>
      <c r="B531" s="114"/>
      <c r="C531" s="114"/>
      <c r="D531" s="114"/>
    </row>
    <row r="532" spans="1:4" x14ac:dyDescent="0.2">
      <c r="A532" s="114"/>
      <c r="B532" s="114"/>
      <c r="C532" s="114"/>
      <c r="D532" s="114"/>
    </row>
    <row r="533" spans="1:4" x14ac:dyDescent="0.2">
      <c r="A533" s="114"/>
      <c r="B533" s="114"/>
      <c r="C533" s="114"/>
      <c r="D533" s="114"/>
    </row>
    <row r="534" spans="1:4" x14ac:dyDescent="0.2">
      <c r="A534" s="114"/>
      <c r="B534" s="114"/>
      <c r="C534" s="114"/>
      <c r="D534" s="114"/>
    </row>
    <row r="535" spans="1:4" x14ac:dyDescent="0.2">
      <c r="A535" s="114"/>
      <c r="B535" s="114"/>
      <c r="C535" s="114"/>
      <c r="D535" s="114"/>
    </row>
    <row r="536" spans="1:4" x14ac:dyDescent="0.2">
      <c r="A536" s="114"/>
      <c r="B536" s="114"/>
      <c r="C536" s="114"/>
      <c r="D536" s="114"/>
    </row>
    <row r="537" spans="1:4" x14ac:dyDescent="0.2">
      <c r="A537" s="114"/>
      <c r="B537" s="114"/>
      <c r="C537" s="114"/>
      <c r="D537" s="114"/>
    </row>
    <row r="538" spans="1:4" x14ac:dyDescent="0.2">
      <c r="A538" s="114"/>
      <c r="B538" s="114"/>
      <c r="C538" s="114"/>
      <c r="D538" s="114"/>
    </row>
    <row r="539" spans="1:4" x14ac:dyDescent="0.2">
      <c r="A539" s="114"/>
      <c r="B539" s="114"/>
      <c r="C539" s="114"/>
      <c r="D539" s="114"/>
    </row>
    <row r="540" spans="1:4" x14ac:dyDescent="0.2">
      <c r="A540" s="114"/>
      <c r="B540" s="114"/>
      <c r="C540" s="114"/>
      <c r="D540" s="114"/>
    </row>
    <row r="541" spans="1:4" x14ac:dyDescent="0.2">
      <c r="A541" s="114"/>
      <c r="B541" s="114"/>
      <c r="C541" s="114"/>
      <c r="D541" s="114"/>
    </row>
    <row r="542" spans="1:4" x14ac:dyDescent="0.2">
      <c r="A542" s="114"/>
      <c r="B542" s="114"/>
      <c r="C542" s="114"/>
      <c r="D542" s="114"/>
    </row>
    <row r="543" spans="1:4" x14ac:dyDescent="0.2">
      <c r="A543" s="114"/>
      <c r="B543" s="114"/>
      <c r="C543" s="114"/>
      <c r="D543" s="114"/>
    </row>
    <row r="544" spans="1:4" x14ac:dyDescent="0.2">
      <c r="A544" s="114"/>
      <c r="B544" s="114"/>
      <c r="C544" s="114"/>
      <c r="D544" s="114"/>
    </row>
    <row r="545" spans="1:4" x14ac:dyDescent="0.2">
      <c r="A545" s="114"/>
      <c r="B545" s="114"/>
      <c r="C545" s="114"/>
      <c r="D545" s="114"/>
    </row>
    <row r="546" spans="1:4" x14ac:dyDescent="0.2">
      <c r="A546" s="114"/>
      <c r="B546" s="114"/>
      <c r="C546" s="114"/>
      <c r="D546" s="114"/>
    </row>
    <row r="547" spans="1:4" x14ac:dyDescent="0.2">
      <c r="A547" s="114"/>
      <c r="B547" s="114"/>
      <c r="C547" s="114"/>
      <c r="D547" s="114"/>
    </row>
    <row r="548" spans="1:4" x14ac:dyDescent="0.2">
      <c r="A548" s="114"/>
      <c r="B548" s="114"/>
      <c r="C548" s="114"/>
      <c r="D548" s="114"/>
    </row>
    <row r="549" spans="1:4" x14ac:dyDescent="0.2">
      <c r="A549" s="114"/>
      <c r="B549" s="114"/>
      <c r="C549" s="114"/>
      <c r="D549" s="114"/>
    </row>
    <row r="550" spans="1:4" x14ac:dyDescent="0.2">
      <c r="A550" s="114"/>
      <c r="B550" s="114"/>
      <c r="C550" s="114"/>
      <c r="D550" s="114"/>
    </row>
    <row r="551" spans="1:4" x14ac:dyDescent="0.2">
      <c r="A551" s="114"/>
      <c r="B551" s="114"/>
      <c r="C551" s="114"/>
      <c r="D551" s="114"/>
    </row>
    <row r="552" spans="1:4" x14ac:dyDescent="0.2">
      <c r="A552" s="114"/>
      <c r="B552" s="114"/>
      <c r="C552" s="114"/>
      <c r="D552" s="114"/>
    </row>
    <row r="553" spans="1:4" x14ac:dyDescent="0.2">
      <c r="A553" s="114"/>
      <c r="B553" s="114"/>
      <c r="C553" s="114"/>
      <c r="D553" s="114"/>
    </row>
    <row r="554" spans="1:4" x14ac:dyDescent="0.2">
      <c r="A554" s="114"/>
      <c r="B554" s="114"/>
      <c r="C554" s="114"/>
      <c r="D554" s="114"/>
    </row>
    <row r="555" spans="1:4" x14ac:dyDescent="0.2">
      <c r="A555" s="114"/>
      <c r="B555" s="114"/>
      <c r="C555" s="114"/>
      <c r="D555" s="114"/>
    </row>
    <row r="556" spans="1:4" x14ac:dyDescent="0.2">
      <c r="A556" s="114"/>
      <c r="B556" s="114"/>
      <c r="C556" s="114"/>
      <c r="D556" s="114"/>
    </row>
    <row r="557" spans="1:4" x14ac:dyDescent="0.2">
      <c r="A557" s="114"/>
      <c r="B557" s="114"/>
      <c r="C557" s="114"/>
      <c r="D557" s="114"/>
    </row>
    <row r="558" spans="1:4" x14ac:dyDescent="0.2">
      <c r="A558" s="114"/>
      <c r="B558" s="114"/>
      <c r="C558" s="114"/>
      <c r="D558" s="114"/>
    </row>
    <row r="559" spans="1:4" x14ac:dyDescent="0.2">
      <c r="A559" s="114"/>
      <c r="B559" s="114"/>
      <c r="C559" s="114"/>
      <c r="D559" s="114"/>
    </row>
    <row r="560" spans="1:4" x14ac:dyDescent="0.2">
      <c r="A560" s="114"/>
      <c r="B560" s="114"/>
      <c r="C560" s="114"/>
      <c r="D560" s="114"/>
    </row>
    <row r="561" spans="1:4" x14ac:dyDescent="0.2">
      <c r="A561" s="114"/>
      <c r="B561" s="114"/>
      <c r="C561" s="114"/>
      <c r="D561" s="114"/>
    </row>
    <row r="562" spans="1:4" x14ac:dyDescent="0.2">
      <c r="A562" s="114"/>
      <c r="B562" s="114"/>
      <c r="C562" s="114"/>
      <c r="D562" s="114"/>
    </row>
    <row r="563" spans="1:4" x14ac:dyDescent="0.2">
      <c r="A563" s="114"/>
      <c r="B563" s="114"/>
      <c r="C563" s="114"/>
      <c r="D563" s="114"/>
    </row>
    <row r="564" spans="1:4" x14ac:dyDescent="0.2">
      <c r="A564" s="114"/>
      <c r="B564" s="114"/>
      <c r="C564" s="114"/>
      <c r="D564" s="114"/>
    </row>
    <row r="565" spans="1:4" x14ac:dyDescent="0.2">
      <c r="A565" s="114"/>
      <c r="B565" s="114"/>
      <c r="C565" s="114"/>
      <c r="D565" s="114"/>
    </row>
    <row r="566" spans="1:4" x14ac:dyDescent="0.2">
      <c r="A566" s="114"/>
      <c r="B566" s="114"/>
      <c r="C566" s="114"/>
      <c r="D566" s="114"/>
    </row>
    <row r="567" spans="1:4" x14ac:dyDescent="0.2">
      <c r="A567" s="114"/>
      <c r="B567" s="114"/>
      <c r="C567" s="114"/>
      <c r="D567" s="114"/>
    </row>
    <row r="568" spans="1:4" x14ac:dyDescent="0.2">
      <c r="A568" s="114"/>
      <c r="B568" s="114"/>
      <c r="C568" s="114"/>
      <c r="D568" s="114"/>
    </row>
    <row r="569" spans="1:4" x14ac:dyDescent="0.2">
      <c r="A569" s="114"/>
      <c r="B569" s="114"/>
      <c r="C569" s="114"/>
      <c r="D569" s="114"/>
    </row>
    <row r="570" spans="1:4" x14ac:dyDescent="0.2">
      <c r="A570" s="114"/>
      <c r="B570" s="114"/>
      <c r="C570" s="114"/>
      <c r="D570" s="114"/>
    </row>
    <row r="571" spans="1:4" x14ac:dyDescent="0.2">
      <c r="A571" s="114"/>
      <c r="B571" s="114"/>
      <c r="C571" s="114"/>
      <c r="D571" s="114"/>
    </row>
    <row r="572" spans="1:4" x14ac:dyDescent="0.2">
      <c r="A572" s="114"/>
      <c r="B572" s="114"/>
      <c r="C572" s="114"/>
      <c r="D572" s="114"/>
    </row>
    <row r="573" spans="1:4" x14ac:dyDescent="0.2">
      <c r="A573" s="114"/>
      <c r="B573" s="114"/>
      <c r="C573" s="114"/>
      <c r="D573" s="114"/>
    </row>
    <row r="574" spans="1:4" x14ac:dyDescent="0.2">
      <c r="A574" s="114"/>
      <c r="B574" s="114"/>
      <c r="C574" s="114"/>
      <c r="D574" s="114"/>
    </row>
    <row r="575" spans="1:4" x14ac:dyDescent="0.2">
      <c r="A575" s="114"/>
      <c r="B575" s="114"/>
      <c r="C575" s="114"/>
      <c r="D575" s="114"/>
    </row>
    <row r="576" spans="1:4" x14ac:dyDescent="0.2">
      <c r="A576" s="114"/>
      <c r="B576" s="114"/>
      <c r="C576" s="114"/>
      <c r="D576" s="114"/>
    </row>
    <row r="577" spans="1:4" x14ac:dyDescent="0.2">
      <c r="A577" s="114"/>
      <c r="B577" s="114"/>
      <c r="C577" s="114"/>
      <c r="D577" s="114"/>
    </row>
    <row r="578" spans="1:4" x14ac:dyDescent="0.2">
      <c r="A578" s="114"/>
      <c r="B578" s="114"/>
      <c r="C578" s="114"/>
      <c r="D578" s="114"/>
    </row>
    <row r="579" spans="1:4" x14ac:dyDescent="0.2">
      <c r="A579" s="114"/>
      <c r="B579" s="114"/>
      <c r="C579" s="114"/>
      <c r="D579" s="114"/>
    </row>
    <row r="580" spans="1:4" x14ac:dyDescent="0.2">
      <c r="A580" s="114"/>
      <c r="B580" s="114"/>
      <c r="C580" s="114"/>
      <c r="D580" s="114"/>
    </row>
    <row r="581" spans="1:4" x14ac:dyDescent="0.2">
      <c r="A581" s="114"/>
      <c r="B581" s="114"/>
      <c r="C581" s="114"/>
      <c r="D581" s="114"/>
    </row>
    <row r="582" spans="1:4" x14ac:dyDescent="0.2">
      <c r="A582" s="114"/>
      <c r="B582" s="114"/>
      <c r="C582" s="114"/>
      <c r="D582" s="114"/>
    </row>
    <row r="583" spans="1:4" x14ac:dyDescent="0.2">
      <c r="A583" s="114"/>
      <c r="B583" s="114"/>
      <c r="C583" s="114"/>
      <c r="D583" s="114"/>
    </row>
    <row r="584" spans="1:4" x14ac:dyDescent="0.2">
      <c r="A584" s="114"/>
      <c r="B584" s="114"/>
      <c r="C584" s="114"/>
      <c r="D584" s="114"/>
    </row>
    <row r="585" spans="1:4" x14ac:dyDescent="0.2">
      <c r="A585" s="114"/>
      <c r="B585" s="114"/>
      <c r="C585" s="114"/>
      <c r="D585" s="114"/>
    </row>
    <row r="586" spans="1:4" x14ac:dyDescent="0.2">
      <c r="A586" s="114"/>
      <c r="B586" s="114"/>
      <c r="C586" s="114"/>
      <c r="D586" s="114"/>
    </row>
    <row r="587" spans="1:4" x14ac:dyDescent="0.2">
      <c r="A587" s="114"/>
      <c r="B587" s="114"/>
      <c r="C587" s="114"/>
      <c r="D587" s="114"/>
    </row>
    <row r="588" spans="1:4" x14ac:dyDescent="0.2">
      <c r="A588" s="114"/>
      <c r="B588" s="114"/>
      <c r="C588" s="114"/>
      <c r="D588" s="114"/>
    </row>
    <row r="589" spans="1:4" x14ac:dyDescent="0.2">
      <c r="A589" s="114"/>
      <c r="B589" s="114"/>
      <c r="C589" s="114"/>
      <c r="D589" s="114"/>
    </row>
    <row r="590" spans="1:4" x14ac:dyDescent="0.2">
      <c r="A590" s="114"/>
      <c r="B590" s="114"/>
      <c r="C590" s="114"/>
      <c r="D590" s="114"/>
    </row>
    <row r="591" spans="1:4" x14ac:dyDescent="0.2">
      <c r="A591" s="114"/>
      <c r="B591" s="114"/>
      <c r="C591" s="114"/>
      <c r="D591" s="114"/>
    </row>
    <row r="592" spans="1:4" x14ac:dyDescent="0.2">
      <c r="A592" s="114"/>
      <c r="B592" s="114"/>
      <c r="C592" s="114"/>
      <c r="D592" s="114"/>
    </row>
    <row r="593" spans="1:4" x14ac:dyDescent="0.2">
      <c r="A593" s="114"/>
      <c r="B593" s="114"/>
      <c r="C593" s="114"/>
      <c r="D593" s="114"/>
    </row>
    <row r="594" spans="1:4" x14ac:dyDescent="0.2">
      <c r="A594" s="114"/>
      <c r="B594" s="114"/>
      <c r="C594" s="114"/>
      <c r="D594" s="114"/>
    </row>
    <row r="595" spans="1:4" x14ac:dyDescent="0.2">
      <c r="A595" s="114"/>
      <c r="B595" s="114"/>
      <c r="C595" s="114"/>
      <c r="D595" s="114"/>
    </row>
    <row r="596" spans="1:4" x14ac:dyDescent="0.2">
      <c r="A596" s="114"/>
      <c r="B596" s="114"/>
      <c r="C596" s="114"/>
      <c r="D596" s="114"/>
    </row>
    <row r="597" spans="1:4" x14ac:dyDescent="0.2">
      <c r="A597" s="114"/>
      <c r="B597" s="114"/>
      <c r="C597" s="114"/>
      <c r="D597" s="114"/>
    </row>
    <row r="598" spans="1:4" x14ac:dyDescent="0.2">
      <c r="A598" s="114"/>
      <c r="B598" s="114"/>
      <c r="C598" s="114"/>
      <c r="D598" s="114"/>
    </row>
    <row r="599" spans="1:4" x14ac:dyDescent="0.2">
      <c r="A599" s="114"/>
      <c r="B599" s="114"/>
      <c r="C599" s="114"/>
      <c r="D599" s="114"/>
    </row>
    <row r="600" spans="1:4" x14ac:dyDescent="0.2">
      <c r="A600" s="114"/>
      <c r="B600" s="114"/>
      <c r="C600" s="114"/>
      <c r="D600" s="114"/>
    </row>
    <row r="601" spans="1:4" x14ac:dyDescent="0.2">
      <c r="A601" s="114"/>
      <c r="B601" s="114"/>
      <c r="C601" s="114"/>
      <c r="D601" s="114"/>
    </row>
    <row r="602" spans="1:4" x14ac:dyDescent="0.2">
      <c r="A602" s="114"/>
      <c r="B602" s="114"/>
      <c r="C602" s="114"/>
      <c r="D602" s="114"/>
    </row>
    <row r="603" spans="1:4" x14ac:dyDescent="0.2">
      <c r="A603" s="114"/>
      <c r="B603" s="114"/>
      <c r="C603" s="114"/>
      <c r="D603" s="114"/>
    </row>
    <row r="604" spans="1:4" x14ac:dyDescent="0.2">
      <c r="A604" s="114"/>
      <c r="B604" s="114"/>
      <c r="C604" s="114"/>
      <c r="D604" s="114"/>
    </row>
    <row r="605" spans="1:4" x14ac:dyDescent="0.2">
      <c r="A605" s="114"/>
      <c r="B605" s="114"/>
      <c r="C605" s="114"/>
      <c r="D605" s="114"/>
    </row>
    <row r="606" spans="1:4" x14ac:dyDescent="0.2">
      <c r="A606" s="114"/>
      <c r="B606" s="114"/>
      <c r="C606" s="114"/>
      <c r="D606" s="114"/>
    </row>
    <row r="607" spans="1:4" x14ac:dyDescent="0.2">
      <c r="A607" s="114"/>
      <c r="B607" s="114"/>
      <c r="C607" s="114"/>
      <c r="D607" s="114"/>
    </row>
    <row r="608" spans="1:4" x14ac:dyDescent="0.2">
      <c r="A608" s="114"/>
      <c r="B608" s="114"/>
      <c r="C608" s="114"/>
      <c r="D608" s="114"/>
    </row>
    <row r="609" spans="1:4" x14ac:dyDescent="0.2">
      <c r="A609" s="114"/>
      <c r="B609" s="114"/>
      <c r="C609" s="114"/>
      <c r="D609" s="114"/>
    </row>
    <row r="610" spans="1:4" x14ac:dyDescent="0.2">
      <c r="A610" s="114"/>
      <c r="B610" s="114"/>
      <c r="C610" s="114"/>
      <c r="D610" s="114"/>
    </row>
    <row r="611" spans="1:4" x14ac:dyDescent="0.2">
      <c r="A611" s="114"/>
      <c r="B611" s="114"/>
      <c r="C611" s="114"/>
      <c r="D611" s="114"/>
    </row>
    <row r="612" spans="1:4" x14ac:dyDescent="0.2">
      <c r="A612" s="114"/>
      <c r="B612" s="114"/>
      <c r="C612" s="114"/>
      <c r="D612" s="114"/>
    </row>
    <row r="613" spans="1:4" x14ac:dyDescent="0.2">
      <c r="A613" s="114"/>
      <c r="B613" s="114"/>
      <c r="C613" s="114"/>
      <c r="D613" s="114"/>
    </row>
    <row r="614" spans="1:4" x14ac:dyDescent="0.2">
      <c r="A614" s="114"/>
      <c r="B614" s="114"/>
      <c r="C614" s="114"/>
      <c r="D614" s="114"/>
    </row>
    <row r="615" spans="1:4" x14ac:dyDescent="0.2">
      <c r="A615" s="114"/>
      <c r="B615" s="114"/>
      <c r="C615" s="114"/>
      <c r="D615" s="114"/>
    </row>
    <row r="616" spans="1:4" x14ac:dyDescent="0.2">
      <c r="A616" s="114"/>
      <c r="B616" s="114"/>
      <c r="C616" s="114"/>
      <c r="D616" s="114"/>
    </row>
    <row r="617" spans="1:4" x14ac:dyDescent="0.2">
      <c r="A617" s="114"/>
      <c r="B617" s="114"/>
      <c r="C617" s="114"/>
      <c r="D617" s="114"/>
    </row>
    <row r="618" spans="1:4" x14ac:dyDescent="0.2">
      <c r="A618" s="114"/>
      <c r="B618" s="114"/>
      <c r="C618" s="114"/>
      <c r="D618" s="114"/>
    </row>
    <row r="619" spans="1:4" x14ac:dyDescent="0.2">
      <c r="A619" s="114"/>
      <c r="B619" s="114"/>
      <c r="C619" s="114"/>
      <c r="D619" s="114"/>
    </row>
    <row r="620" spans="1:4" x14ac:dyDescent="0.2">
      <c r="A620" s="114"/>
      <c r="B620" s="114"/>
      <c r="C620" s="114"/>
      <c r="D620" s="114"/>
    </row>
    <row r="621" spans="1:4" x14ac:dyDescent="0.2">
      <c r="A621" s="114"/>
      <c r="B621" s="114"/>
      <c r="C621" s="114"/>
      <c r="D621" s="114"/>
    </row>
    <row r="622" spans="1:4" x14ac:dyDescent="0.2">
      <c r="A622" s="114"/>
      <c r="B622" s="114"/>
      <c r="C622" s="114"/>
      <c r="D622" s="114"/>
    </row>
    <row r="623" spans="1:4" x14ac:dyDescent="0.2">
      <c r="A623" s="114"/>
      <c r="B623" s="114"/>
      <c r="C623" s="114"/>
      <c r="D623" s="114"/>
    </row>
    <row r="624" spans="1:4" x14ac:dyDescent="0.2">
      <c r="A624" s="114"/>
      <c r="B624" s="114"/>
      <c r="C624" s="114"/>
      <c r="D624" s="114"/>
    </row>
    <row r="625" spans="1:4" x14ac:dyDescent="0.2">
      <c r="A625" s="114"/>
      <c r="B625" s="114"/>
      <c r="C625" s="114"/>
      <c r="D625" s="114"/>
    </row>
    <row r="626" spans="1:4" x14ac:dyDescent="0.2">
      <c r="A626" s="114"/>
      <c r="B626" s="114"/>
      <c r="C626" s="114"/>
      <c r="D626" s="114"/>
    </row>
    <row r="627" spans="1:4" x14ac:dyDescent="0.2">
      <c r="A627" s="114"/>
      <c r="B627" s="114"/>
      <c r="C627" s="114"/>
      <c r="D627" s="114"/>
    </row>
    <row r="628" spans="1:4" x14ac:dyDescent="0.2">
      <c r="A628" s="114"/>
      <c r="B628" s="114"/>
      <c r="C628" s="114"/>
      <c r="D628" s="114"/>
    </row>
    <row r="629" spans="1:4" x14ac:dyDescent="0.2">
      <c r="A629" s="114"/>
      <c r="B629" s="114"/>
      <c r="C629" s="114"/>
      <c r="D629" s="114"/>
    </row>
    <row r="630" spans="1:4" x14ac:dyDescent="0.2">
      <c r="A630" s="114"/>
      <c r="B630" s="114"/>
      <c r="C630" s="114"/>
      <c r="D630" s="114"/>
    </row>
    <row r="631" spans="1:4" x14ac:dyDescent="0.2">
      <c r="A631" s="114"/>
      <c r="B631" s="114"/>
      <c r="C631" s="114"/>
      <c r="D631" s="114"/>
    </row>
    <row r="632" spans="1:4" x14ac:dyDescent="0.2">
      <c r="A632" s="114"/>
      <c r="B632" s="114"/>
      <c r="C632" s="114"/>
      <c r="D632" s="114"/>
    </row>
    <row r="633" spans="1:4" x14ac:dyDescent="0.2">
      <c r="A633" s="114"/>
      <c r="B633" s="114"/>
      <c r="C633" s="114"/>
      <c r="D633" s="114"/>
    </row>
    <row r="634" spans="1:4" x14ac:dyDescent="0.2">
      <c r="A634" s="114"/>
      <c r="B634" s="114"/>
      <c r="C634" s="114"/>
      <c r="D634" s="114"/>
    </row>
    <row r="635" spans="1:4" x14ac:dyDescent="0.2">
      <c r="A635" s="114"/>
      <c r="B635" s="114"/>
      <c r="C635" s="114"/>
      <c r="D635" s="114"/>
    </row>
    <row r="636" spans="1:4" x14ac:dyDescent="0.2">
      <c r="A636" s="114"/>
      <c r="B636" s="114"/>
      <c r="C636" s="114"/>
      <c r="D636" s="114"/>
    </row>
    <row r="637" spans="1:4" x14ac:dyDescent="0.2">
      <c r="A637" s="114"/>
      <c r="B637" s="114"/>
      <c r="C637" s="114"/>
      <c r="D637" s="114"/>
    </row>
    <row r="638" spans="1:4" x14ac:dyDescent="0.2">
      <c r="A638" s="114"/>
      <c r="B638" s="114"/>
      <c r="C638" s="114"/>
      <c r="D638" s="114"/>
    </row>
    <row r="639" spans="1:4" x14ac:dyDescent="0.2">
      <c r="A639" s="114"/>
      <c r="B639" s="114"/>
      <c r="C639" s="114"/>
      <c r="D639" s="114"/>
    </row>
    <row r="640" spans="1:4" x14ac:dyDescent="0.2">
      <c r="A640" s="114"/>
      <c r="B640" s="114"/>
      <c r="C640" s="114"/>
      <c r="D640" s="114"/>
    </row>
    <row r="641" spans="1:4" x14ac:dyDescent="0.2">
      <c r="A641" s="114"/>
      <c r="B641" s="114"/>
      <c r="C641" s="114"/>
      <c r="D641" s="114"/>
    </row>
    <row r="642" spans="1:4" x14ac:dyDescent="0.2">
      <c r="A642" s="114"/>
      <c r="B642" s="114"/>
      <c r="C642" s="114"/>
      <c r="D642" s="114"/>
    </row>
    <row r="643" spans="1:4" x14ac:dyDescent="0.2">
      <c r="A643" s="114"/>
      <c r="B643" s="114"/>
      <c r="C643" s="114"/>
      <c r="D643" s="114"/>
    </row>
    <row r="644" spans="1:4" x14ac:dyDescent="0.2">
      <c r="A644" s="114"/>
      <c r="B644" s="114"/>
      <c r="C644" s="114"/>
      <c r="D644" s="114"/>
    </row>
    <row r="645" spans="1:4" x14ac:dyDescent="0.2">
      <c r="A645" s="114"/>
      <c r="B645" s="114"/>
      <c r="C645" s="114"/>
      <c r="D645" s="114"/>
    </row>
    <row r="646" spans="1:4" x14ac:dyDescent="0.2">
      <c r="A646" s="114"/>
      <c r="B646" s="114"/>
      <c r="C646" s="114"/>
      <c r="D646" s="114"/>
    </row>
    <row r="647" spans="1:4" x14ac:dyDescent="0.2">
      <c r="A647" s="114"/>
      <c r="B647" s="114"/>
      <c r="C647" s="114"/>
      <c r="D647" s="114"/>
    </row>
    <row r="648" spans="1:4" x14ac:dyDescent="0.2">
      <c r="A648" s="114"/>
      <c r="B648" s="114"/>
      <c r="C648" s="114"/>
      <c r="D648" s="114"/>
    </row>
    <row r="649" spans="1:4" x14ac:dyDescent="0.2">
      <c r="A649" s="114"/>
      <c r="B649" s="114"/>
      <c r="C649" s="114"/>
      <c r="D649" s="114"/>
    </row>
    <row r="650" spans="1:4" x14ac:dyDescent="0.2">
      <c r="A650" s="114"/>
      <c r="B650" s="114"/>
      <c r="C650" s="114"/>
      <c r="D650" s="114"/>
    </row>
    <row r="651" spans="1:4" x14ac:dyDescent="0.2">
      <c r="A651" s="114"/>
      <c r="B651" s="114"/>
      <c r="C651" s="114"/>
      <c r="D651" s="114"/>
    </row>
    <row r="652" spans="1:4" x14ac:dyDescent="0.2">
      <c r="A652" s="114"/>
      <c r="B652" s="114"/>
      <c r="C652" s="114"/>
      <c r="D652" s="114"/>
    </row>
    <row r="653" spans="1:4" x14ac:dyDescent="0.2">
      <c r="A653" s="114"/>
      <c r="B653" s="114"/>
      <c r="C653" s="114"/>
      <c r="D653" s="114"/>
    </row>
    <row r="654" spans="1:4" x14ac:dyDescent="0.2">
      <c r="A654" s="114"/>
      <c r="B654" s="114"/>
      <c r="C654" s="114"/>
      <c r="D654" s="114"/>
    </row>
    <row r="655" spans="1:4" x14ac:dyDescent="0.2">
      <c r="A655" s="114"/>
      <c r="B655" s="114"/>
      <c r="C655" s="114"/>
      <c r="D655" s="114"/>
    </row>
    <row r="656" spans="1:4" x14ac:dyDescent="0.2">
      <c r="A656" s="114"/>
      <c r="B656" s="114"/>
      <c r="C656" s="114"/>
      <c r="D656" s="114"/>
    </row>
    <row r="657" spans="1:4" x14ac:dyDescent="0.2">
      <c r="A657" s="114"/>
      <c r="B657" s="114"/>
      <c r="C657" s="114"/>
      <c r="D657" s="114"/>
    </row>
    <row r="658" spans="1:4" x14ac:dyDescent="0.2">
      <c r="A658" s="114"/>
      <c r="B658" s="114"/>
      <c r="C658" s="114"/>
      <c r="D658" s="114"/>
    </row>
    <row r="659" spans="1:4" x14ac:dyDescent="0.2">
      <c r="A659" s="114"/>
      <c r="B659" s="114"/>
      <c r="C659" s="114"/>
      <c r="D659" s="114"/>
    </row>
    <row r="660" spans="1:4" x14ac:dyDescent="0.2">
      <c r="A660" s="114"/>
      <c r="B660" s="114"/>
      <c r="C660" s="114"/>
      <c r="D660" s="114"/>
    </row>
    <row r="661" spans="1:4" x14ac:dyDescent="0.2">
      <c r="A661" s="114"/>
      <c r="B661" s="114"/>
      <c r="C661" s="114"/>
      <c r="D661" s="114"/>
    </row>
    <row r="662" spans="1:4" x14ac:dyDescent="0.2">
      <c r="A662" s="114"/>
      <c r="B662" s="114"/>
      <c r="C662" s="114"/>
      <c r="D662" s="114"/>
    </row>
    <row r="663" spans="1:4" x14ac:dyDescent="0.2">
      <c r="A663" s="114"/>
      <c r="B663" s="114"/>
      <c r="C663" s="114"/>
      <c r="D663" s="114"/>
    </row>
    <row r="664" spans="1:4" x14ac:dyDescent="0.2">
      <c r="A664" s="114"/>
      <c r="B664" s="114"/>
      <c r="C664" s="114"/>
      <c r="D664" s="114"/>
    </row>
    <row r="665" spans="1:4" x14ac:dyDescent="0.2">
      <c r="A665" s="114"/>
      <c r="B665" s="114"/>
      <c r="C665" s="114"/>
      <c r="D665" s="114"/>
    </row>
    <row r="666" spans="1:4" x14ac:dyDescent="0.2">
      <c r="A666" s="114"/>
      <c r="B666" s="114"/>
      <c r="C666" s="114"/>
      <c r="D666" s="114"/>
    </row>
    <row r="667" spans="1:4" x14ac:dyDescent="0.2">
      <c r="A667" s="114"/>
      <c r="B667" s="114"/>
      <c r="C667" s="114"/>
      <c r="D667" s="114"/>
    </row>
    <row r="668" spans="1:4" x14ac:dyDescent="0.2">
      <c r="A668" s="114"/>
      <c r="B668" s="114"/>
      <c r="C668" s="114"/>
      <c r="D668" s="114"/>
    </row>
    <row r="669" spans="1:4" x14ac:dyDescent="0.2">
      <c r="A669" s="114"/>
      <c r="B669" s="114"/>
      <c r="C669" s="114"/>
      <c r="D669" s="114"/>
    </row>
    <row r="670" spans="1:4" x14ac:dyDescent="0.2">
      <c r="A670" s="114"/>
      <c r="B670" s="114"/>
      <c r="C670" s="114"/>
      <c r="D670" s="114"/>
    </row>
    <row r="671" spans="1:4" x14ac:dyDescent="0.2">
      <c r="A671" s="114"/>
      <c r="B671" s="114"/>
      <c r="C671" s="114"/>
      <c r="D671" s="114"/>
    </row>
    <row r="672" spans="1:4" x14ac:dyDescent="0.2">
      <c r="A672" s="114"/>
      <c r="B672" s="114"/>
      <c r="C672" s="114"/>
      <c r="D672" s="114"/>
    </row>
    <row r="673" spans="1:4" x14ac:dyDescent="0.2">
      <c r="A673" s="114"/>
      <c r="B673" s="114"/>
      <c r="C673" s="114"/>
      <c r="D673" s="114"/>
    </row>
    <row r="674" spans="1:4" x14ac:dyDescent="0.2">
      <c r="A674" s="114"/>
      <c r="B674" s="114"/>
      <c r="C674" s="114"/>
      <c r="D674" s="114"/>
    </row>
    <row r="675" spans="1:4" x14ac:dyDescent="0.2">
      <c r="A675" s="114"/>
      <c r="B675" s="114"/>
      <c r="C675" s="114"/>
      <c r="D675" s="114"/>
    </row>
    <row r="676" spans="1:4" x14ac:dyDescent="0.2">
      <c r="A676" s="114"/>
      <c r="B676" s="114"/>
      <c r="C676" s="114"/>
      <c r="D676" s="114"/>
    </row>
    <row r="677" spans="1:4" x14ac:dyDescent="0.2">
      <c r="A677" s="114"/>
      <c r="B677" s="114"/>
      <c r="C677" s="114"/>
      <c r="D677" s="114"/>
    </row>
    <row r="678" spans="1:4" x14ac:dyDescent="0.2">
      <c r="A678" s="114"/>
      <c r="B678" s="114"/>
      <c r="C678" s="114"/>
      <c r="D678" s="114"/>
    </row>
    <row r="679" spans="1:4" x14ac:dyDescent="0.2">
      <c r="A679" s="114"/>
      <c r="B679" s="114"/>
      <c r="C679" s="114"/>
      <c r="D679" s="114"/>
    </row>
    <row r="680" spans="1:4" x14ac:dyDescent="0.2">
      <c r="A680" s="114"/>
      <c r="B680" s="114"/>
      <c r="C680" s="114"/>
      <c r="D680" s="114"/>
    </row>
    <row r="681" spans="1:4" x14ac:dyDescent="0.2">
      <c r="A681" s="114"/>
      <c r="B681" s="114"/>
      <c r="C681" s="114"/>
      <c r="D681" s="114"/>
    </row>
    <row r="682" spans="1:4" x14ac:dyDescent="0.2">
      <c r="A682" s="114"/>
      <c r="B682" s="114"/>
      <c r="C682" s="114"/>
      <c r="D682" s="114"/>
    </row>
    <row r="683" spans="1:4" x14ac:dyDescent="0.2">
      <c r="A683" s="114"/>
      <c r="B683" s="114"/>
      <c r="C683" s="114"/>
      <c r="D683" s="114"/>
    </row>
    <row r="684" spans="1:4" x14ac:dyDescent="0.2">
      <c r="A684" s="114"/>
      <c r="B684" s="114"/>
      <c r="C684" s="114"/>
      <c r="D684" s="114"/>
    </row>
    <row r="685" spans="1:4" x14ac:dyDescent="0.2">
      <c r="A685" s="114"/>
      <c r="B685" s="114"/>
      <c r="C685" s="114"/>
      <c r="D685" s="114"/>
    </row>
    <row r="686" spans="1:4" x14ac:dyDescent="0.2">
      <c r="A686" s="114"/>
      <c r="B686" s="114"/>
      <c r="C686" s="114"/>
      <c r="D686" s="114"/>
    </row>
    <row r="687" spans="1:4" x14ac:dyDescent="0.2">
      <c r="A687" s="114"/>
      <c r="B687" s="114"/>
      <c r="C687" s="114"/>
      <c r="D687" s="114"/>
    </row>
    <row r="688" spans="1:4" x14ac:dyDescent="0.2">
      <c r="A688" s="114"/>
      <c r="B688" s="114"/>
      <c r="C688" s="114"/>
      <c r="D688" s="114"/>
    </row>
    <row r="689" spans="1:4" x14ac:dyDescent="0.2">
      <c r="A689" s="114"/>
      <c r="B689" s="114"/>
      <c r="C689" s="114"/>
      <c r="D689" s="114"/>
    </row>
    <row r="690" spans="1:4" x14ac:dyDescent="0.2">
      <c r="A690" s="114"/>
      <c r="B690" s="114"/>
      <c r="C690" s="114"/>
      <c r="D690" s="114"/>
    </row>
    <row r="691" spans="1:4" x14ac:dyDescent="0.2">
      <c r="A691" s="114"/>
      <c r="B691" s="114"/>
      <c r="C691" s="114"/>
      <c r="D691" s="114"/>
    </row>
    <row r="692" spans="1:4" x14ac:dyDescent="0.2">
      <c r="A692" s="114"/>
      <c r="B692" s="114"/>
      <c r="C692" s="114"/>
      <c r="D692" s="114"/>
    </row>
    <row r="693" spans="1:4" x14ac:dyDescent="0.2">
      <c r="A693" s="114"/>
      <c r="B693" s="114"/>
      <c r="C693" s="114"/>
      <c r="D693" s="114"/>
    </row>
    <row r="694" spans="1:4" x14ac:dyDescent="0.2">
      <c r="A694" s="114"/>
      <c r="B694" s="114"/>
      <c r="C694" s="114"/>
      <c r="D694" s="114"/>
    </row>
    <row r="695" spans="1:4" x14ac:dyDescent="0.2">
      <c r="A695" s="114"/>
      <c r="B695" s="114"/>
      <c r="C695" s="114"/>
      <c r="D695" s="114"/>
    </row>
    <row r="696" spans="1:4" x14ac:dyDescent="0.2">
      <c r="A696" s="114"/>
      <c r="B696" s="114"/>
      <c r="C696" s="114"/>
      <c r="D696" s="114"/>
    </row>
    <row r="697" spans="1:4" x14ac:dyDescent="0.2">
      <c r="A697" s="114"/>
      <c r="B697" s="114"/>
      <c r="C697" s="114"/>
      <c r="D697" s="114"/>
    </row>
    <row r="698" spans="1:4" x14ac:dyDescent="0.2">
      <c r="A698" s="114"/>
      <c r="B698" s="114"/>
      <c r="C698" s="114"/>
      <c r="D698" s="114"/>
    </row>
    <row r="699" spans="1:4" x14ac:dyDescent="0.2">
      <c r="A699" s="114"/>
      <c r="B699" s="114"/>
      <c r="C699" s="114"/>
      <c r="D699" s="114"/>
    </row>
    <row r="700" spans="1:4" x14ac:dyDescent="0.2">
      <c r="A700" s="114"/>
      <c r="B700" s="114"/>
      <c r="C700" s="114"/>
      <c r="D700" s="114"/>
    </row>
    <row r="701" spans="1:4" x14ac:dyDescent="0.2">
      <c r="A701" s="114"/>
      <c r="B701" s="114"/>
      <c r="C701" s="114"/>
      <c r="D701" s="114"/>
    </row>
    <row r="702" spans="1:4" x14ac:dyDescent="0.2">
      <c r="A702" s="114"/>
      <c r="B702" s="114"/>
      <c r="C702" s="114"/>
      <c r="D702" s="114"/>
    </row>
    <row r="703" spans="1:4" x14ac:dyDescent="0.2">
      <c r="A703" s="114"/>
      <c r="B703" s="114"/>
      <c r="C703" s="114"/>
      <c r="D703" s="114"/>
    </row>
    <row r="704" spans="1:4" x14ac:dyDescent="0.2">
      <c r="A704" s="114"/>
      <c r="B704" s="114"/>
      <c r="C704" s="114"/>
      <c r="D704" s="114"/>
    </row>
    <row r="705" spans="1:4" x14ac:dyDescent="0.2">
      <c r="A705" s="114"/>
      <c r="B705" s="114"/>
      <c r="C705" s="114"/>
      <c r="D705" s="114"/>
    </row>
    <row r="706" spans="1:4" x14ac:dyDescent="0.2">
      <c r="A706" s="114"/>
      <c r="B706" s="114"/>
      <c r="C706" s="114"/>
      <c r="D706" s="114"/>
    </row>
    <row r="707" spans="1:4" x14ac:dyDescent="0.2">
      <c r="A707" s="114"/>
      <c r="B707" s="114"/>
      <c r="C707" s="114"/>
      <c r="D707" s="114"/>
    </row>
    <row r="708" spans="1:4" x14ac:dyDescent="0.2">
      <c r="A708" s="114"/>
      <c r="B708" s="114"/>
      <c r="C708" s="114"/>
      <c r="D708" s="114"/>
    </row>
    <row r="709" spans="1:4" x14ac:dyDescent="0.2">
      <c r="A709" s="114"/>
      <c r="B709" s="114"/>
      <c r="C709" s="114"/>
      <c r="D709" s="114"/>
    </row>
    <row r="710" spans="1:4" x14ac:dyDescent="0.2">
      <c r="A710" s="114"/>
      <c r="B710" s="114"/>
      <c r="C710" s="114"/>
      <c r="D710" s="114"/>
    </row>
    <row r="711" spans="1:4" x14ac:dyDescent="0.2">
      <c r="A711" s="114"/>
      <c r="B711" s="114"/>
      <c r="C711" s="114"/>
      <c r="D711" s="114"/>
    </row>
    <row r="712" spans="1:4" x14ac:dyDescent="0.2">
      <c r="A712" s="114"/>
      <c r="B712" s="114"/>
      <c r="C712" s="114"/>
      <c r="D712" s="114"/>
    </row>
    <row r="713" spans="1:4" x14ac:dyDescent="0.2">
      <c r="A713" s="114"/>
      <c r="B713" s="114"/>
      <c r="C713" s="114"/>
      <c r="D713" s="114"/>
    </row>
    <row r="714" spans="1:4" x14ac:dyDescent="0.2">
      <c r="A714" s="114"/>
      <c r="B714" s="114"/>
      <c r="C714" s="114"/>
      <c r="D714" s="114"/>
    </row>
    <row r="715" spans="1:4" x14ac:dyDescent="0.2">
      <c r="A715" s="114"/>
      <c r="B715" s="114"/>
      <c r="C715" s="114"/>
      <c r="D715" s="114"/>
    </row>
    <row r="716" spans="1:4" x14ac:dyDescent="0.2">
      <c r="A716" s="114"/>
      <c r="B716" s="114"/>
      <c r="C716" s="114"/>
      <c r="D716" s="114"/>
    </row>
    <row r="717" spans="1:4" x14ac:dyDescent="0.2">
      <c r="A717" s="114"/>
      <c r="B717" s="114"/>
      <c r="C717" s="114"/>
      <c r="D717" s="114"/>
    </row>
    <row r="718" spans="1:4" x14ac:dyDescent="0.2">
      <c r="A718" s="114"/>
      <c r="B718" s="114"/>
      <c r="C718" s="114"/>
      <c r="D718" s="114"/>
    </row>
    <row r="719" spans="1:4" x14ac:dyDescent="0.2">
      <c r="A719" s="114"/>
      <c r="B719" s="114"/>
      <c r="C719" s="114"/>
      <c r="D719" s="114"/>
    </row>
    <row r="720" spans="1:4" x14ac:dyDescent="0.2">
      <c r="A720" s="114"/>
      <c r="B720" s="114"/>
      <c r="C720" s="114"/>
      <c r="D720" s="114"/>
    </row>
    <row r="721" spans="1:4" x14ac:dyDescent="0.2">
      <c r="A721" s="114"/>
      <c r="B721" s="114"/>
      <c r="C721" s="114"/>
      <c r="D721" s="114"/>
    </row>
    <row r="722" spans="1:4" x14ac:dyDescent="0.2">
      <c r="A722" s="114"/>
      <c r="B722" s="114"/>
      <c r="C722" s="114"/>
      <c r="D722" s="114"/>
    </row>
    <row r="723" spans="1:4" x14ac:dyDescent="0.2">
      <c r="A723" s="114"/>
      <c r="B723" s="114"/>
      <c r="C723" s="114"/>
      <c r="D723" s="114"/>
    </row>
    <row r="724" spans="1:4" x14ac:dyDescent="0.2">
      <c r="A724" s="114"/>
      <c r="B724" s="114"/>
      <c r="C724" s="114"/>
      <c r="D724" s="114"/>
    </row>
    <row r="725" spans="1:4" x14ac:dyDescent="0.2">
      <c r="A725" s="114"/>
      <c r="B725" s="114"/>
      <c r="C725" s="114"/>
      <c r="D725" s="114"/>
    </row>
    <row r="726" spans="1:4" x14ac:dyDescent="0.2">
      <c r="A726" s="114"/>
      <c r="B726" s="114"/>
      <c r="C726" s="114"/>
      <c r="D726" s="114"/>
    </row>
    <row r="727" spans="1:4" x14ac:dyDescent="0.2">
      <c r="A727" s="114"/>
      <c r="B727" s="114"/>
      <c r="C727" s="114"/>
      <c r="D727" s="114"/>
    </row>
    <row r="728" spans="1:4" x14ac:dyDescent="0.2">
      <c r="A728" s="114"/>
      <c r="B728" s="114"/>
      <c r="C728" s="114"/>
      <c r="D728" s="114"/>
    </row>
    <row r="729" spans="1:4" x14ac:dyDescent="0.2">
      <c r="A729" s="114"/>
      <c r="B729" s="114"/>
      <c r="C729" s="114"/>
      <c r="D729" s="114"/>
    </row>
    <row r="730" spans="1:4" x14ac:dyDescent="0.2">
      <c r="A730" s="114"/>
      <c r="B730" s="114"/>
      <c r="C730" s="114"/>
      <c r="D730" s="114"/>
    </row>
    <row r="731" spans="1:4" x14ac:dyDescent="0.2">
      <c r="A731" s="114"/>
      <c r="B731" s="114"/>
      <c r="C731" s="114"/>
      <c r="D731" s="114"/>
    </row>
    <row r="732" spans="1:4" x14ac:dyDescent="0.2">
      <c r="A732" s="114"/>
      <c r="B732" s="114"/>
      <c r="C732" s="114"/>
      <c r="D732" s="114"/>
    </row>
    <row r="733" spans="1:4" x14ac:dyDescent="0.2">
      <c r="A733" s="114"/>
      <c r="B733" s="114"/>
      <c r="C733" s="114"/>
      <c r="D733" s="114"/>
    </row>
    <row r="734" spans="1:4" x14ac:dyDescent="0.2">
      <c r="A734" s="114"/>
      <c r="B734" s="114"/>
      <c r="C734" s="114"/>
      <c r="D734" s="114"/>
    </row>
    <row r="735" spans="1:4" x14ac:dyDescent="0.2">
      <c r="A735" s="114"/>
      <c r="B735" s="114"/>
      <c r="C735" s="114"/>
      <c r="D735" s="114"/>
    </row>
    <row r="736" spans="1:4" x14ac:dyDescent="0.2">
      <c r="A736" s="114"/>
      <c r="B736" s="114"/>
      <c r="C736" s="114"/>
      <c r="D736" s="114"/>
    </row>
    <row r="737" spans="1:4" x14ac:dyDescent="0.2">
      <c r="A737" s="114"/>
      <c r="B737" s="114"/>
      <c r="C737" s="114"/>
      <c r="D737" s="114"/>
    </row>
    <row r="738" spans="1:4" x14ac:dyDescent="0.2">
      <c r="A738" s="114"/>
      <c r="B738" s="114"/>
      <c r="C738" s="114"/>
      <c r="D738" s="114"/>
    </row>
    <row r="739" spans="1:4" x14ac:dyDescent="0.2">
      <c r="A739" s="114"/>
      <c r="B739" s="114"/>
      <c r="C739" s="114"/>
      <c r="D739" s="114"/>
    </row>
    <row r="740" spans="1:4" x14ac:dyDescent="0.2">
      <c r="A740" s="114"/>
      <c r="B740" s="114"/>
      <c r="C740" s="114"/>
      <c r="D740" s="114"/>
    </row>
    <row r="741" spans="1:4" x14ac:dyDescent="0.2">
      <c r="A741" s="114"/>
      <c r="B741" s="114"/>
      <c r="C741" s="114"/>
      <c r="D741" s="114"/>
    </row>
    <row r="742" spans="1:4" x14ac:dyDescent="0.2">
      <c r="A742" s="114"/>
      <c r="B742" s="114"/>
      <c r="C742" s="114"/>
      <c r="D742" s="114"/>
    </row>
    <row r="743" spans="1:4" x14ac:dyDescent="0.2">
      <c r="A743" s="114"/>
      <c r="B743" s="114"/>
      <c r="C743" s="114"/>
      <c r="D743" s="114"/>
    </row>
    <row r="744" spans="1:4" x14ac:dyDescent="0.2">
      <c r="A744" s="114"/>
      <c r="B744" s="114"/>
      <c r="C744" s="114"/>
      <c r="D744" s="114"/>
    </row>
    <row r="745" spans="1:4" x14ac:dyDescent="0.2">
      <c r="A745" s="114"/>
      <c r="B745" s="114"/>
      <c r="C745" s="114"/>
      <c r="D745" s="114"/>
    </row>
    <row r="746" spans="1:4" x14ac:dyDescent="0.2">
      <c r="A746" s="114"/>
      <c r="B746" s="114"/>
      <c r="C746" s="114"/>
      <c r="D746" s="114"/>
    </row>
    <row r="747" spans="1:4" x14ac:dyDescent="0.2">
      <c r="A747" s="114"/>
      <c r="B747" s="114"/>
      <c r="C747" s="114"/>
      <c r="D747" s="114"/>
    </row>
    <row r="748" spans="1:4" x14ac:dyDescent="0.2">
      <c r="A748" s="114"/>
      <c r="B748" s="114"/>
      <c r="C748" s="114"/>
      <c r="D748" s="114"/>
    </row>
    <row r="749" spans="1:4" x14ac:dyDescent="0.2">
      <c r="A749" s="114"/>
      <c r="B749" s="114"/>
      <c r="C749" s="114"/>
      <c r="D749" s="114"/>
    </row>
    <row r="750" spans="1:4" x14ac:dyDescent="0.2">
      <c r="A750" s="114"/>
      <c r="B750" s="114"/>
      <c r="C750" s="114"/>
      <c r="D750" s="114"/>
    </row>
    <row r="751" spans="1:4" x14ac:dyDescent="0.2">
      <c r="A751" s="114"/>
      <c r="B751" s="114"/>
      <c r="C751" s="114"/>
      <c r="D751" s="114"/>
    </row>
    <row r="752" spans="1:4" x14ac:dyDescent="0.2">
      <c r="A752" s="114"/>
      <c r="B752" s="114"/>
      <c r="C752" s="114"/>
      <c r="D752" s="114"/>
    </row>
    <row r="753" spans="1:4" x14ac:dyDescent="0.2">
      <c r="A753" s="114"/>
      <c r="B753" s="114"/>
      <c r="C753" s="114"/>
      <c r="D753" s="114"/>
    </row>
    <row r="754" spans="1:4" x14ac:dyDescent="0.2">
      <c r="A754" s="114"/>
      <c r="B754" s="114"/>
      <c r="C754" s="114"/>
      <c r="D754" s="114"/>
    </row>
    <row r="755" spans="1:4" x14ac:dyDescent="0.2">
      <c r="A755" s="114"/>
      <c r="B755" s="114"/>
      <c r="C755" s="114"/>
      <c r="D755" s="114"/>
    </row>
    <row r="756" spans="1:4" x14ac:dyDescent="0.2">
      <c r="A756" s="114"/>
      <c r="B756" s="114"/>
      <c r="C756" s="114"/>
      <c r="D756" s="114"/>
    </row>
    <row r="757" spans="1:4" x14ac:dyDescent="0.2">
      <c r="A757" s="114"/>
      <c r="B757" s="114"/>
      <c r="C757" s="114"/>
      <c r="D757" s="114"/>
    </row>
    <row r="758" spans="1:4" x14ac:dyDescent="0.2">
      <c r="A758" s="114"/>
      <c r="B758" s="114"/>
      <c r="C758" s="114"/>
      <c r="D758" s="114"/>
    </row>
    <row r="759" spans="1:4" x14ac:dyDescent="0.2">
      <c r="A759" s="114"/>
      <c r="B759" s="114"/>
      <c r="C759" s="114"/>
      <c r="D759" s="114"/>
    </row>
    <row r="760" spans="1:4" x14ac:dyDescent="0.2">
      <c r="A760" s="114"/>
      <c r="B760" s="114"/>
      <c r="C760" s="114"/>
      <c r="D760" s="114"/>
    </row>
    <row r="761" spans="1:4" x14ac:dyDescent="0.2">
      <c r="A761" s="114"/>
      <c r="B761" s="114"/>
      <c r="C761" s="114"/>
      <c r="D761" s="114"/>
    </row>
    <row r="762" spans="1:4" x14ac:dyDescent="0.2">
      <c r="A762" s="114"/>
      <c r="B762" s="114"/>
      <c r="C762" s="114"/>
      <c r="D762" s="114"/>
    </row>
    <row r="763" spans="1:4" x14ac:dyDescent="0.2">
      <c r="A763" s="114"/>
      <c r="B763" s="114"/>
      <c r="C763" s="114"/>
      <c r="D763" s="114"/>
    </row>
    <row r="764" spans="1:4" x14ac:dyDescent="0.2">
      <c r="A764" s="114"/>
      <c r="B764" s="114"/>
      <c r="C764" s="114"/>
      <c r="D764" s="114"/>
    </row>
    <row r="765" spans="1:4" x14ac:dyDescent="0.2">
      <c r="A765" s="114"/>
      <c r="B765" s="114"/>
      <c r="C765" s="114"/>
      <c r="D765" s="114"/>
    </row>
    <row r="766" spans="1:4" x14ac:dyDescent="0.2">
      <c r="A766" s="114"/>
      <c r="B766" s="114"/>
      <c r="C766" s="114"/>
      <c r="D766" s="114"/>
    </row>
    <row r="767" spans="1:4" x14ac:dyDescent="0.2">
      <c r="A767" s="114"/>
      <c r="B767" s="114"/>
      <c r="C767" s="114"/>
      <c r="D767" s="114"/>
    </row>
    <row r="768" spans="1:4" x14ac:dyDescent="0.2">
      <c r="A768" s="114"/>
      <c r="B768" s="114"/>
      <c r="C768" s="114"/>
      <c r="D768" s="114"/>
    </row>
    <row r="769" spans="1:4" x14ac:dyDescent="0.2">
      <c r="A769" s="114"/>
      <c r="B769" s="114"/>
      <c r="C769" s="114"/>
      <c r="D769" s="114"/>
    </row>
    <row r="770" spans="1:4" x14ac:dyDescent="0.2">
      <c r="A770" s="114"/>
      <c r="B770" s="114"/>
      <c r="C770" s="114"/>
      <c r="D770" s="114"/>
    </row>
    <row r="771" spans="1:4" x14ac:dyDescent="0.2">
      <c r="A771" s="114"/>
      <c r="B771" s="114"/>
      <c r="C771" s="114"/>
      <c r="D771" s="114"/>
    </row>
    <row r="772" spans="1:4" x14ac:dyDescent="0.2">
      <c r="A772" s="114"/>
      <c r="B772" s="114"/>
      <c r="C772" s="114"/>
      <c r="D772" s="114"/>
    </row>
    <row r="773" spans="1:4" x14ac:dyDescent="0.2">
      <c r="A773" s="114"/>
      <c r="B773" s="114"/>
      <c r="C773" s="114"/>
      <c r="D773" s="114"/>
    </row>
    <row r="774" spans="1:4" x14ac:dyDescent="0.2">
      <c r="A774" s="114"/>
      <c r="B774" s="114"/>
      <c r="C774" s="114"/>
      <c r="D774" s="114"/>
    </row>
    <row r="775" spans="1:4" x14ac:dyDescent="0.2">
      <c r="A775" s="114"/>
      <c r="B775" s="114"/>
      <c r="C775" s="114"/>
      <c r="D775" s="114"/>
    </row>
    <row r="776" spans="1:4" x14ac:dyDescent="0.2">
      <c r="A776" s="114"/>
      <c r="B776" s="114"/>
      <c r="C776" s="114"/>
      <c r="D776" s="114"/>
    </row>
    <row r="777" spans="1:4" x14ac:dyDescent="0.2">
      <c r="A777" s="114"/>
      <c r="B777" s="114"/>
      <c r="C777" s="114"/>
      <c r="D777" s="114"/>
    </row>
    <row r="778" spans="1:4" x14ac:dyDescent="0.2">
      <c r="A778" s="114"/>
      <c r="B778" s="114"/>
      <c r="C778" s="114"/>
      <c r="D778" s="114"/>
    </row>
    <row r="779" spans="1:4" x14ac:dyDescent="0.2">
      <c r="A779" s="114"/>
      <c r="B779" s="114"/>
      <c r="C779" s="114"/>
      <c r="D779" s="114"/>
    </row>
    <row r="780" spans="1:4" x14ac:dyDescent="0.2">
      <c r="A780" s="114"/>
      <c r="B780" s="114"/>
      <c r="C780" s="114"/>
      <c r="D780" s="114"/>
    </row>
    <row r="781" spans="1:4" x14ac:dyDescent="0.2">
      <c r="A781" s="114"/>
      <c r="B781" s="114"/>
      <c r="C781" s="114"/>
      <c r="D781" s="114"/>
    </row>
    <row r="782" spans="1:4" x14ac:dyDescent="0.2">
      <c r="A782" s="114"/>
      <c r="B782" s="114"/>
      <c r="C782" s="114"/>
      <c r="D782" s="114"/>
    </row>
    <row r="783" spans="1:4" x14ac:dyDescent="0.2">
      <c r="A783" s="114"/>
      <c r="B783" s="114"/>
      <c r="C783" s="114"/>
      <c r="D783" s="114"/>
    </row>
    <row r="784" spans="1:4" x14ac:dyDescent="0.2">
      <c r="A784" s="114"/>
      <c r="B784" s="114"/>
      <c r="C784" s="114"/>
      <c r="D784" s="114"/>
    </row>
    <row r="785" spans="1:4" x14ac:dyDescent="0.2">
      <c r="A785" s="114"/>
      <c r="B785" s="114"/>
      <c r="C785" s="114"/>
      <c r="D785" s="114"/>
    </row>
    <row r="786" spans="1:4" x14ac:dyDescent="0.2">
      <c r="A786" s="114"/>
      <c r="B786" s="114"/>
      <c r="C786" s="114"/>
      <c r="D786" s="114"/>
    </row>
    <row r="787" spans="1:4" x14ac:dyDescent="0.2">
      <c r="A787" s="114"/>
      <c r="B787" s="114"/>
      <c r="C787" s="114"/>
      <c r="D787" s="114"/>
    </row>
    <row r="788" spans="1:4" x14ac:dyDescent="0.2">
      <c r="A788" s="114"/>
      <c r="B788" s="114"/>
      <c r="C788" s="114"/>
      <c r="D788" s="114"/>
    </row>
    <row r="789" spans="1:4" x14ac:dyDescent="0.2">
      <c r="A789" s="114"/>
      <c r="B789" s="114"/>
      <c r="C789" s="114"/>
      <c r="D789" s="114"/>
    </row>
    <row r="790" spans="1:4" x14ac:dyDescent="0.2">
      <c r="A790" s="114"/>
      <c r="B790" s="114"/>
      <c r="C790" s="114"/>
      <c r="D790" s="114"/>
    </row>
    <row r="791" spans="1:4" x14ac:dyDescent="0.2">
      <c r="A791" s="114"/>
      <c r="B791" s="114"/>
      <c r="C791" s="114"/>
      <c r="D791" s="114"/>
    </row>
    <row r="792" spans="1:4" x14ac:dyDescent="0.2">
      <c r="A792" s="114"/>
      <c r="B792" s="114"/>
      <c r="C792" s="114"/>
      <c r="D792" s="114"/>
    </row>
    <row r="793" spans="1:4" x14ac:dyDescent="0.2">
      <c r="A793" s="114"/>
      <c r="B793" s="114"/>
      <c r="C793" s="114"/>
      <c r="D793" s="114"/>
    </row>
    <row r="794" spans="1:4" x14ac:dyDescent="0.2">
      <c r="A794" s="114"/>
      <c r="B794" s="114"/>
      <c r="C794" s="114"/>
      <c r="D794" s="114"/>
    </row>
    <row r="795" spans="1:4" x14ac:dyDescent="0.2">
      <c r="A795" s="114"/>
      <c r="B795" s="114"/>
      <c r="C795" s="114"/>
      <c r="D795" s="114"/>
    </row>
    <row r="796" spans="1:4" x14ac:dyDescent="0.2">
      <c r="A796" s="114"/>
      <c r="B796" s="114"/>
      <c r="C796" s="114"/>
      <c r="D796" s="114"/>
    </row>
    <row r="797" spans="1:4" x14ac:dyDescent="0.2">
      <c r="A797" s="114"/>
      <c r="B797" s="114"/>
      <c r="C797" s="114"/>
      <c r="D797" s="114"/>
    </row>
    <row r="798" spans="1:4" x14ac:dyDescent="0.2">
      <c r="A798" s="114"/>
      <c r="B798" s="114"/>
      <c r="C798" s="114"/>
      <c r="D798" s="114"/>
    </row>
    <row r="799" spans="1:4" x14ac:dyDescent="0.2">
      <c r="A799" s="114"/>
      <c r="B799" s="114"/>
      <c r="C799" s="114"/>
      <c r="D799" s="114"/>
    </row>
    <row r="800" spans="1:4" x14ac:dyDescent="0.2">
      <c r="A800" s="114"/>
      <c r="B800" s="114"/>
      <c r="C800" s="114"/>
      <c r="D800" s="114"/>
    </row>
    <row r="801" spans="1:4" x14ac:dyDescent="0.2">
      <c r="A801" s="114"/>
      <c r="B801" s="114"/>
      <c r="C801" s="114"/>
      <c r="D801" s="114"/>
    </row>
    <row r="802" spans="1:4" x14ac:dyDescent="0.2">
      <c r="A802" s="114"/>
      <c r="B802" s="114"/>
      <c r="C802" s="114"/>
      <c r="D802" s="114"/>
    </row>
    <row r="803" spans="1:4" x14ac:dyDescent="0.2">
      <c r="A803" s="114"/>
      <c r="B803" s="114"/>
      <c r="C803" s="114"/>
      <c r="D803" s="114"/>
    </row>
    <row r="804" spans="1:4" x14ac:dyDescent="0.2">
      <c r="A804" s="114"/>
      <c r="B804" s="114"/>
      <c r="C804" s="114"/>
      <c r="D804" s="114"/>
    </row>
    <row r="805" spans="1:4" x14ac:dyDescent="0.2">
      <c r="A805" s="114"/>
      <c r="B805" s="114"/>
      <c r="C805" s="114"/>
      <c r="D805" s="114"/>
    </row>
    <row r="806" spans="1:4" x14ac:dyDescent="0.2">
      <c r="A806" s="114"/>
      <c r="B806" s="114"/>
      <c r="C806" s="114"/>
      <c r="D806" s="114"/>
    </row>
    <row r="807" spans="1:4" x14ac:dyDescent="0.2">
      <c r="A807" s="114"/>
      <c r="B807" s="114"/>
      <c r="C807" s="114"/>
      <c r="D807" s="114"/>
    </row>
    <row r="808" spans="1:4" x14ac:dyDescent="0.2">
      <c r="A808" s="114"/>
      <c r="B808" s="114"/>
      <c r="C808" s="114"/>
      <c r="D808" s="114"/>
    </row>
    <row r="809" spans="1:4" x14ac:dyDescent="0.2">
      <c r="A809" s="114"/>
      <c r="B809" s="114"/>
      <c r="C809" s="114"/>
      <c r="D809" s="114"/>
    </row>
    <row r="810" spans="1:4" x14ac:dyDescent="0.2">
      <c r="A810" s="114"/>
      <c r="B810" s="114"/>
      <c r="C810" s="114"/>
      <c r="D810" s="114"/>
    </row>
    <row r="811" spans="1:4" x14ac:dyDescent="0.2">
      <c r="A811" s="114"/>
      <c r="B811" s="114"/>
      <c r="C811" s="114"/>
      <c r="D811" s="114"/>
    </row>
    <row r="812" spans="1:4" x14ac:dyDescent="0.2">
      <c r="A812" s="114"/>
      <c r="B812" s="114"/>
      <c r="C812" s="114"/>
      <c r="D812" s="114"/>
    </row>
    <row r="813" spans="1:4" x14ac:dyDescent="0.2">
      <c r="A813" s="114"/>
      <c r="B813" s="114"/>
      <c r="C813" s="114"/>
      <c r="D813" s="114"/>
    </row>
    <row r="814" spans="1:4" x14ac:dyDescent="0.2">
      <c r="A814" s="114"/>
      <c r="B814" s="114"/>
      <c r="C814" s="114"/>
      <c r="D814" s="114"/>
    </row>
    <row r="815" spans="1:4" x14ac:dyDescent="0.2">
      <c r="A815" s="114"/>
      <c r="B815" s="114"/>
      <c r="C815" s="114"/>
      <c r="D815" s="114"/>
    </row>
    <row r="816" spans="1:4" x14ac:dyDescent="0.2">
      <c r="A816" s="114"/>
      <c r="B816" s="114"/>
      <c r="C816" s="114"/>
      <c r="D816" s="114"/>
    </row>
    <row r="817" spans="1:4" x14ac:dyDescent="0.2">
      <c r="A817" s="114"/>
      <c r="B817" s="114"/>
      <c r="C817" s="114"/>
      <c r="D817" s="114"/>
    </row>
    <row r="818" spans="1:4" x14ac:dyDescent="0.2">
      <c r="A818" s="114"/>
      <c r="B818" s="114"/>
      <c r="C818" s="114"/>
      <c r="D818" s="114"/>
    </row>
    <row r="819" spans="1:4" x14ac:dyDescent="0.2">
      <c r="A819" s="114"/>
      <c r="B819" s="114"/>
      <c r="C819" s="114"/>
      <c r="D819" s="114"/>
    </row>
    <row r="820" spans="1:4" x14ac:dyDescent="0.2">
      <c r="A820" s="114"/>
      <c r="B820" s="114"/>
      <c r="C820" s="114"/>
      <c r="D820" s="114"/>
    </row>
    <row r="821" spans="1:4" x14ac:dyDescent="0.2">
      <c r="A821" s="114"/>
      <c r="B821" s="114"/>
      <c r="C821" s="114"/>
      <c r="D821" s="114"/>
    </row>
    <row r="822" spans="1:4" x14ac:dyDescent="0.2">
      <c r="A822" s="114"/>
      <c r="B822" s="114"/>
      <c r="C822" s="114"/>
      <c r="D822" s="114"/>
    </row>
    <row r="823" spans="1:4" x14ac:dyDescent="0.2">
      <c r="A823" s="114"/>
      <c r="B823" s="114"/>
      <c r="C823" s="114"/>
      <c r="D823" s="114"/>
    </row>
    <row r="824" spans="1:4" x14ac:dyDescent="0.2">
      <c r="A824" s="114"/>
      <c r="B824" s="114"/>
      <c r="C824" s="114"/>
      <c r="D824" s="114"/>
    </row>
    <row r="825" spans="1:4" x14ac:dyDescent="0.2">
      <c r="A825" s="114"/>
      <c r="B825" s="114"/>
      <c r="C825" s="114"/>
      <c r="D825" s="114"/>
    </row>
    <row r="826" spans="1:4" x14ac:dyDescent="0.2">
      <c r="A826" s="114"/>
      <c r="B826" s="114"/>
      <c r="C826" s="114"/>
      <c r="D826" s="114"/>
    </row>
    <row r="827" spans="1:4" x14ac:dyDescent="0.2">
      <c r="A827" s="114"/>
      <c r="B827" s="114"/>
      <c r="C827" s="114"/>
      <c r="D827" s="114"/>
    </row>
    <row r="828" spans="1:4" x14ac:dyDescent="0.2">
      <c r="A828" s="114"/>
      <c r="B828" s="114"/>
      <c r="C828" s="114"/>
      <c r="D828" s="114"/>
    </row>
    <row r="829" spans="1:4" x14ac:dyDescent="0.2">
      <c r="A829" s="114"/>
      <c r="B829" s="114"/>
      <c r="C829" s="114"/>
      <c r="D829" s="114"/>
    </row>
    <row r="830" spans="1:4" x14ac:dyDescent="0.2">
      <c r="A830" s="114"/>
      <c r="B830" s="114"/>
      <c r="C830" s="114"/>
      <c r="D830" s="114"/>
    </row>
    <row r="831" spans="1:4" x14ac:dyDescent="0.2">
      <c r="A831" s="114"/>
      <c r="B831" s="114"/>
      <c r="C831" s="114"/>
      <c r="D831" s="114"/>
    </row>
    <row r="832" spans="1:4" x14ac:dyDescent="0.2">
      <c r="A832" s="114"/>
      <c r="B832" s="114"/>
      <c r="C832" s="114"/>
      <c r="D832" s="114"/>
    </row>
    <row r="833" spans="1:4" x14ac:dyDescent="0.2">
      <c r="A833" s="114"/>
      <c r="B833" s="114"/>
      <c r="C833" s="114"/>
      <c r="D833" s="114"/>
    </row>
    <row r="834" spans="1:4" x14ac:dyDescent="0.2">
      <c r="A834" s="114"/>
      <c r="B834" s="114"/>
      <c r="C834" s="114"/>
      <c r="D834" s="114"/>
    </row>
    <row r="835" spans="1:4" x14ac:dyDescent="0.2">
      <c r="A835" s="114"/>
      <c r="B835" s="114"/>
      <c r="C835" s="114"/>
      <c r="D835" s="114"/>
    </row>
    <row r="836" spans="1:4" x14ac:dyDescent="0.2">
      <c r="A836" s="114"/>
      <c r="B836" s="114"/>
      <c r="C836" s="114"/>
      <c r="D836" s="114"/>
    </row>
    <row r="837" spans="1:4" x14ac:dyDescent="0.2">
      <c r="A837" s="114"/>
      <c r="B837" s="114"/>
      <c r="C837" s="114"/>
      <c r="D837" s="114"/>
    </row>
    <row r="838" spans="1:4" x14ac:dyDescent="0.2">
      <c r="A838" s="114"/>
      <c r="B838" s="114"/>
      <c r="C838" s="114"/>
      <c r="D838" s="114"/>
    </row>
    <row r="839" spans="1:4" x14ac:dyDescent="0.2">
      <c r="A839" s="114"/>
      <c r="B839" s="114"/>
      <c r="C839" s="114"/>
      <c r="D839" s="114"/>
    </row>
    <row r="840" spans="1:4" x14ac:dyDescent="0.2">
      <c r="A840" s="114"/>
      <c r="B840" s="114"/>
      <c r="C840" s="114"/>
      <c r="D840" s="114"/>
    </row>
    <row r="841" spans="1:4" x14ac:dyDescent="0.2">
      <c r="A841" s="114"/>
      <c r="B841" s="114"/>
      <c r="C841" s="114"/>
      <c r="D841" s="114"/>
    </row>
    <row r="842" spans="1:4" x14ac:dyDescent="0.2">
      <c r="A842" s="114"/>
      <c r="B842" s="114"/>
      <c r="C842" s="114"/>
      <c r="D842" s="114"/>
    </row>
    <row r="843" spans="1:4" x14ac:dyDescent="0.2">
      <c r="A843" s="114"/>
      <c r="B843" s="114"/>
      <c r="C843" s="114"/>
      <c r="D843" s="114"/>
    </row>
    <row r="844" spans="1:4" x14ac:dyDescent="0.2">
      <c r="A844" s="114"/>
      <c r="B844" s="114"/>
      <c r="C844" s="114"/>
      <c r="D844" s="114"/>
    </row>
    <row r="845" spans="1:4" x14ac:dyDescent="0.2">
      <c r="A845" s="114"/>
      <c r="B845" s="114"/>
      <c r="C845" s="114"/>
      <c r="D845" s="114"/>
    </row>
    <row r="846" spans="1:4" x14ac:dyDescent="0.2">
      <c r="A846" s="114"/>
      <c r="B846" s="114"/>
      <c r="C846" s="114"/>
      <c r="D846" s="114"/>
    </row>
    <row r="847" spans="1:4" x14ac:dyDescent="0.2">
      <c r="A847" s="114"/>
      <c r="B847" s="114"/>
      <c r="C847" s="114"/>
      <c r="D847" s="114"/>
    </row>
    <row r="848" spans="1:4" x14ac:dyDescent="0.2">
      <c r="A848" s="114"/>
      <c r="B848" s="114"/>
      <c r="C848" s="114"/>
      <c r="D848" s="114"/>
    </row>
    <row r="849" spans="1:4" x14ac:dyDescent="0.2">
      <c r="A849" s="114"/>
      <c r="B849" s="114"/>
      <c r="C849" s="114"/>
      <c r="D849" s="114"/>
    </row>
    <row r="850" spans="1:4" x14ac:dyDescent="0.2">
      <c r="A850" s="114"/>
      <c r="B850" s="114"/>
      <c r="C850" s="114"/>
      <c r="D850" s="114"/>
    </row>
    <row r="851" spans="1:4" x14ac:dyDescent="0.2">
      <c r="A851" s="114"/>
      <c r="B851" s="114"/>
      <c r="C851" s="114"/>
      <c r="D851" s="114"/>
    </row>
    <row r="852" spans="1:4" x14ac:dyDescent="0.2">
      <c r="A852" s="114"/>
      <c r="B852" s="114"/>
      <c r="C852" s="114"/>
      <c r="D852" s="114"/>
    </row>
    <row r="853" spans="1:4" x14ac:dyDescent="0.2">
      <c r="A853" s="114"/>
      <c r="B853" s="114"/>
      <c r="C853" s="114"/>
      <c r="D853" s="114"/>
    </row>
    <row r="854" spans="1:4" x14ac:dyDescent="0.2">
      <c r="A854" s="114"/>
      <c r="B854" s="114"/>
      <c r="C854" s="114"/>
      <c r="D854" s="114"/>
    </row>
    <row r="855" spans="1:4" x14ac:dyDescent="0.2">
      <c r="A855" s="114"/>
      <c r="B855" s="114"/>
      <c r="C855" s="114"/>
      <c r="D855" s="114"/>
    </row>
    <row r="856" spans="1:4" x14ac:dyDescent="0.2">
      <c r="A856" s="114"/>
      <c r="B856" s="114"/>
      <c r="C856" s="114"/>
      <c r="D856" s="114"/>
    </row>
    <row r="857" spans="1:4" x14ac:dyDescent="0.2">
      <c r="A857" s="114"/>
      <c r="B857" s="114"/>
      <c r="C857" s="114"/>
      <c r="D857" s="114"/>
    </row>
    <row r="858" spans="1:4" x14ac:dyDescent="0.2">
      <c r="A858" s="114"/>
      <c r="B858" s="114"/>
      <c r="C858" s="114"/>
      <c r="D858" s="114"/>
    </row>
    <row r="859" spans="1:4" x14ac:dyDescent="0.2">
      <c r="A859" s="114"/>
      <c r="B859" s="114"/>
      <c r="C859" s="114"/>
      <c r="D859" s="114"/>
    </row>
    <row r="860" spans="1:4" x14ac:dyDescent="0.2">
      <c r="A860" s="114"/>
      <c r="B860" s="114"/>
      <c r="C860" s="114"/>
      <c r="D860" s="114"/>
    </row>
    <row r="861" spans="1:4" x14ac:dyDescent="0.2">
      <c r="A861" s="114"/>
      <c r="B861" s="114"/>
      <c r="C861" s="114"/>
      <c r="D861" s="114"/>
    </row>
    <row r="862" spans="1:4" x14ac:dyDescent="0.2">
      <c r="A862" s="114"/>
      <c r="B862" s="114"/>
      <c r="C862" s="114"/>
      <c r="D862" s="114"/>
    </row>
    <row r="863" spans="1:4" x14ac:dyDescent="0.2">
      <c r="A863" s="114"/>
      <c r="B863" s="114"/>
      <c r="C863" s="114"/>
      <c r="D863" s="114"/>
    </row>
    <row r="864" spans="1:4" x14ac:dyDescent="0.2">
      <c r="A864" s="114"/>
      <c r="B864" s="114"/>
      <c r="C864" s="114"/>
      <c r="D864" s="114"/>
    </row>
    <row r="865" spans="1:4" x14ac:dyDescent="0.2">
      <c r="A865" s="114"/>
      <c r="B865" s="114"/>
      <c r="C865" s="114"/>
      <c r="D865" s="114"/>
    </row>
    <row r="866" spans="1:4" x14ac:dyDescent="0.2">
      <c r="A866" s="114"/>
      <c r="B866" s="114"/>
      <c r="C866" s="114"/>
      <c r="D866" s="114"/>
    </row>
    <row r="867" spans="1:4" x14ac:dyDescent="0.2">
      <c r="A867" s="114"/>
      <c r="B867" s="114"/>
      <c r="C867" s="114"/>
      <c r="D867" s="114"/>
    </row>
    <row r="868" spans="1:4" x14ac:dyDescent="0.2">
      <c r="A868" s="114"/>
      <c r="B868" s="114"/>
      <c r="C868" s="114"/>
      <c r="D868" s="114"/>
    </row>
    <row r="869" spans="1:4" x14ac:dyDescent="0.2">
      <c r="A869" s="114"/>
      <c r="B869" s="114"/>
      <c r="C869" s="114"/>
      <c r="D869" s="114"/>
    </row>
    <row r="870" spans="1:4" x14ac:dyDescent="0.2">
      <c r="A870" s="114"/>
      <c r="B870" s="114"/>
      <c r="C870" s="114"/>
      <c r="D870" s="114"/>
    </row>
    <row r="871" spans="1:4" x14ac:dyDescent="0.2">
      <c r="A871" s="114"/>
      <c r="B871" s="114"/>
      <c r="C871" s="114"/>
      <c r="D871" s="114"/>
    </row>
    <row r="872" spans="1:4" x14ac:dyDescent="0.2">
      <c r="A872" s="114"/>
      <c r="B872" s="114"/>
      <c r="C872" s="114"/>
      <c r="D872" s="114"/>
    </row>
    <row r="873" spans="1:4" x14ac:dyDescent="0.2">
      <c r="A873" s="114"/>
      <c r="B873" s="114"/>
      <c r="C873" s="114"/>
      <c r="D873" s="114"/>
    </row>
    <row r="874" spans="1:4" x14ac:dyDescent="0.2">
      <c r="A874" s="114"/>
      <c r="B874" s="114"/>
      <c r="C874" s="114"/>
      <c r="D874" s="114"/>
    </row>
    <row r="875" spans="1:4" x14ac:dyDescent="0.2">
      <c r="A875" s="114"/>
      <c r="B875" s="114"/>
      <c r="C875" s="114"/>
      <c r="D875" s="114"/>
    </row>
    <row r="876" spans="1:4" x14ac:dyDescent="0.2">
      <c r="A876" s="114"/>
      <c r="B876" s="114"/>
      <c r="C876" s="114"/>
      <c r="D876" s="114"/>
    </row>
    <row r="877" spans="1:4" x14ac:dyDescent="0.2">
      <c r="A877" s="114"/>
      <c r="B877" s="114"/>
      <c r="C877" s="114"/>
      <c r="D877" s="114"/>
    </row>
    <row r="878" spans="1:4" x14ac:dyDescent="0.2">
      <c r="A878" s="114"/>
      <c r="B878" s="114"/>
      <c r="C878" s="114"/>
      <c r="D878" s="114"/>
    </row>
    <row r="879" spans="1:4" x14ac:dyDescent="0.2">
      <c r="A879" s="114"/>
      <c r="B879" s="114"/>
      <c r="C879" s="114"/>
      <c r="D879" s="114"/>
    </row>
    <row r="880" spans="1:4" x14ac:dyDescent="0.2">
      <c r="A880" s="114"/>
      <c r="B880" s="114"/>
      <c r="C880" s="114"/>
      <c r="D880" s="114"/>
    </row>
    <row r="881" spans="1:4" x14ac:dyDescent="0.2">
      <c r="A881" s="114"/>
      <c r="B881" s="114"/>
      <c r="C881" s="114"/>
      <c r="D881" s="114"/>
    </row>
    <row r="882" spans="1:4" x14ac:dyDescent="0.2">
      <c r="A882" s="114"/>
      <c r="B882" s="114"/>
      <c r="C882" s="114"/>
      <c r="D882" s="114"/>
    </row>
    <row r="883" spans="1:4" x14ac:dyDescent="0.2">
      <c r="A883" s="114"/>
      <c r="B883" s="114"/>
      <c r="C883" s="114"/>
      <c r="D883" s="114"/>
    </row>
    <row r="884" spans="1:4" x14ac:dyDescent="0.2">
      <c r="A884" s="114"/>
      <c r="B884" s="114"/>
      <c r="C884" s="114"/>
      <c r="D884" s="114"/>
    </row>
    <row r="885" spans="1:4" x14ac:dyDescent="0.2">
      <c r="A885" s="114"/>
      <c r="B885" s="114"/>
      <c r="C885" s="114"/>
      <c r="D885" s="114"/>
    </row>
    <row r="886" spans="1:4" x14ac:dyDescent="0.2">
      <c r="A886" s="114"/>
      <c r="B886" s="114"/>
      <c r="C886" s="114"/>
      <c r="D886" s="114"/>
    </row>
    <row r="887" spans="1:4" x14ac:dyDescent="0.2">
      <c r="A887" s="114"/>
      <c r="B887" s="114"/>
      <c r="C887" s="114"/>
      <c r="D887" s="114"/>
    </row>
    <row r="888" spans="1:4" x14ac:dyDescent="0.2">
      <c r="A888" s="114"/>
      <c r="B888" s="114"/>
      <c r="C888" s="114"/>
      <c r="D888" s="114"/>
    </row>
    <row r="889" spans="1:4" x14ac:dyDescent="0.2">
      <c r="A889" s="114"/>
      <c r="B889" s="114"/>
      <c r="C889" s="114"/>
      <c r="D889" s="114"/>
    </row>
    <row r="890" spans="1:4" x14ac:dyDescent="0.2">
      <c r="A890" s="114"/>
      <c r="B890" s="114"/>
      <c r="C890" s="114"/>
      <c r="D890" s="114"/>
    </row>
    <row r="891" spans="1:4" x14ac:dyDescent="0.2">
      <c r="A891" s="114"/>
      <c r="B891" s="114"/>
      <c r="C891" s="114"/>
      <c r="D891" s="114"/>
    </row>
    <row r="892" spans="1:4" x14ac:dyDescent="0.2">
      <c r="A892" s="114"/>
      <c r="B892" s="114"/>
      <c r="C892" s="114"/>
      <c r="D892" s="114"/>
    </row>
    <row r="893" spans="1:4" x14ac:dyDescent="0.2">
      <c r="A893" s="114"/>
      <c r="B893" s="114"/>
      <c r="C893" s="114"/>
      <c r="D893" s="114"/>
    </row>
    <row r="894" spans="1:4" x14ac:dyDescent="0.2">
      <c r="A894" s="114"/>
      <c r="B894" s="114"/>
      <c r="C894" s="114"/>
      <c r="D894" s="114"/>
    </row>
    <row r="895" spans="1:4" x14ac:dyDescent="0.2">
      <c r="A895" s="114"/>
      <c r="B895" s="114"/>
      <c r="C895" s="114"/>
      <c r="D895" s="114"/>
    </row>
    <row r="896" spans="1:4" x14ac:dyDescent="0.2">
      <c r="A896" s="114"/>
      <c r="B896" s="114"/>
      <c r="C896" s="114"/>
      <c r="D896" s="114"/>
    </row>
    <row r="897" spans="1:4" x14ac:dyDescent="0.2">
      <c r="A897" s="114"/>
      <c r="B897" s="114"/>
      <c r="C897" s="114"/>
      <c r="D897" s="114"/>
    </row>
    <row r="898" spans="1:4" x14ac:dyDescent="0.2">
      <c r="A898" s="114"/>
      <c r="B898" s="114"/>
      <c r="C898" s="114"/>
      <c r="D898" s="114"/>
    </row>
    <row r="899" spans="1:4" x14ac:dyDescent="0.2">
      <c r="A899" s="114"/>
      <c r="B899" s="114"/>
      <c r="C899" s="114"/>
      <c r="D899" s="114"/>
    </row>
    <row r="900" spans="1:4" x14ac:dyDescent="0.2">
      <c r="A900" s="114"/>
      <c r="B900" s="114"/>
      <c r="C900" s="114"/>
      <c r="D900" s="114"/>
    </row>
    <row r="901" spans="1:4" x14ac:dyDescent="0.2">
      <c r="A901" s="114"/>
      <c r="B901" s="114"/>
      <c r="C901" s="114"/>
      <c r="D901" s="114"/>
    </row>
    <row r="902" spans="1:4" x14ac:dyDescent="0.2">
      <c r="A902" s="114"/>
      <c r="B902" s="114"/>
      <c r="C902" s="114"/>
      <c r="D902" s="114"/>
    </row>
    <row r="903" spans="1:4" x14ac:dyDescent="0.2">
      <c r="A903" s="114"/>
      <c r="B903" s="114"/>
      <c r="C903" s="114"/>
      <c r="D903" s="114"/>
    </row>
    <row r="904" spans="1:4" x14ac:dyDescent="0.2">
      <c r="A904" s="114"/>
      <c r="B904" s="114"/>
      <c r="C904" s="114"/>
      <c r="D904" s="114"/>
    </row>
    <row r="905" spans="1:4" x14ac:dyDescent="0.2">
      <c r="A905" s="114"/>
      <c r="B905" s="114"/>
      <c r="C905" s="114"/>
      <c r="D905" s="114"/>
    </row>
    <row r="906" spans="1:4" x14ac:dyDescent="0.2">
      <c r="A906" s="114"/>
      <c r="B906" s="114"/>
      <c r="C906" s="114"/>
      <c r="D906" s="114"/>
    </row>
    <row r="907" spans="1:4" x14ac:dyDescent="0.2">
      <c r="A907" s="114"/>
      <c r="B907" s="114"/>
      <c r="C907" s="114"/>
      <c r="D907" s="114"/>
    </row>
    <row r="908" spans="1:4" x14ac:dyDescent="0.2">
      <c r="A908" s="114"/>
      <c r="B908" s="114"/>
      <c r="C908" s="114"/>
      <c r="D908" s="114"/>
    </row>
    <row r="909" spans="1:4" x14ac:dyDescent="0.2">
      <c r="A909" s="114"/>
      <c r="B909" s="114"/>
      <c r="C909" s="114"/>
      <c r="D909" s="114"/>
    </row>
    <row r="910" spans="1:4" x14ac:dyDescent="0.2">
      <c r="A910" s="114"/>
      <c r="B910" s="114"/>
      <c r="C910" s="114"/>
      <c r="D910" s="114"/>
    </row>
    <row r="911" spans="1:4" x14ac:dyDescent="0.2">
      <c r="A911" s="114"/>
      <c r="B911" s="114"/>
      <c r="C911" s="114"/>
      <c r="D911" s="114"/>
    </row>
    <row r="912" spans="1:4" x14ac:dyDescent="0.2">
      <c r="A912" s="114"/>
      <c r="B912" s="114"/>
      <c r="C912" s="114"/>
      <c r="D912" s="114"/>
    </row>
    <row r="913" spans="1:4" x14ac:dyDescent="0.2">
      <c r="A913" s="114"/>
      <c r="B913" s="114"/>
      <c r="C913" s="114"/>
      <c r="D913" s="114"/>
    </row>
    <row r="914" spans="1:4" x14ac:dyDescent="0.2">
      <c r="A914" s="114"/>
      <c r="B914" s="114"/>
      <c r="C914" s="114"/>
      <c r="D914" s="114"/>
    </row>
    <row r="915" spans="1:4" x14ac:dyDescent="0.2">
      <c r="A915" s="114"/>
      <c r="B915" s="114"/>
      <c r="C915" s="114"/>
      <c r="D915" s="114"/>
    </row>
    <row r="916" spans="1:4" x14ac:dyDescent="0.2">
      <c r="A916" s="114"/>
      <c r="B916" s="114"/>
      <c r="C916" s="114"/>
      <c r="D916" s="114"/>
    </row>
    <row r="917" spans="1:4" x14ac:dyDescent="0.2">
      <c r="A917" s="114"/>
      <c r="B917" s="114"/>
      <c r="C917" s="114"/>
      <c r="D917" s="114"/>
    </row>
    <row r="918" spans="1:4" x14ac:dyDescent="0.2">
      <c r="A918" s="114"/>
      <c r="B918" s="114"/>
      <c r="C918" s="114"/>
      <c r="D918" s="114"/>
    </row>
    <row r="919" spans="1:4" x14ac:dyDescent="0.2">
      <c r="A919" s="114"/>
      <c r="B919" s="114"/>
      <c r="C919" s="114"/>
      <c r="D919" s="114"/>
    </row>
    <row r="920" spans="1:4" x14ac:dyDescent="0.2">
      <c r="A920" s="114"/>
      <c r="B920" s="114"/>
      <c r="C920" s="114"/>
      <c r="D920" s="114"/>
    </row>
    <row r="921" spans="1:4" x14ac:dyDescent="0.2">
      <c r="A921" s="114"/>
      <c r="B921" s="114"/>
      <c r="C921" s="114"/>
      <c r="D921" s="114"/>
    </row>
    <row r="922" spans="1:4" x14ac:dyDescent="0.2">
      <c r="A922" s="114"/>
      <c r="B922" s="114"/>
      <c r="C922" s="114"/>
      <c r="D922" s="114"/>
    </row>
    <row r="923" spans="1:4" x14ac:dyDescent="0.2">
      <c r="A923" s="114"/>
      <c r="B923" s="114"/>
      <c r="C923" s="114"/>
      <c r="D923" s="114"/>
    </row>
    <row r="924" spans="1:4" x14ac:dyDescent="0.2">
      <c r="A924" s="114"/>
      <c r="B924" s="114"/>
      <c r="C924" s="114"/>
      <c r="D924" s="114"/>
    </row>
    <row r="925" spans="1:4" x14ac:dyDescent="0.2">
      <c r="A925" s="114"/>
      <c r="B925" s="114"/>
      <c r="C925" s="114"/>
      <c r="D925" s="114"/>
    </row>
    <row r="926" spans="1:4" x14ac:dyDescent="0.2">
      <c r="A926" s="114"/>
      <c r="B926" s="114"/>
      <c r="C926" s="114"/>
      <c r="D926" s="114"/>
    </row>
    <row r="927" spans="1:4" x14ac:dyDescent="0.2">
      <c r="A927" s="114"/>
      <c r="B927" s="114"/>
      <c r="C927" s="114"/>
      <c r="D927" s="114"/>
    </row>
    <row r="928" spans="1:4" x14ac:dyDescent="0.2">
      <c r="A928" s="114"/>
      <c r="B928" s="114"/>
      <c r="C928" s="114"/>
      <c r="D928" s="114"/>
    </row>
    <row r="929" spans="1:4" x14ac:dyDescent="0.2">
      <c r="A929" s="114"/>
      <c r="B929" s="114"/>
      <c r="C929" s="114"/>
      <c r="D929" s="114"/>
    </row>
    <row r="930" spans="1:4" x14ac:dyDescent="0.2">
      <c r="A930" s="114"/>
      <c r="B930" s="114"/>
      <c r="C930" s="114"/>
      <c r="D930" s="114"/>
    </row>
    <row r="931" spans="1:4" x14ac:dyDescent="0.2">
      <c r="A931" s="114"/>
      <c r="B931" s="114"/>
      <c r="C931" s="114"/>
      <c r="D931" s="114"/>
    </row>
    <row r="932" spans="1:4" x14ac:dyDescent="0.2">
      <c r="A932" s="114"/>
      <c r="B932" s="114"/>
      <c r="C932" s="114"/>
      <c r="D932" s="114"/>
    </row>
    <row r="933" spans="1:4" x14ac:dyDescent="0.2">
      <c r="A933" s="114"/>
      <c r="B933" s="114"/>
      <c r="C933" s="114"/>
      <c r="D933" s="114"/>
    </row>
    <row r="934" spans="1:4" x14ac:dyDescent="0.2">
      <c r="A934" s="114"/>
      <c r="B934" s="114"/>
      <c r="C934" s="114"/>
      <c r="D934" s="114"/>
    </row>
    <row r="935" spans="1:4" x14ac:dyDescent="0.2">
      <c r="A935" s="114"/>
      <c r="B935" s="114"/>
      <c r="C935" s="114"/>
      <c r="D935" s="114"/>
    </row>
    <row r="936" spans="1:4" x14ac:dyDescent="0.2">
      <c r="A936" s="114"/>
      <c r="B936" s="114"/>
      <c r="C936" s="114"/>
      <c r="D936" s="114"/>
    </row>
    <row r="937" spans="1:4" x14ac:dyDescent="0.2">
      <c r="A937" s="114"/>
      <c r="B937" s="114"/>
      <c r="C937" s="114"/>
      <c r="D937" s="114"/>
    </row>
    <row r="938" spans="1:4" x14ac:dyDescent="0.2">
      <c r="A938" s="114"/>
      <c r="B938" s="114"/>
      <c r="C938" s="114"/>
      <c r="D938" s="114"/>
    </row>
    <row r="939" spans="1:4" x14ac:dyDescent="0.2">
      <c r="A939" s="114"/>
      <c r="B939" s="114"/>
      <c r="C939" s="114"/>
      <c r="D939" s="114"/>
    </row>
    <row r="940" spans="1:4" x14ac:dyDescent="0.2">
      <c r="A940" s="114"/>
      <c r="B940" s="114"/>
      <c r="C940" s="114"/>
      <c r="D940" s="114"/>
    </row>
    <row r="941" spans="1:4" x14ac:dyDescent="0.2">
      <c r="A941" s="114"/>
      <c r="B941" s="114"/>
      <c r="C941" s="114"/>
      <c r="D941" s="114"/>
    </row>
    <row r="942" spans="1:4" x14ac:dyDescent="0.2">
      <c r="A942" s="114"/>
      <c r="B942" s="114"/>
      <c r="C942" s="114"/>
      <c r="D942" s="114"/>
    </row>
    <row r="943" spans="1:4" x14ac:dyDescent="0.2">
      <c r="A943" s="114"/>
      <c r="B943" s="114"/>
      <c r="C943" s="114"/>
      <c r="D943" s="114"/>
    </row>
    <row r="944" spans="1:4" x14ac:dyDescent="0.2">
      <c r="A944" s="114"/>
      <c r="B944" s="114"/>
      <c r="C944" s="114"/>
      <c r="D944" s="114"/>
    </row>
    <row r="945" spans="1:4" x14ac:dyDescent="0.2">
      <c r="A945" s="114"/>
      <c r="B945" s="114"/>
      <c r="C945" s="114"/>
      <c r="D945" s="114"/>
    </row>
    <row r="946" spans="1:4" x14ac:dyDescent="0.2">
      <c r="A946" s="114"/>
      <c r="B946" s="114"/>
      <c r="C946" s="114"/>
      <c r="D946" s="114"/>
    </row>
    <row r="947" spans="1:4" x14ac:dyDescent="0.2">
      <c r="A947" s="114"/>
      <c r="B947" s="114"/>
      <c r="C947" s="114"/>
      <c r="D947" s="114"/>
    </row>
    <row r="948" spans="1:4" x14ac:dyDescent="0.2">
      <c r="A948" s="114"/>
      <c r="B948" s="114"/>
      <c r="C948" s="114"/>
      <c r="D948" s="114"/>
    </row>
    <row r="949" spans="1:4" x14ac:dyDescent="0.2">
      <c r="A949" s="114"/>
      <c r="B949" s="114"/>
      <c r="C949" s="114"/>
      <c r="D949" s="114"/>
    </row>
    <row r="950" spans="1:4" x14ac:dyDescent="0.2">
      <c r="A950" s="114"/>
      <c r="B950" s="114"/>
      <c r="C950" s="114"/>
      <c r="D950" s="114"/>
    </row>
    <row r="951" spans="1:4" x14ac:dyDescent="0.2">
      <c r="A951" s="114"/>
      <c r="B951" s="114"/>
      <c r="C951" s="114"/>
      <c r="D951" s="114"/>
    </row>
    <row r="952" spans="1:4" x14ac:dyDescent="0.2">
      <c r="A952" s="114"/>
      <c r="B952" s="114"/>
      <c r="C952" s="114"/>
      <c r="D952" s="114"/>
    </row>
    <row r="953" spans="1:4" x14ac:dyDescent="0.2">
      <c r="A953" s="114"/>
      <c r="B953" s="114"/>
      <c r="C953" s="114"/>
      <c r="D953" s="114"/>
    </row>
    <row r="954" spans="1:4" x14ac:dyDescent="0.2">
      <c r="A954" s="114"/>
      <c r="B954" s="114"/>
      <c r="C954" s="114"/>
      <c r="D954" s="114"/>
    </row>
    <row r="955" spans="1:4" x14ac:dyDescent="0.2">
      <c r="A955" s="114"/>
      <c r="B955" s="114"/>
      <c r="C955" s="114"/>
      <c r="D955" s="114"/>
    </row>
    <row r="956" spans="1:4" x14ac:dyDescent="0.2">
      <c r="A956" s="114"/>
      <c r="B956" s="114"/>
      <c r="C956" s="114"/>
      <c r="D956" s="114"/>
    </row>
    <row r="957" spans="1:4" x14ac:dyDescent="0.2">
      <c r="A957" s="114"/>
      <c r="B957" s="114"/>
      <c r="C957" s="114"/>
      <c r="D957" s="114"/>
    </row>
    <row r="958" spans="1:4" x14ac:dyDescent="0.2">
      <c r="A958" s="114"/>
      <c r="B958" s="114"/>
      <c r="C958" s="114"/>
      <c r="D958" s="114"/>
    </row>
    <row r="959" spans="1:4" x14ac:dyDescent="0.2">
      <c r="A959" s="114"/>
      <c r="B959" s="114"/>
      <c r="C959" s="114"/>
      <c r="D959" s="114"/>
    </row>
    <row r="960" spans="1:4" x14ac:dyDescent="0.2">
      <c r="A960" s="114"/>
      <c r="B960" s="114"/>
      <c r="C960" s="114"/>
      <c r="D960" s="114"/>
    </row>
    <row r="961" spans="1:4" x14ac:dyDescent="0.2">
      <c r="A961" s="114"/>
      <c r="B961" s="114"/>
      <c r="C961" s="114"/>
      <c r="D961" s="114"/>
    </row>
    <row r="962" spans="1:4" x14ac:dyDescent="0.2">
      <c r="A962" s="114"/>
      <c r="B962" s="114"/>
      <c r="C962" s="114"/>
      <c r="D962" s="114"/>
    </row>
    <row r="963" spans="1:4" x14ac:dyDescent="0.2">
      <c r="A963" s="114"/>
      <c r="B963" s="114"/>
      <c r="C963" s="114"/>
      <c r="D963" s="114"/>
    </row>
    <row r="964" spans="1:4" x14ac:dyDescent="0.2">
      <c r="A964" s="114"/>
      <c r="B964" s="114"/>
      <c r="C964" s="114"/>
      <c r="D964" s="114"/>
    </row>
    <row r="965" spans="1:4" x14ac:dyDescent="0.2">
      <c r="A965" s="114"/>
      <c r="B965" s="114"/>
      <c r="C965" s="114"/>
      <c r="D965" s="114"/>
    </row>
    <row r="966" spans="1:4" x14ac:dyDescent="0.2">
      <c r="A966" s="114"/>
      <c r="B966" s="114"/>
      <c r="C966" s="114"/>
      <c r="D966" s="114"/>
    </row>
    <row r="967" spans="1:4" x14ac:dyDescent="0.2">
      <c r="A967" s="114"/>
      <c r="B967" s="114"/>
      <c r="C967" s="114"/>
      <c r="D967" s="114"/>
    </row>
    <row r="968" spans="1:4" x14ac:dyDescent="0.2">
      <c r="A968" s="114"/>
      <c r="B968" s="114"/>
      <c r="C968" s="114"/>
      <c r="D968" s="114"/>
    </row>
    <row r="969" spans="1:4" x14ac:dyDescent="0.2">
      <c r="A969" s="114"/>
      <c r="B969" s="114"/>
      <c r="C969" s="114"/>
      <c r="D969" s="114"/>
    </row>
    <row r="970" spans="1:4" x14ac:dyDescent="0.2">
      <c r="A970" s="114"/>
      <c r="B970" s="114"/>
      <c r="C970" s="114"/>
      <c r="D970" s="114"/>
    </row>
    <row r="971" spans="1:4" x14ac:dyDescent="0.2">
      <c r="A971" s="114"/>
      <c r="B971" s="114"/>
      <c r="C971" s="114"/>
      <c r="D971" s="114"/>
    </row>
    <row r="972" spans="1:4" x14ac:dyDescent="0.2">
      <c r="A972" s="114"/>
      <c r="B972" s="114"/>
      <c r="C972" s="114"/>
      <c r="D972" s="114"/>
    </row>
    <row r="973" spans="1:4" x14ac:dyDescent="0.2">
      <c r="A973" s="114"/>
      <c r="B973" s="114"/>
      <c r="C973" s="114"/>
      <c r="D973" s="114"/>
    </row>
    <row r="974" spans="1:4" x14ac:dyDescent="0.2">
      <c r="A974" s="114"/>
      <c r="B974" s="114"/>
      <c r="C974" s="114"/>
      <c r="D974" s="114"/>
    </row>
    <row r="975" spans="1:4" x14ac:dyDescent="0.2">
      <c r="A975" s="114"/>
      <c r="B975" s="114"/>
      <c r="C975" s="114"/>
      <c r="D975" s="114"/>
    </row>
    <row r="976" spans="1:4" x14ac:dyDescent="0.2">
      <c r="A976" s="114"/>
      <c r="B976" s="114"/>
      <c r="C976" s="114"/>
      <c r="D976" s="114"/>
    </row>
    <row r="977" spans="1:4" x14ac:dyDescent="0.2">
      <c r="A977" s="114"/>
      <c r="B977" s="114"/>
      <c r="C977" s="114"/>
      <c r="D977" s="114"/>
    </row>
    <row r="978" spans="1:4" x14ac:dyDescent="0.2">
      <c r="A978" s="114"/>
      <c r="B978" s="114"/>
      <c r="C978" s="114"/>
      <c r="D978" s="114"/>
    </row>
    <row r="979" spans="1:4" x14ac:dyDescent="0.2">
      <c r="A979" s="114"/>
      <c r="B979" s="114"/>
      <c r="C979" s="114"/>
      <c r="D979" s="114"/>
    </row>
    <row r="980" spans="1:4" x14ac:dyDescent="0.2">
      <c r="A980" s="114"/>
      <c r="B980" s="114"/>
      <c r="C980" s="114"/>
      <c r="D980" s="114"/>
    </row>
    <row r="981" spans="1:4" x14ac:dyDescent="0.2">
      <c r="A981" s="114"/>
      <c r="B981" s="114"/>
      <c r="C981" s="114"/>
      <c r="D981" s="114"/>
    </row>
    <row r="982" spans="1:4" x14ac:dyDescent="0.2">
      <c r="A982" s="114"/>
      <c r="B982" s="114"/>
      <c r="C982" s="114"/>
      <c r="D982" s="114"/>
    </row>
    <row r="983" spans="1:4" x14ac:dyDescent="0.2">
      <c r="A983" s="114"/>
      <c r="B983" s="114"/>
      <c r="C983" s="114"/>
      <c r="D983" s="114"/>
    </row>
    <row r="984" spans="1:4" x14ac:dyDescent="0.2">
      <c r="A984" s="114"/>
      <c r="B984" s="114"/>
      <c r="C984" s="114"/>
      <c r="D984" s="114"/>
    </row>
    <row r="985" spans="1:4" x14ac:dyDescent="0.2">
      <c r="A985" s="114"/>
      <c r="B985" s="114"/>
      <c r="C985" s="114"/>
      <c r="D985" s="114"/>
    </row>
    <row r="986" spans="1:4" x14ac:dyDescent="0.2">
      <c r="A986" s="114"/>
      <c r="B986" s="114"/>
      <c r="C986" s="114"/>
      <c r="D986" s="114"/>
    </row>
    <row r="987" spans="1:4" x14ac:dyDescent="0.2">
      <c r="A987" s="114"/>
      <c r="B987" s="114"/>
      <c r="C987" s="114"/>
      <c r="D987" s="114"/>
    </row>
    <row r="988" spans="1:4" x14ac:dyDescent="0.2">
      <c r="A988" s="114"/>
      <c r="B988" s="114"/>
      <c r="C988" s="114"/>
      <c r="D988" s="114"/>
    </row>
    <row r="989" spans="1:4" x14ac:dyDescent="0.2">
      <c r="A989" s="114"/>
      <c r="B989" s="114"/>
      <c r="C989" s="114"/>
      <c r="D989" s="114"/>
    </row>
    <row r="990" spans="1:4" x14ac:dyDescent="0.2">
      <c r="A990" s="114"/>
      <c r="B990" s="114"/>
      <c r="C990" s="114"/>
      <c r="D990" s="114"/>
    </row>
    <row r="991" spans="1:4" x14ac:dyDescent="0.2">
      <c r="A991" s="114"/>
      <c r="B991" s="114"/>
      <c r="C991" s="114"/>
      <c r="D991" s="114"/>
    </row>
    <row r="992" spans="1:4" x14ac:dyDescent="0.2">
      <c r="A992" s="114"/>
      <c r="B992" s="114"/>
      <c r="C992" s="114"/>
      <c r="D992" s="114"/>
    </row>
    <row r="993" spans="1:4" x14ac:dyDescent="0.2">
      <c r="A993" s="114"/>
      <c r="B993" s="114"/>
      <c r="C993" s="114"/>
      <c r="D993" s="114"/>
    </row>
    <row r="994" spans="1:4" x14ac:dyDescent="0.2">
      <c r="A994" s="114"/>
      <c r="B994" s="114"/>
      <c r="C994" s="114"/>
      <c r="D994" s="114"/>
    </row>
    <row r="995" spans="1:4" x14ac:dyDescent="0.2">
      <c r="A995" s="114"/>
      <c r="B995" s="114"/>
      <c r="C995" s="114"/>
      <c r="D995" s="114"/>
    </row>
    <row r="996" spans="1:4" x14ac:dyDescent="0.2">
      <c r="A996" s="114"/>
      <c r="B996" s="114"/>
      <c r="C996" s="114"/>
      <c r="D996" s="114"/>
    </row>
    <row r="997" spans="1:4" x14ac:dyDescent="0.2">
      <c r="A997" s="114"/>
      <c r="B997" s="114"/>
      <c r="C997" s="114"/>
      <c r="D997" s="114"/>
    </row>
    <row r="998" spans="1:4" x14ac:dyDescent="0.2">
      <c r="A998" s="114"/>
      <c r="B998" s="114"/>
      <c r="C998" s="114"/>
      <c r="D998" s="114"/>
    </row>
    <row r="999" spans="1:4" x14ac:dyDescent="0.2">
      <c r="A999" s="114"/>
      <c r="B999" s="114"/>
      <c r="C999" s="114"/>
      <c r="D999" s="114"/>
    </row>
    <row r="1000" spans="1:4" x14ac:dyDescent="0.2">
      <c r="A1000" s="114"/>
      <c r="B1000" s="114"/>
      <c r="C1000" s="114"/>
      <c r="D1000" s="114"/>
    </row>
    <row r="1001" spans="1:4" x14ac:dyDescent="0.2">
      <c r="A1001" s="114"/>
      <c r="B1001" s="114"/>
      <c r="C1001" s="114"/>
      <c r="D1001" s="114"/>
    </row>
    <row r="1002" spans="1:4" x14ac:dyDescent="0.2">
      <c r="A1002" s="114"/>
      <c r="B1002" s="114"/>
      <c r="C1002" s="114"/>
      <c r="D1002" s="114"/>
    </row>
    <row r="1003" spans="1:4" x14ac:dyDescent="0.2">
      <c r="A1003" s="114"/>
      <c r="B1003" s="114"/>
      <c r="C1003" s="114"/>
      <c r="D1003" s="114"/>
    </row>
    <row r="1004" spans="1:4" x14ac:dyDescent="0.2">
      <c r="A1004" s="114"/>
      <c r="B1004" s="114"/>
      <c r="C1004" s="114"/>
      <c r="D1004" s="114"/>
    </row>
    <row r="1005" spans="1:4" x14ac:dyDescent="0.2">
      <c r="A1005" s="114"/>
      <c r="B1005" s="114"/>
      <c r="C1005" s="114"/>
      <c r="D1005" s="114"/>
    </row>
    <row r="1006" spans="1:4" x14ac:dyDescent="0.2">
      <c r="A1006" s="114"/>
      <c r="B1006" s="114"/>
      <c r="C1006" s="114"/>
      <c r="D1006" s="114"/>
    </row>
    <row r="1007" spans="1:4" x14ac:dyDescent="0.2">
      <c r="A1007" s="114"/>
      <c r="B1007" s="114"/>
      <c r="C1007" s="114"/>
      <c r="D1007" s="114"/>
    </row>
    <row r="1008" spans="1:4" x14ac:dyDescent="0.2">
      <c r="A1008" s="114"/>
      <c r="B1008" s="114"/>
      <c r="C1008" s="114"/>
      <c r="D1008" s="114"/>
    </row>
    <row r="1009" spans="1:4" x14ac:dyDescent="0.2">
      <c r="A1009" s="114"/>
      <c r="B1009" s="114"/>
      <c r="C1009" s="114"/>
      <c r="D1009" s="114"/>
    </row>
    <row r="1010" spans="1:4" x14ac:dyDescent="0.2">
      <c r="A1010" s="114"/>
      <c r="B1010" s="114"/>
      <c r="C1010" s="114"/>
      <c r="D1010" s="114"/>
    </row>
    <row r="1011" spans="1:4" x14ac:dyDescent="0.2">
      <c r="A1011" s="114"/>
      <c r="B1011" s="114"/>
      <c r="C1011" s="114"/>
      <c r="D1011" s="114"/>
    </row>
    <row r="1012" spans="1:4" x14ac:dyDescent="0.2">
      <c r="A1012" s="114"/>
      <c r="B1012" s="114"/>
      <c r="C1012" s="114"/>
      <c r="D1012" s="114"/>
    </row>
    <row r="1013" spans="1:4" x14ac:dyDescent="0.2">
      <c r="A1013" s="114"/>
      <c r="B1013" s="114"/>
      <c r="C1013" s="114"/>
      <c r="D1013" s="114"/>
    </row>
    <row r="1014" spans="1:4" x14ac:dyDescent="0.2">
      <c r="A1014" s="114"/>
      <c r="B1014" s="114"/>
      <c r="C1014" s="114"/>
      <c r="D1014" s="114"/>
    </row>
    <row r="1015" spans="1:4" x14ac:dyDescent="0.2">
      <c r="A1015" s="114"/>
      <c r="B1015" s="114"/>
      <c r="C1015" s="114"/>
      <c r="D1015" s="114"/>
    </row>
    <row r="1016" spans="1:4" x14ac:dyDescent="0.2">
      <c r="A1016" s="114"/>
      <c r="B1016" s="114"/>
      <c r="C1016" s="114"/>
      <c r="D1016" s="114"/>
    </row>
    <row r="1017" spans="1:4" x14ac:dyDescent="0.2">
      <c r="A1017" s="114"/>
      <c r="B1017" s="114"/>
      <c r="C1017" s="114"/>
      <c r="D1017" s="114"/>
    </row>
    <row r="1018" spans="1:4" x14ac:dyDescent="0.2">
      <c r="A1018" s="114"/>
      <c r="B1018" s="114"/>
      <c r="C1018" s="114"/>
      <c r="D1018" s="114"/>
    </row>
    <row r="1019" spans="1:4" x14ac:dyDescent="0.2">
      <c r="A1019" s="114"/>
      <c r="B1019" s="114"/>
      <c r="C1019" s="114"/>
      <c r="D1019" s="114"/>
    </row>
    <row r="1020" spans="1:4" x14ac:dyDescent="0.2">
      <c r="A1020" s="114"/>
      <c r="B1020" s="114"/>
      <c r="C1020" s="114"/>
      <c r="D1020" s="114"/>
    </row>
    <row r="1021" spans="1:4" x14ac:dyDescent="0.2">
      <c r="A1021" s="114"/>
      <c r="B1021" s="114"/>
      <c r="C1021" s="114"/>
      <c r="D1021" s="114"/>
    </row>
    <row r="1022" spans="1:4" x14ac:dyDescent="0.2">
      <c r="A1022" s="114"/>
      <c r="B1022" s="114"/>
      <c r="C1022" s="114"/>
      <c r="D1022" s="114"/>
    </row>
    <row r="1023" spans="1:4" x14ac:dyDescent="0.2">
      <c r="A1023" s="114"/>
      <c r="B1023" s="114"/>
      <c r="C1023" s="114"/>
      <c r="D1023" s="114"/>
    </row>
    <row r="1024" spans="1:4" x14ac:dyDescent="0.2">
      <c r="A1024" s="114"/>
      <c r="B1024" s="114"/>
      <c r="C1024" s="114"/>
      <c r="D1024" s="114"/>
    </row>
    <row r="1025" spans="1:4" x14ac:dyDescent="0.2">
      <c r="A1025" s="114"/>
      <c r="B1025" s="114"/>
      <c r="C1025" s="114"/>
      <c r="D1025" s="114"/>
    </row>
    <row r="1026" spans="1:4" x14ac:dyDescent="0.2">
      <c r="A1026" s="114"/>
      <c r="B1026" s="114"/>
      <c r="C1026" s="114"/>
      <c r="D1026" s="114"/>
    </row>
    <row r="1027" spans="1:4" x14ac:dyDescent="0.2">
      <c r="A1027" s="114"/>
      <c r="B1027" s="114"/>
      <c r="C1027" s="114"/>
      <c r="D1027" s="114"/>
    </row>
    <row r="1028" spans="1:4" x14ac:dyDescent="0.2">
      <c r="A1028" s="114"/>
      <c r="B1028" s="114"/>
      <c r="C1028" s="114"/>
      <c r="D1028" s="114"/>
    </row>
    <row r="1029" spans="1:4" x14ac:dyDescent="0.2">
      <c r="A1029" s="114"/>
      <c r="B1029" s="114"/>
      <c r="C1029" s="114"/>
      <c r="D1029" s="114"/>
    </row>
    <row r="1030" spans="1:4" x14ac:dyDescent="0.2">
      <c r="A1030" s="114"/>
      <c r="B1030" s="114"/>
      <c r="C1030" s="114"/>
      <c r="D1030" s="114"/>
    </row>
    <row r="1031" spans="1:4" x14ac:dyDescent="0.2">
      <c r="A1031" s="114"/>
      <c r="B1031" s="114"/>
      <c r="C1031" s="114"/>
      <c r="D1031" s="114"/>
    </row>
    <row r="1032" spans="1:4" x14ac:dyDescent="0.2">
      <c r="A1032" s="114"/>
      <c r="B1032" s="114"/>
      <c r="C1032" s="114"/>
      <c r="D1032" s="114"/>
    </row>
    <row r="1033" spans="1:4" x14ac:dyDescent="0.2">
      <c r="A1033" s="114"/>
      <c r="B1033" s="114"/>
      <c r="C1033" s="114"/>
      <c r="D1033" s="114"/>
    </row>
    <row r="1034" spans="1:4" x14ac:dyDescent="0.2">
      <c r="A1034" s="114"/>
      <c r="B1034" s="114"/>
      <c r="C1034" s="114"/>
      <c r="D1034" s="114"/>
    </row>
    <row r="1035" spans="1:4" x14ac:dyDescent="0.2">
      <c r="A1035" s="114"/>
      <c r="B1035" s="114"/>
      <c r="C1035" s="114"/>
      <c r="D1035" s="114"/>
    </row>
    <row r="1036" spans="1:4" x14ac:dyDescent="0.2">
      <c r="A1036" s="114"/>
      <c r="B1036" s="114"/>
      <c r="C1036" s="114"/>
      <c r="D1036" s="114"/>
    </row>
    <row r="1037" spans="1:4" x14ac:dyDescent="0.2">
      <c r="A1037" s="114"/>
      <c r="B1037" s="114"/>
      <c r="C1037" s="114"/>
      <c r="D1037" s="114"/>
    </row>
    <row r="1038" spans="1:4" x14ac:dyDescent="0.2">
      <c r="A1038" s="114"/>
      <c r="B1038" s="114"/>
      <c r="C1038" s="114"/>
      <c r="D1038" s="114"/>
    </row>
    <row r="1039" spans="1:4" x14ac:dyDescent="0.2">
      <c r="A1039" s="114"/>
      <c r="B1039" s="114"/>
      <c r="C1039" s="114"/>
      <c r="D1039" s="114"/>
    </row>
    <row r="1040" spans="1:4" x14ac:dyDescent="0.2">
      <c r="A1040" s="114"/>
      <c r="B1040" s="114"/>
      <c r="C1040" s="114"/>
      <c r="D1040" s="114"/>
    </row>
    <row r="1041" spans="1:4" x14ac:dyDescent="0.2">
      <c r="A1041" s="114"/>
      <c r="B1041" s="114"/>
      <c r="C1041" s="114"/>
      <c r="D1041" s="114"/>
    </row>
    <row r="1042" spans="1:4" x14ac:dyDescent="0.2">
      <c r="A1042" s="114"/>
      <c r="B1042" s="114"/>
      <c r="C1042" s="114"/>
      <c r="D1042" s="114"/>
    </row>
    <row r="1043" spans="1:4" x14ac:dyDescent="0.2">
      <c r="A1043" s="114"/>
      <c r="B1043" s="114"/>
      <c r="C1043" s="114"/>
      <c r="D1043" s="114"/>
    </row>
    <row r="1044" spans="1:4" x14ac:dyDescent="0.2">
      <c r="A1044" s="114"/>
      <c r="B1044" s="114"/>
      <c r="C1044" s="114"/>
      <c r="D1044" s="114"/>
    </row>
    <row r="1045" spans="1:4" x14ac:dyDescent="0.2">
      <c r="A1045" s="114"/>
      <c r="B1045" s="114"/>
      <c r="C1045" s="114"/>
      <c r="D1045" s="114"/>
    </row>
    <row r="1046" spans="1:4" x14ac:dyDescent="0.2">
      <c r="A1046" s="114"/>
      <c r="B1046" s="114"/>
      <c r="C1046" s="114"/>
      <c r="D1046" s="114"/>
    </row>
    <row r="1047" spans="1:4" x14ac:dyDescent="0.2">
      <c r="A1047" s="114"/>
      <c r="B1047" s="114"/>
      <c r="C1047" s="114"/>
      <c r="D1047" s="114"/>
    </row>
    <row r="1048" spans="1:4" x14ac:dyDescent="0.2">
      <c r="A1048" s="114"/>
      <c r="B1048" s="114"/>
      <c r="C1048" s="114"/>
      <c r="D1048" s="114"/>
    </row>
    <row r="1049" spans="1:4" x14ac:dyDescent="0.2">
      <c r="A1049" s="114"/>
      <c r="B1049" s="114"/>
      <c r="C1049" s="114"/>
      <c r="D1049" s="114"/>
    </row>
    <row r="1050" spans="1:4" x14ac:dyDescent="0.2">
      <c r="A1050" s="114"/>
      <c r="B1050" s="114"/>
      <c r="C1050" s="114"/>
      <c r="D1050" s="114"/>
    </row>
    <row r="1051" spans="1:4" x14ac:dyDescent="0.2">
      <c r="A1051" s="114"/>
      <c r="B1051" s="114"/>
      <c r="C1051" s="114"/>
      <c r="D1051" s="114"/>
    </row>
    <row r="1052" spans="1:4" x14ac:dyDescent="0.2">
      <c r="A1052" s="114"/>
      <c r="B1052" s="114"/>
      <c r="C1052" s="114"/>
      <c r="D1052" s="114"/>
    </row>
    <row r="1053" spans="1:4" x14ac:dyDescent="0.2">
      <c r="A1053" s="114"/>
      <c r="B1053" s="114"/>
      <c r="C1053" s="114"/>
      <c r="D1053" s="114"/>
    </row>
    <row r="1054" spans="1:4" x14ac:dyDescent="0.2">
      <c r="A1054" s="114"/>
      <c r="B1054" s="114"/>
      <c r="C1054" s="114"/>
      <c r="D1054" s="114"/>
    </row>
    <row r="1055" spans="1:4" x14ac:dyDescent="0.2">
      <c r="A1055" s="114"/>
      <c r="B1055" s="114"/>
      <c r="C1055" s="114"/>
      <c r="D1055" s="114"/>
    </row>
    <row r="1056" spans="1:4" x14ac:dyDescent="0.2">
      <c r="A1056" s="114"/>
      <c r="B1056" s="114"/>
      <c r="C1056" s="114"/>
      <c r="D1056" s="114"/>
    </row>
    <row r="1057" spans="1:4" x14ac:dyDescent="0.2">
      <c r="A1057" s="114"/>
      <c r="B1057" s="114"/>
      <c r="C1057" s="114"/>
      <c r="D1057" s="114"/>
    </row>
    <row r="1058" spans="1:4" x14ac:dyDescent="0.2">
      <c r="A1058" s="114"/>
      <c r="B1058" s="114"/>
      <c r="C1058" s="114"/>
      <c r="D1058" s="114"/>
    </row>
    <row r="1059" spans="1:4" x14ac:dyDescent="0.2">
      <c r="A1059" s="114"/>
      <c r="B1059" s="114"/>
      <c r="C1059" s="114"/>
      <c r="D1059" s="114"/>
    </row>
    <row r="1060" spans="1:4" x14ac:dyDescent="0.2">
      <c r="A1060" s="114"/>
      <c r="B1060" s="114"/>
      <c r="C1060" s="114"/>
      <c r="D1060" s="114"/>
    </row>
    <row r="1061" spans="1:4" x14ac:dyDescent="0.2">
      <c r="A1061" s="114"/>
      <c r="B1061" s="114"/>
      <c r="C1061" s="114"/>
      <c r="D1061" s="114"/>
    </row>
    <row r="1062" spans="1:4" x14ac:dyDescent="0.2">
      <c r="A1062" s="114"/>
      <c r="B1062" s="114"/>
      <c r="C1062" s="114"/>
      <c r="D1062" s="114"/>
    </row>
    <row r="1063" spans="1:4" x14ac:dyDescent="0.2">
      <c r="A1063" s="114"/>
      <c r="B1063" s="114"/>
      <c r="C1063" s="114"/>
      <c r="D1063" s="114"/>
    </row>
    <row r="1064" spans="1:4" x14ac:dyDescent="0.2">
      <c r="A1064" s="114"/>
      <c r="B1064" s="114"/>
      <c r="C1064" s="114"/>
      <c r="D1064" s="114"/>
    </row>
    <row r="1065" spans="1:4" x14ac:dyDescent="0.2">
      <c r="A1065" s="114"/>
      <c r="B1065" s="114"/>
      <c r="C1065" s="114"/>
      <c r="D1065" s="114"/>
    </row>
    <row r="1066" spans="1:4" x14ac:dyDescent="0.2">
      <c r="A1066" s="114"/>
      <c r="B1066" s="114"/>
      <c r="C1066" s="114"/>
      <c r="D1066" s="114"/>
    </row>
    <row r="1067" spans="1:4" x14ac:dyDescent="0.2">
      <c r="A1067" s="114"/>
      <c r="B1067" s="114"/>
      <c r="C1067" s="114"/>
      <c r="D1067" s="114"/>
    </row>
    <row r="1068" spans="1:4" x14ac:dyDescent="0.2">
      <c r="A1068" s="114"/>
      <c r="B1068" s="114"/>
      <c r="C1068" s="114"/>
      <c r="D1068" s="114"/>
    </row>
    <row r="1069" spans="1:4" x14ac:dyDescent="0.2">
      <c r="A1069" s="114"/>
      <c r="B1069" s="114"/>
      <c r="C1069" s="114"/>
      <c r="D1069" s="114"/>
    </row>
    <row r="1070" spans="1:4" x14ac:dyDescent="0.2">
      <c r="A1070" s="114"/>
      <c r="B1070" s="114"/>
      <c r="C1070" s="114"/>
      <c r="D1070" s="114"/>
    </row>
    <row r="1071" spans="1:4" x14ac:dyDescent="0.2">
      <c r="A1071" s="114"/>
      <c r="B1071" s="114"/>
      <c r="C1071" s="114"/>
      <c r="D1071" s="114"/>
    </row>
    <row r="1072" spans="1:4" x14ac:dyDescent="0.2">
      <c r="A1072" s="114"/>
      <c r="B1072" s="114"/>
      <c r="C1072" s="114"/>
      <c r="D1072" s="114"/>
    </row>
    <row r="1073" spans="1:4" x14ac:dyDescent="0.2">
      <c r="A1073" s="114"/>
      <c r="B1073" s="114"/>
      <c r="C1073" s="114"/>
      <c r="D1073" s="114"/>
    </row>
    <row r="1074" spans="1:4" x14ac:dyDescent="0.2">
      <c r="A1074" s="114"/>
      <c r="B1074" s="114"/>
      <c r="C1074" s="114"/>
      <c r="D1074" s="114"/>
    </row>
    <row r="1075" spans="1:4" x14ac:dyDescent="0.2">
      <c r="A1075" s="114"/>
      <c r="B1075" s="114"/>
      <c r="C1075" s="114"/>
      <c r="D1075" s="114"/>
    </row>
    <row r="1076" spans="1:4" x14ac:dyDescent="0.2">
      <c r="A1076" s="114"/>
      <c r="B1076" s="114"/>
      <c r="C1076" s="114"/>
      <c r="D1076" s="114"/>
    </row>
    <row r="1077" spans="1:4" x14ac:dyDescent="0.2">
      <c r="A1077" s="114"/>
      <c r="B1077" s="114"/>
      <c r="C1077" s="114"/>
      <c r="D1077" s="114"/>
    </row>
    <row r="1078" spans="1:4" x14ac:dyDescent="0.2">
      <c r="A1078" s="114"/>
      <c r="B1078" s="114"/>
      <c r="C1078" s="114"/>
      <c r="D1078" s="114"/>
    </row>
    <row r="1079" spans="1:4" x14ac:dyDescent="0.2">
      <c r="A1079" s="114"/>
      <c r="B1079" s="114"/>
      <c r="C1079" s="114"/>
      <c r="D1079" s="114"/>
    </row>
    <row r="1080" spans="1:4" x14ac:dyDescent="0.2">
      <c r="A1080" s="114"/>
      <c r="B1080" s="114"/>
      <c r="C1080" s="114"/>
      <c r="D1080" s="114"/>
    </row>
    <row r="1081" spans="1:4" x14ac:dyDescent="0.2">
      <c r="A1081" s="114"/>
      <c r="B1081" s="114"/>
      <c r="C1081" s="114"/>
      <c r="D1081" s="114"/>
    </row>
    <row r="1082" spans="1:4" x14ac:dyDescent="0.2">
      <c r="A1082" s="114"/>
      <c r="B1082" s="114"/>
      <c r="C1082" s="114"/>
      <c r="D1082" s="114"/>
    </row>
    <row r="1083" spans="1:4" x14ac:dyDescent="0.2">
      <c r="A1083" s="114"/>
      <c r="B1083" s="114"/>
      <c r="C1083" s="114"/>
      <c r="D1083" s="114"/>
    </row>
    <row r="1084" spans="1:4" x14ac:dyDescent="0.2">
      <c r="A1084" s="114"/>
      <c r="B1084" s="114"/>
      <c r="C1084" s="114"/>
      <c r="D1084" s="114"/>
    </row>
    <row r="1085" spans="1:4" x14ac:dyDescent="0.2">
      <c r="A1085" s="114"/>
      <c r="B1085" s="114"/>
      <c r="C1085" s="114"/>
      <c r="D1085" s="114"/>
    </row>
    <row r="1086" spans="1:4" x14ac:dyDescent="0.2">
      <c r="A1086" s="114"/>
      <c r="B1086" s="114"/>
      <c r="C1086" s="114"/>
      <c r="D1086" s="114"/>
    </row>
    <row r="1087" spans="1:4" x14ac:dyDescent="0.2">
      <c r="A1087" s="114"/>
      <c r="B1087" s="114"/>
      <c r="C1087" s="114"/>
      <c r="D1087" s="114"/>
    </row>
    <row r="1088" spans="1:4" x14ac:dyDescent="0.2">
      <c r="A1088" s="114"/>
      <c r="B1088" s="114"/>
      <c r="C1088" s="114"/>
      <c r="D1088" s="114"/>
    </row>
    <row r="1089" spans="1:4" x14ac:dyDescent="0.2">
      <c r="A1089" s="114"/>
      <c r="B1089" s="114"/>
      <c r="C1089" s="114"/>
      <c r="D1089" s="114"/>
    </row>
    <row r="1090" spans="1:4" x14ac:dyDescent="0.2">
      <c r="A1090" s="114"/>
      <c r="B1090" s="114"/>
      <c r="C1090" s="114"/>
      <c r="D1090" s="114"/>
    </row>
    <row r="1091" spans="1:4" x14ac:dyDescent="0.2">
      <c r="A1091" s="114"/>
      <c r="B1091" s="114"/>
      <c r="C1091" s="114"/>
      <c r="D1091" s="114"/>
    </row>
    <row r="1092" spans="1:4" x14ac:dyDescent="0.2">
      <c r="A1092" s="114"/>
      <c r="B1092" s="114"/>
      <c r="C1092" s="114"/>
      <c r="D1092" s="114"/>
    </row>
    <row r="1093" spans="1:4" x14ac:dyDescent="0.2">
      <c r="A1093" s="114"/>
      <c r="B1093" s="114"/>
      <c r="C1093" s="114"/>
      <c r="D1093" s="114"/>
    </row>
    <row r="1094" spans="1:4" x14ac:dyDescent="0.2">
      <c r="A1094" s="114"/>
      <c r="B1094" s="114"/>
      <c r="C1094" s="114"/>
      <c r="D1094" s="114"/>
    </row>
    <row r="1095" spans="1:4" x14ac:dyDescent="0.2">
      <c r="A1095" s="114"/>
      <c r="B1095" s="114"/>
      <c r="C1095" s="114"/>
      <c r="D1095" s="114"/>
    </row>
    <row r="1096" spans="1:4" x14ac:dyDescent="0.2">
      <c r="A1096" s="114"/>
      <c r="B1096" s="114"/>
      <c r="C1096" s="114"/>
      <c r="D1096" s="114"/>
    </row>
    <row r="1097" spans="1:4" x14ac:dyDescent="0.2">
      <c r="A1097" s="114"/>
      <c r="B1097" s="114"/>
      <c r="C1097" s="114"/>
      <c r="D1097" s="114"/>
    </row>
    <row r="1098" spans="1:4" x14ac:dyDescent="0.2">
      <c r="A1098" s="114"/>
      <c r="B1098" s="114"/>
      <c r="C1098" s="114"/>
      <c r="D1098" s="114"/>
    </row>
    <row r="1099" spans="1:4" x14ac:dyDescent="0.2">
      <c r="A1099" s="114"/>
      <c r="B1099" s="114"/>
      <c r="C1099" s="114"/>
      <c r="D1099" s="114"/>
    </row>
    <row r="1100" spans="1:4" x14ac:dyDescent="0.2">
      <c r="A1100" s="114"/>
      <c r="B1100" s="114"/>
      <c r="C1100" s="114"/>
      <c r="D1100" s="114"/>
    </row>
    <row r="1101" spans="1:4" x14ac:dyDescent="0.2">
      <c r="A1101" s="114"/>
      <c r="B1101" s="114"/>
      <c r="C1101" s="114"/>
      <c r="D1101" s="114"/>
    </row>
    <row r="1102" spans="1:4" x14ac:dyDescent="0.2">
      <c r="A1102" s="114"/>
      <c r="B1102" s="114"/>
      <c r="C1102" s="114"/>
      <c r="D1102" s="114"/>
    </row>
    <row r="1103" spans="1:4" x14ac:dyDescent="0.2">
      <c r="A1103" s="114"/>
      <c r="B1103" s="114"/>
      <c r="C1103" s="114"/>
      <c r="D1103" s="114"/>
    </row>
    <row r="1104" spans="1:4" x14ac:dyDescent="0.2">
      <c r="A1104" s="114"/>
      <c r="B1104" s="114"/>
      <c r="C1104" s="114"/>
      <c r="D1104" s="114"/>
    </row>
    <row r="1105" spans="1:4" x14ac:dyDescent="0.2">
      <c r="A1105" s="114"/>
      <c r="B1105" s="114"/>
      <c r="C1105" s="114"/>
      <c r="D1105" s="114"/>
    </row>
    <row r="1106" spans="1:4" x14ac:dyDescent="0.2">
      <c r="A1106" s="114"/>
      <c r="B1106" s="114"/>
      <c r="C1106" s="114"/>
      <c r="D1106" s="114"/>
    </row>
    <row r="1107" spans="1:4" x14ac:dyDescent="0.2">
      <c r="A1107" s="114"/>
      <c r="B1107" s="114"/>
      <c r="C1107" s="114"/>
      <c r="D1107" s="114"/>
    </row>
    <row r="1108" spans="1:4" x14ac:dyDescent="0.2">
      <c r="A1108" s="114"/>
      <c r="B1108" s="114"/>
      <c r="C1108" s="114"/>
      <c r="D1108" s="114"/>
    </row>
    <row r="1109" spans="1:4" x14ac:dyDescent="0.2">
      <c r="A1109" s="114"/>
      <c r="B1109" s="114"/>
      <c r="C1109" s="114"/>
      <c r="D1109" s="114"/>
    </row>
    <row r="1110" spans="1:4" x14ac:dyDescent="0.2">
      <c r="A1110" s="114"/>
      <c r="B1110" s="114"/>
      <c r="C1110" s="114"/>
      <c r="D1110" s="114"/>
    </row>
    <row r="1111" spans="1:4" x14ac:dyDescent="0.2">
      <c r="A1111" s="114"/>
      <c r="B1111" s="114"/>
      <c r="C1111" s="114"/>
      <c r="D1111" s="114"/>
    </row>
    <row r="1112" spans="1:4" x14ac:dyDescent="0.2">
      <c r="A1112" s="114"/>
      <c r="B1112" s="114"/>
      <c r="C1112" s="114"/>
      <c r="D1112" s="114"/>
    </row>
    <row r="1113" spans="1:4" x14ac:dyDescent="0.2">
      <c r="A1113" s="114"/>
      <c r="B1113" s="114"/>
      <c r="C1113" s="114"/>
      <c r="D1113" s="114"/>
    </row>
    <row r="1114" spans="1:4" x14ac:dyDescent="0.2">
      <c r="A1114" s="114"/>
      <c r="B1114" s="114"/>
      <c r="C1114" s="114"/>
      <c r="D1114" s="114"/>
    </row>
    <row r="1115" spans="1:4" x14ac:dyDescent="0.2">
      <c r="A1115" s="114"/>
      <c r="B1115" s="114"/>
      <c r="C1115" s="114"/>
      <c r="D1115" s="114"/>
    </row>
    <row r="1116" spans="1:4" x14ac:dyDescent="0.2">
      <c r="A1116" s="114"/>
      <c r="B1116" s="114"/>
      <c r="C1116" s="114"/>
      <c r="D1116" s="114"/>
    </row>
    <row r="1117" spans="1:4" x14ac:dyDescent="0.2">
      <c r="A1117" s="114"/>
      <c r="B1117" s="114"/>
      <c r="C1117" s="114"/>
      <c r="D1117" s="114"/>
    </row>
    <row r="1118" spans="1:4" x14ac:dyDescent="0.2">
      <c r="A1118" s="114"/>
      <c r="B1118" s="114"/>
      <c r="C1118" s="114"/>
      <c r="D1118" s="114"/>
    </row>
    <row r="1119" spans="1:4" x14ac:dyDescent="0.2">
      <c r="A1119" s="114"/>
      <c r="B1119" s="114"/>
      <c r="C1119" s="114"/>
      <c r="D1119" s="114"/>
    </row>
    <row r="1120" spans="1:4" x14ac:dyDescent="0.2">
      <c r="A1120" s="114"/>
      <c r="B1120" s="114"/>
      <c r="C1120" s="114"/>
      <c r="D1120" s="114"/>
    </row>
    <row r="1121" spans="1:4" x14ac:dyDescent="0.2">
      <c r="A1121" s="114"/>
      <c r="B1121" s="114"/>
      <c r="C1121" s="114"/>
      <c r="D1121" s="114"/>
    </row>
    <row r="1122" spans="1:4" x14ac:dyDescent="0.2">
      <c r="A1122" s="114"/>
      <c r="B1122" s="114"/>
      <c r="C1122" s="114"/>
      <c r="D1122" s="114"/>
    </row>
    <row r="1123" spans="1:4" x14ac:dyDescent="0.2">
      <c r="A1123" s="114"/>
      <c r="B1123" s="114"/>
      <c r="C1123" s="114"/>
      <c r="D1123" s="114"/>
    </row>
    <row r="1124" spans="1:4" x14ac:dyDescent="0.2">
      <c r="A1124" s="114"/>
      <c r="B1124" s="114"/>
      <c r="C1124" s="114"/>
      <c r="D1124" s="114"/>
    </row>
    <row r="1125" spans="1:4" x14ac:dyDescent="0.2">
      <c r="A1125" s="114"/>
      <c r="B1125" s="114"/>
      <c r="C1125" s="114"/>
      <c r="D1125" s="114"/>
    </row>
    <row r="1126" spans="1:4" x14ac:dyDescent="0.2">
      <c r="A1126" s="114"/>
      <c r="B1126" s="114"/>
      <c r="C1126" s="114"/>
      <c r="D1126" s="114"/>
    </row>
    <row r="1127" spans="1:4" x14ac:dyDescent="0.2">
      <c r="A1127" s="114"/>
      <c r="B1127" s="114"/>
      <c r="C1127" s="114"/>
      <c r="D1127" s="114"/>
    </row>
    <row r="1128" spans="1:4" x14ac:dyDescent="0.2">
      <c r="A1128" s="114"/>
      <c r="B1128" s="114"/>
      <c r="C1128" s="114"/>
      <c r="D1128" s="114"/>
    </row>
    <row r="1129" spans="1:4" x14ac:dyDescent="0.2">
      <c r="A1129" s="114"/>
      <c r="B1129" s="114"/>
      <c r="C1129" s="114"/>
      <c r="D1129" s="114"/>
    </row>
    <row r="1130" spans="1:4" x14ac:dyDescent="0.2">
      <c r="A1130" s="114"/>
      <c r="B1130" s="114"/>
      <c r="C1130" s="114"/>
      <c r="D1130" s="114"/>
    </row>
    <row r="1131" spans="1:4" x14ac:dyDescent="0.2">
      <c r="A1131" s="114"/>
      <c r="B1131" s="114"/>
      <c r="C1131" s="114"/>
      <c r="D1131" s="114"/>
    </row>
    <row r="1132" spans="1:4" x14ac:dyDescent="0.2">
      <c r="A1132" s="114"/>
      <c r="B1132" s="114"/>
      <c r="C1132" s="114"/>
      <c r="D1132" s="114"/>
    </row>
    <row r="1133" spans="1:4" x14ac:dyDescent="0.2">
      <c r="A1133" s="114"/>
      <c r="B1133" s="114"/>
      <c r="C1133" s="114"/>
      <c r="D1133" s="114"/>
    </row>
    <row r="1134" spans="1:4" x14ac:dyDescent="0.2">
      <c r="A1134" s="114"/>
      <c r="B1134" s="114"/>
      <c r="C1134" s="114"/>
      <c r="D1134" s="114"/>
    </row>
    <row r="1135" spans="1:4" x14ac:dyDescent="0.2">
      <c r="A1135" s="114"/>
      <c r="B1135" s="114"/>
      <c r="C1135" s="114"/>
      <c r="D1135" s="114"/>
    </row>
  </sheetData>
  <pageMargins left="0.7" right="0.7" top="0.75" bottom="0.75" header="0.3" footer="0.3"/>
  <pageSetup scale="8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B569-DE6D-43F5-906C-B19D259EBD59}">
  <dimension ref="A3:E33"/>
  <sheetViews>
    <sheetView workbookViewId="0">
      <selection activeCell="I32" sqref="H4:I32"/>
    </sheetView>
  </sheetViews>
  <sheetFormatPr defaultRowHeight="15" x14ac:dyDescent="0.25"/>
  <cols>
    <col min="1" max="1" width="13.28515625" bestFit="1" customWidth="1"/>
    <col min="2" max="2" width="14.5703125" bestFit="1" customWidth="1"/>
    <col min="3" max="3" width="15.28515625" bestFit="1" customWidth="1"/>
    <col min="4" max="4" width="15" bestFit="1" customWidth="1"/>
    <col min="5" max="5" width="13.7109375" bestFit="1" customWidth="1"/>
  </cols>
  <sheetData>
    <row r="3" spans="1:5" x14ac:dyDescent="0.25">
      <c r="A3" s="48" t="s">
        <v>384</v>
      </c>
      <c r="B3" s="6" t="s">
        <v>386</v>
      </c>
      <c r="C3" s="6" t="s">
        <v>387</v>
      </c>
      <c r="D3" s="6" t="s">
        <v>388</v>
      </c>
      <c r="E3" s="6" t="s">
        <v>545</v>
      </c>
    </row>
    <row r="4" spans="1:5" x14ac:dyDescent="0.25">
      <c r="A4" s="49" t="s">
        <v>288</v>
      </c>
      <c r="B4" s="50">
        <v>31.371983</v>
      </c>
      <c r="C4" s="50">
        <v>344.97302999999999</v>
      </c>
      <c r="D4" s="50">
        <v>65.382209000000003</v>
      </c>
      <c r="E4" s="50">
        <v>61.140754999999999</v>
      </c>
    </row>
    <row r="5" spans="1:5" x14ac:dyDescent="0.25">
      <c r="A5" s="49" t="s">
        <v>329</v>
      </c>
      <c r="B5" s="50">
        <v>39.103639999999999</v>
      </c>
      <c r="C5" s="50">
        <v>405.5224</v>
      </c>
      <c r="D5" s="50">
        <v>71.828959999999995</v>
      </c>
      <c r="E5" s="50">
        <v>80.12285</v>
      </c>
    </row>
    <row r="6" spans="1:5" x14ac:dyDescent="0.25">
      <c r="A6" s="49" t="s">
        <v>357</v>
      </c>
      <c r="B6" s="50">
        <v>69.630645000000015</v>
      </c>
      <c r="C6" s="50">
        <v>728.08258599999988</v>
      </c>
      <c r="D6" s="50">
        <v>121.15449</v>
      </c>
      <c r="E6" s="50">
        <v>138.28064899999998</v>
      </c>
    </row>
    <row r="7" spans="1:5" x14ac:dyDescent="0.25">
      <c r="A7" s="49" t="s">
        <v>380</v>
      </c>
      <c r="B7" s="50">
        <v>15.133701000000002</v>
      </c>
      <c r="C7" s="50">
        <v>160.50212400000001</v>
      </c>
      <c r="D7" s="50">
        <v>26.885960999999998</v>
      </c>
      <c r="E7" s="50">
        <v>30.244879000000001</v>
      </c>
    </row>
    <row r="8" spans="1:5" x14ac:dyDescent="0.25">
      <c r="A8" s="49" t="s">
        <v>363</v>
      </c>
      <c r="B8" s="50">
        <v>1354.2404210000007</v>
      </c>
      <c r="C8" s="50">
        <v>13374.153603000001</v>
      </c>
      <c r="D8" s="50">
        <v>2227.2326790000002</v>
      </c>
      <c r="E8" s="50">
        <v>2578.4348459999992</v>
      </c>
    </row>
    <row r="9" spans="1:5" x14ac:dyDescent="0.25">
      <c r="A9" s="49" t="s">
        <v>332</v>
      </c>
      <c r="B9" s="50">
        <v>16.195764</v>
      </c>
      <c r="C9" s="50">
        <v>123.98209900000001</v>
      </c>
      <c r="D9" s="50">
        <v>22.109981000000001</v>
      </c>
      <c r="E9" s="50">
        <v>25.073023999999997</v>
      </c>
    </row>
    <row r="10" spans="1:5" x14ac:dyDescent="0.25">
      <c r="A10" s="49" t="s">
        <v>212</v>
      </c>
      <c r="B10" s="50">
        <v>8.1127979999999997</v>
      </c>
      <c r="C10" s="50">
        <v>81.511882</v>
      </c>
      <c r="D10" s="50">
        <v>13.591035999999999</v>
      </c>
      <c r="E10" s="50">
        <v>15.701554</v>
      </c>
    </row>
    <row r="11" spans="1:5" x14ac:dyDescent="0.25">
      <c r="A11" s="49" t="s">
        <v>348</v>
      </c>
      <c r="B11" s="59">
        <v>108.00881099999998</v>
      </c>
      <c r="C11" s="50">
        <v>1111.3491669999999</v>
      </c>
      <c r="D11" s="50">
        <v>183.32624100000004</v>
      </c>
      <c r="E11" s="50">
        <v>215.66152300000002</v>
      </c>
    </row>
    <row r="12" spans="1:5" x14ac:dyDescent="0.25">
      <c r="A12" s="49" t="s">
        <v>354</v>
      </c>
      <c r="B12" s="50">
        <v>208.10670299999998</v>
      </c>
      <c r="C12" s="50">
        <v>2636.5936529999999</v>
      </c>
      <c r="D12" s="50">
        <v>439.54136</v>
      </c>
      <c r="E12" s="50">
        <v>466.25679000000014</v>
      </c>
    </row>
    <row r="13" spans="1:5" x14ac:dyDescent="0.25">
      <c r="A13" s="49" t="s">
        <v>24</v>
      </c>
      <c r="B13" s="50">
        <v>2008.0627030000016</v>
      </c>
      <c r="C13" s="50">
        <v>20757.489315000017</v>
      </c>
      <c r="D13" s="50">
        <v>3609.7228489999989</v>
      </c>
      <c r="E13" s="50">
        <v>3944.8190029999987</v>
      </c>
    </row>
    <row r="14" spans="1:5" x14ac:dyDescent="0.25">
      <c r="A14" s="49" t="s">
        <v>25</v>
      </c>
      <c r="B14" s="50">
        <v>607.43960400000003</v>
      </c>
      <c r="C14" s="50">
        <v>5590.5766329999997</v>
      </c>
      <c r="D14" s="50">
        <v>963.84221800000012</v>
      </c>
      <c r="E14" s="50">
        <v>1145.079011</v>
      </c>
    </row>
    <row r="15" spans="1:5" x14ac:dyDescent="0.25">
      <c r="A15" s="49" t="s">
        <v>26</v>
      </c>
      <c r="B15" s="50">
        <v>141.48704599999996</v>
      </c>
      <c r="C15" s="50">
        <v>1554.7063239999998</v>
      </c>
      <c r="D15" s="50">
        <v>262.71256299999993</v>
      </c>
      <c r="E15" s="50">
        <v>287.44934799999993</v>
      </c>
    </row>
    <row r="16" spans="1:5" x14ac:dyDescent="0.25">
      <c r="A16" s="49" t="s">
        <v>27</v>
      </c>
      <c r="B16" s="50">
        <v>187.21147400000001</v>
      </c>
      <c r="C16" s="50">
        <v>2188.5235389999998</v>
      </c>
      <c r="D16" s="50">
        <v>376.25587500000006</v>
      </c>
      <c r="E16" s="50">
        <v>389.203935</v>
      </c>
    </row>
    <row r="17" spans="1:5" x14ac:dyDescent="0.25">
      <c r="A17" s="49" t="s">
        <v>28</v>
      </c>
      <c r="B17" s="50">
        <v>80.196035999999992</v>
      </c>
      <c r="C17" s="50">
        <v>932.27023699999995</v>
      </c>
      <c r="D17" s="50">
        <v>157.85234899999998</v>
      </c>
      <c r="E17" s="50">
        <v>166.53039099999998</v>
      </c>
    </row>
    <row r="18" spans="1:5" x14ac:dyDescent="0.25">
      <c r="A18" s="49" t="s">
        <v>29</v>
      </c>
      <c r="B18" s="50">
        <v>469.83753600000006</v>
      </c>
      <c r="C18" s="50">
        <v>5268.3164800000004</v>
      </c>
      <c r="D18" s="50">
        <v>887.71470999999985</v>
      </c>
      <c r="E18" s="50">
        <v>981.24098000000004</v>
      </c>
    </row>
    <row r="19" spans="1:5" x14ac:dyDescent="0.25">
      <c r="A19" s="49" t="s">
        <v>321</v>
      </c>
      <c r="B19" s="50">
        <v>2459.5255280000001</v>
      </c>
      <c r="C19" s="50">
        <v>22380.484634000008</v>
      </c>
      <c r="D19" s="50">
        <v>3954.6244839999995</v>
      </c>
      <c r="E19" s="50">
        <v>4746.2076209999996</v>
      </c>
    </row>
    <row r="20" spans="1:5" x14ac:dyDescent="0.25">
      <c r="A20" s="49" t="s">
        <v>44</v>
      </c>
      <c r="B20" s="50">
        <v>20.669197</v>
      </c>
      <c r="C20" s="50">
        <v>155.96031400000001</v>
      </c>
      <c r="D20" s="50">
        <v>26.490725000000001</v>
      </c>
      <c r="E20" s="50">
        <v>34.264057999999999</v>
      </c>
    </row>
    <row r="21" spans="1:5" x14ac:dyDescent="0.25">
      <c r="A21" s="49" t="s">
        <v>45</v>
      </c>
      <c r="B21" s="50">
        <v>33.635111999999999</v>
      </c>
      <c r="C21" s="50">
        <v>357.96042800000004</v>
      </c>
      <c r="D21" s="50">
        <v>61.484455000000011</v>
      </c>
      <c r="E21" s="50">
        <v>67.896425999999991</v>
      </c>
    </row>
    <row r="22" spans="1:5" x14ac:dyDescent="0.25">
      <c r="A22" s="49" t="s">
        <v>144</v>
      </c>
      <c r="B22" s="50">
        <v>50.174002999999999</v>
      </c>
      <c r="C22" s="50">
        <v>530.83790999999997</v>
      </c>
      <c r="D22" s="50">
        <v>88.715779000000012</v>
      </c>
      <c r="E22" s="50">
        <v>100.16916000000001</v>
      </c>
    </row>
    <row r="23" spans="1:5" x14ac:dyDescent="0.25">
      <c r="A23" s="49" t="s">
        <v>153</v>
      </c>
      <c r="B23" s="50">
        <v>2675.517146000002</v>
      </c>
      <c r="C23" s="50">
        <v>18471.447286999999</v>
      </c>
      <c r="D23" s="50">
        <v>3028.8123589999982</v>
      </c>
      <c r="E23" s="50">
        <v>4110.5720410000004</v>
      </c>
    </row>
    <row r="24" spans="1:5" x14ac:dyDescent="0.25">
      <c r="A24" s="49" t="s">
        <v>168</v>
      </c>
      <c r="B24" s="50">
        <v>207.29370400000005</v>
      </c>
      <c r="C24" s="50">
        <v>2506.1576109999992</v>
      </c>
      <c r="D24" s="50">
        <v>436.95060100000001</v>
      </c>
      <c r="E24" s="50">
        <v>447.85143300000004</v>
      </c>
    </row>
    <row r="25" spans="1:5" x14ac:dyDescent="0.25">
      <c r="A25" s="49" t="s">
        <v>171</v>
      </c>
      <c r="B25" s="50">
        <v>206.65687799999998</v>
      </c>
      <c r="C25" s="50">
        <v>2072.8012960000001</v>
      </c>
      <c r="D25" s="50">
        <v>328.88421299999993</v>
      </c>
      <c r="E25" s="50">
        <v>407.44400200000007</v>
      </c>
    </row>
    <row r="26" spans="1:5" x14ac:dyDescent="0.25">
      <c r="A26" s="49" t="s">
        <v>173</v>
      </c>
      <c r="B26" s="50">
        <v>267.65896299999997</v>
      </c>
      <c r="C26" s="50">
        <v>2499.2532450000003</v>
      </c>
      <c r="D26" s="50">
        <v>432.58026999999998</v>
      </c>
      <c r="E26" s="50">
        <v>491.11162000000002</v>
      </c>
    </row>
    <row r="27" spans="1:5" x14ac:dyDescent="0.25">
      <c r="A27" s="49" t="s">
        <v>175</v>
      </c>
      <c r="B27" s="50">
        <v>15.850608000000001</v>
      </c>
      <c r="C27" s="50">
        <v>165.57637700000001</v>
      </c>
      <c r="D27" s="50">
        <v>27.455616999999997</v>
      </c>
      <c r="E27" s="50">
        <v>31.497323999999995</v>
      </c>
    </row>
    <row r="28" spans="1:5" x14ac:dyDescent="0.25">
      <c r="A28" s="49" t="s">
        <v>129</v>
      </c>
      <c r="B28" s="50">
        <v>201.93328400000001</v>
      </c>
      <c r="C28" s="50">
        <v>2549.744706</v>
      </c>
      <c r="D28" s="50">
        <v>425.34639399999998</v>
      </c>
      <c r="E28" s="50">
        <v>452.15140500000001</v>
      </c>
    </row>
    <row r="29" spans="1:5" x14ac:dyDescent="0.25">
      <c r="A29" s="49" t="s">
        <v>130</v>
      </c>
      <c r="B29" s="50">
        <v>27.183810000000001</v>
      </c>
      <c r="C29" s="50">
        <v>343.29570000000001</v>
      </c>
      <c r="D29" s="50">
        <v>57.323790000000002</v>
      </c>
      <c r="E29" s="50">
        <v>60.829260000000005</v>
      </c>
    </row>
    <row r="30" spans="1:5" x14ac:dyDescent="0.25">
      <c r="A30" s="49" t="s">
        <v>131</v>
      </c>
      <c r="B30" s="50">
        <v>4.5456529999999997</v>
      </c>
      <c r="C30" s="50">
        <v>57.605795000000001</v>
      </c>
      <c r="D30" s="50">
        <v>9.680905000000001</v>
      </c>
      <c r="E30" s="50">
        <v>10.254432</v>
      </c>
    </row>
    <row r="31" spans="1:5" x14ac:dyDescent="0.25">
      <c r="A31" s="49" t="s">
        <v>132</v>
      </c>
      <c r="B31" s="50">
        <v>187.30121000000008</v>
      </c>
      <c r="C31" s="50">
        <v>2304.0738620000002</v>
      </c>
      <c r="D31" s="50">
        <v>385.9260119999999</v>
      </c>
      <c r="E31" s="50">
        <v>413.98349200000007</v>
      </c>
    </row>
    <row r="32" spans="1:5" x14ac:dyDescent="0.25">
      <c r="A32" s="49" t="s">
        <v>393</v>
      </c>
      <c r="B32" s="50">
        <v>20.236364000000002</v>
      </c>
      <c r="C32" s="50">
        <v>237.44113000000002</v>
      </c>
      <c r="D32" s="50">
        <v>39.975926000000001</v>
      </c>
      <c r="E32" s="50">
        <v>43.330627</v>
      </c>
    </row>
    <row r="33" spans="1:5" x14ac:dyDescent="0.25">
      <c r="A33" s="49" t="s">
        <v>385</v>
      </c>
      <c r="B33" s="50">
        <v>11722.320325000004</v>
      </c>
      <c r="C33" s="50">
        <v>109891.19336700006</v>
      </c>
      <c r="D33" s="50">
        <v>18733.405010999995</v>
      </c>
      <c r="E33" s="50">
        <v>21942.802438999999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A1D3-CFB1-4E38-9140-A7C7E0F2F1D7}">
  <dimension ref="A1:R808"/>
  <sheetViews>
    <sheetView topLeftCell="A771" workbookViewId="0">
      <selection activeCell="F800" sqref="F800"/>
    </sheetView>
  </sheetViews>
  <sheetFormatPr defaultRowHeight="15" x14ac:dyDescent="0.25"/>
  <sheetData>
    <row r="1" spans="1:18" x14ac:dyDescent="0.25">
      <c r="A1" t="s">
        <v>218</v>
      </c>
      <c r="B1" t="s">
        <v>408</v>
      </c>
      <c r="C1" t="s">
        <v>445</v>
      </c>
      <c r="D1" t="s">
        <v>221</v>
      </c>
      <c r="E1" t="s">
        <v>222</v>
      </c>
      <c r="F1" t="s">
        <v>224</v>
      </c>
      <c r="G1" t="s">
        <v>58</v>
      </c>
      <c r="H1" t="s">
        <v>57</v>
      </c>
      <c r="I1" t="s">
        <v>227</v>
      </c>
      <c r="J1" t="s">
        <v>228</v>
      </c>
      <c r="K1" t="s">
        <v>446</v>
      </c>
      <c r="L1" t="s">
        <v>225</v>
      </c>
      <c r="M1" t="s">
        <v>226</v>
      </c>
      <c r="N1" t="s">
        <v>447</v>
      </c>
      <c r="O1" t="s">
        <v>219</v>
      </c>
      <c r="P1" t="s">
        <v>85</v>
      </c>
      <c r="Q1" t="s">
        <v>220</v>
      </c>
      <c r="R1" t="s">
        <v>223</v>
      </c>
    </row>
    <row r="2" spans="1:18" x14ac:dyDescent="0.25">
      <c r="A2">
        <v>436</v>
      </c>
      <c r="B2" t="s">
        <v>229</v>
      </c>
      <c r="C2">
        <v>12827</v>
      </c>
      <c r="D2">
        <v>111</v>
      </c>
      <c r="E2" t="s">
        <v>231</v>
      </c>
      <c r="F2" t="s">
        <v>448</v>
      </c>
      <c r="G2">
        <v>208.78399999999999</v>
      </c>
      <c r="H2" t="s">
        <v>449</v>
      </c>
      <c r="I2">
        <v>9.8435590000000008</v>
      </c>
      <c r="J2">
        <v>1.71604</v>
      </c>
      <c r="K2">
        <v>2.0080279999999999</v>
      </c>
      <c r="L2">
        <v>1.1140300000000001</v>
      </c>
      <c r="M2">
        <v>0.19420899999999999</v>
      </c>
      <c r="N2">
        <v>0.22725500000000001</v>
      </c>
      <c r="O2">
        <v>5</v>
      </c>
      <c r="P2" t="s">
        <v>95</v>
      </c>
      <c r="Q2" t="s">
        <v>288</v>
      </c>
      <c r="R2">
        <v>0.113173</v>
      </c>
    </row>
    <row r="3" spans="1:18" x14ac:dyDescent="0.25">
      <c r="A3">
        <v>437</v>
      </c>
      <c r="B3" t="s">
        <v>229</v>
      </c>
      <c r="C3">
        <v>12835</v>
      </c>
      <c r="D3">
        <v>133</v>
      </c>
      <c r="E3" t="s">
        <v>232</v>
      </c>
      <c r="F3" t="s">
        <v>450</v>
      </c>
      <c r="G3">
        <v>199.11600000000001</v>
      </c>
      <c r="H3" t="s">
        <v>449</v>
      </c>
      <c r="I3">
        <v>10.662836</v>
      </c>
      <c r="J3">
        <v>2.1844049999999999</v>
      </c>
      <c r="K3">
        <v>1.9402969999999999</v>
      </c>
      <c r="L3">
        <v>235.816</v>
      </c>
      <c r="M3">
        <v>48.309600000000003</v>
      </c>
      <c r="N3">
        <v>42.911000000000001</v>
      </c>
      <c r="O3">
        <v>5</v>
      </c>
      <c r="P3" t="s">
        <v>95</v>
      </c>
      <c r="Q3" t="s">
        <v>288</v>
      </c>
      <c r="R3">
        <v>22.1157</v>
      </c>
    </row>
    <row r="4" spans="1:18" x14ac:dyDescent="0.25">
      <c r="A4">
        <v>439</v>
      </c>
      <c r="B4" t="s">
        <v>229</v>
      </c>
      <c r="C4">
        <v>12844</v>
      </c>
      <c r="D4">
        <v>141</v>
      </c>
      <c r="E4" t="s">
        <v>234</v>
      </c>
      <c r="F4" t="s">
        <v>451</v>
      </c>
      <c r="G4">
        <v>40.652299999999997</v>
      </c>
      <c r="H4" t="s">
        <v>449</v>
      </c>
      <c r="I4">
        <v>11.816843</v>
      </c>
      <c r="J4">
        <v>1.84602</v>
      </c>
      <c r="K4">
        <v>1.9689719999999999</v>
      </c>
      <c r="L4">
        <v>108.04300000000001</v>
      </c>
      <c r="M4">
        <v>16.878399999999999</v>
      </c>
      <c r="N4">
        <v>18.002500000000001</v>
      </c>
      <c r="O4">
        <v>5</v>
      </c>
      <c r="P4" t="s">
        <v>95</v>
      </c>
      <c r="Q4" t="s">
        <v>288</v>
      </c>
      <c r="R4">
        <v>9.1431100000000001</v>
      </c>
    </row>
    <row r="5" spans="1:18" x14ac:dyDescent="0.25">
      <c r="A5">
        <v>232</v>
      </c>
      <c r="B5" t="s">
        <v>229</v>
      </c>
      <c r="C5">
        <v>7733</v>
      </c>
      <c r="D5">
        <v>121</v>
      </c>
      <c r="E5" t="s">
        <v>231</v>
      </c>
      <c r="F5" t="s">
        <v>243</v>
      </c>
      <c r="G5">
        <v>364.702</v>
      </c>
      <c r="H5" t="s">
        <v>452</v>
      </c>
      <c r="I5">
        <v>10.597968</v>
      </c>
      <c r="J5">
        <v>1.7723370000000001</v>
      </c>
      <c r="K5">
        <v>1.9982530000000001</v>
      </c>
      <c r="L5">
        <v>163.67599999999999</v>
      </c>
      <c r="M5">
        <v>27.372199999999999</v>
      </c>
      <c r="N5">
        <v>30.8612</v>
      </c>
      <c r="O5">
        <v>9</v>
      </c>
      <c r="P5" t="s">
        <v>101</v>
      </c>
      <c r="Q5" t="s">
        <v>329</v>
      </c>
      <c r="R5">
        <v>15.444100000000001</v>
      </c>
    </row>
    <row r="6" spans="1:18" x14ac:dyDescent="0.25">
      <c r="A6">
        <v>246</v>
      </c>
      <c r="B6" t="s">
        <v>229</v>
      </c>
      <c r="C6">
        <v>7739</v>
      </c>
      <c r="D6">
        <v>123</v>
      </c>
      <c r="E6" t="s">
        <v>323</v>
      </c>
      <c r="F6" t="s">
        <v>330</v>
      </c>
      <c r="G6">
        <v>53.1372</v>
      </c>
      <c r="H6" t="s">
        <v>452</v>
      </c>
      <c r="I6">
        <v>10.241213999999999</v>
      </c>
      <c r="J6">
        <v>1.8925879999999999</v>
      </c>
      <c r="K6">
        <v>2.0917560000000002</v>
      </c>
      <c r="L6">
        <v>228.84700000000001</v>
      </c>
      <c r="M6">
        <v>42.291200000000003</v>
      </c>
      <c r="N6">
        <v>46.741799999999998</v>
      </c>
      <c r="O6">
        <v>9</v>
      </c>
      <c r="P6" t="s">
        <v>101</v>
      </c>
      <c r="Q6" t="s">
        <v>329</v>
      </c>
      <c r="R6">
        <v>22.345700000000001</v>
      </c>
    </row>
    <row r="7" spans="1:18" x14ac:dyDescent="0.25">
      <c r="A7">
        <v>255</v>
      </c>
      <c r="B7" t="s">
        <v>229</v>
      </c>
      <c r="C7">
        <v>7749</v>
      </c>
      <c r="D7">
        <v>133</v>
      </c>
      <c r="E7" t="s">
        <v>232</v>
      </c>
      <c r="F7" t="s">
        <v>331</v>
      </c>
      <c r="G7">
        <v>3.3169300000000002</v>
      </c>
      <c r="H7" t="s">
        <v>452</v>
      </c>
      <c r="I7">
        <v>9.8941820000000007</v>
      </c>
      <c r="J7">
        <v>1.6482680000000001</v>
      </c>
      <c r="K7">
        <v>1.9179250000000001</v>
      </c>
      <c r="L7">
        <v>12.9994</v>
      </c>
      <c r="M7">
        <v>2.1655600000000002</v>
      </c>
      <c r="N7">
        <v>2.5198499999999999</v>
      </c>
      <c r="O7">
        <v>9</v>
      </c>
      <c r="P7" t="s">
        <v>101</v>
      </c>
      <c r="Q7" t="s">
        <v>329</v>
      </c>
      <c r="R7">
        <v>1.3138399999999999</v>
      </c>
    </row>
    <row r="8" spans="1:18" x14ac:dyDescent="0.25">
      <c r="A8">
        <v>226</v>
      </c>
      <c r="B8" t="s">
        <v>229</v>
      </c>
      <c r="C8">
        <v>7721</v>
      </c>
      <c r="D8">
        <v>111</v>
      </c>
      <c r="E8" t="s">
        <v>231</v>
      </c>
      <c r="F8" t="s">
        <v>358</v>
      </c>
      <c r="G8">
        <v>537.26400000000001</v>
      </c>
      <c r="H8" t="s">
        <v>452</v>
      </c>
      <c r="I8">
        <v>10.324559000000001</v>
      </c>
      <c r="J8">
        <v>1.6882189999999999</v>
      </c>
      <c r="K8">
        <v>1.9600960000000001</v>
      </c>
      <c r="L8">
        <v>41.401699999999998</v>
      </c>
      <c r="M8">
        <v>6.7697900000000004</v>
      </c>
      <c r="N8">
        <v>7.8600199999999996</v>
      </c>
      <c r="O8">
        <v>18</v>
      </c>
      <c r="P8" t="s">
        <v>356</v>
      </c>
      <c r="Q8" t="s">
        <v>357</v>
      </c>
      <c r="R8">
        <v>4.0100199999999999</v>
      </c>
    </row>
    <row r="9" spans="1:18" x14ac:dyDescent="0.25">
      <c r="A9">
        <v>235</v>
      </c>
      <c r="B9" t="s">
        <v>229</v>
      </c>
      <c r="C9">
        <v>7733</v>
      </c>
      <c r="D9">
        <v>121</v>
      </c>
      <c r="E9" t="s">
        <v>231</v>
      </c>
      <c r="F9" t="s">
        <v>243</v>
      </c>
      <c r="G9">
        <v>364.702</v>
      </c>
      <c r="H9" t="s">
        <v>452</v>
      </c>
      <c r="I9">
        <v>10.597968</v>
      </c>
      <c r="J9">
        <v>1.7723370000000001</v>
      </c>
      <c r="K9">
        <v>1.9982530000000001</v>
      </c>
      <c r="L9">
        <v>82.607600000000005</v>
      </c>
      <c r="M9">
        <v>13.8148</v>
      </c>
      <c r="N9">
        <v>15.575699999999999</v>
      </c>
      <c r="O9">
        <v>18</v>
      </c>
      <c r="P9" t="s">
        <v>356</v>
      </c>
      <c r="Q9" t="s">
        <v>357</v>
      </c>
      <c r="R9">
        <v>7.7946600000000004</v>
      </c>
    </row>
    <row r="10" spans="1:18" x14ac:dyDescent="0.25">
      <c r="A10">
        <v>238</v>
      </c>
      <c r="B10" t="s">
        <v>229</v>
      </c>
      <c r="C10">
        <v>7734</v>
      </c>
      <c r="D10">
        <v>121</v>
      </c>
      <c r="E10" t="s">
        <v>231</v>
      </c>
      <c r="F10" t="s">
        <v>243</v>
      </c>
      <c r="G10">
        <v>30.270600000000002</v>
      </c>
      <c r="H10" t="s">
        <v>452</v>
      </c>
      <c r="I10">
        <v>10.597968</v>
      </c>
      <c r="J10">
        <v>1.7723370000000001</v>
      </c>
      <c r="K10">
        <v>1.9982530000000001</v>
      </c>
      <c r="L10">
        <v>237.93600000000001</v>
      </c>
      <c r="M10">
        <v>39.790900000000001</v>
      </c>
      <c r="N10">
        <v>44.863</v>
      </c>
      <c r="O10">
        <v>18</v>
      </c>
      <c r="P10" t="s">
        <v>356</v>
      </c>
      <c r="Q10" t="s">
        <v>357</v>
      </c>
      <c r="R10">
        <v>22.4511</v>
      </c>
    </row>
    <row r="11" spans="1:18" x14ac:dyDescent="0.25">
      <c r="A11">
        <v>242</v>
      </c>
      <c r="B11" t="s">
        <v>229</v>
      </c>
      <c r="C11">
        <v>7736</v>
      </c>
      <c r="D11">
        <v>121</v>
      </c>
      <c r="E11" t="s">
        <v>231</v>
      </c>
      <c r="F11" t="s">
        <v>243</v>
      </c>
      <c r="G11">
        <v>74.492699999999999</v>
      </c>
      <c r="H11" t="s">
        <v>452</v>
      </c>
      <c r="I11">
        <v>10.597968</v>
      </c>
      <c r="J11">
        <v>1.7723370000000001</v>
      </c>
      <c r="K11">
        <v>1.9982530000000001</v>
      </c>
      <c r="L11">
        <v>272.16300000000001</v>
      </c>
      <c r="M11">
        <v>45.514899999999997</v>
      </c>
      <c r="N11">
        <v>51.316499999999998</v>
      </c>
      <c r="O11">
        <v>18</v>
      </c>
      <c r="P11" t="s">
        <v>356</v>
      </c>
      <c r="Q11" t="s">
        <v>357</v>
      </c>
      <c r="R11">
        <v>25.680700000000002</v>
      </c>
    </row>
    <row r="12" spans="1:18" x14ac:dyDescent="0.25">
      <c r="A12">
        <v>256</v>
      </c>
      <c r="B12" t="s">
        <v>229</v>
      </c>
      <c r="C12">
        <v>7750</v>
      </c>
      <c r="D12">
        <v>133</v>
      </c>
      <c r="E12" t="s">
        <v>232</v>
      </c>
      <c r="F12" t="s">
        <v>331</v>
      </c>
      <c r="G12">
        <v>8.5964899999999993</v>
      </c>
      <c r="H12" t="s">
        <v>452</v>
      </c>
      <c r="I12">
        <v>9.8941820000000007</v>
      </c>
      <c r="J12">
        <v>1.6482680000000001</v>
      </c>
      <c r="K12">
        <v>1.9179250000000001</v>
      </c>
      <c r="L12">
        <v>7.0665000000000006E-2</v>
      </c>
      <c r="M12">
        <v>1.1771999999999999E-2</v>
      </c>
      <c r="N12">
        <v>1.3698E-2</v>
      </c>
      <c r="O12">
        <v>18</v>
      </c>
      <c r="P12" t="s">
        <v>356</v>
      </c>
      <c r="Q12" t="s">
        <v>357</v>
      </c>
      <c r="R12">
        <v>7.1419999999999999E-3</v>
      </c>
    </row>
    <row r="13" spans="1:18" x14ac:dyDescent="0.25">
      <c r="A13">
        <v>264</v>
      </c>
      <c r="B13" t="s">
        <v>229</v>
      </c>
      <c r="C13">
        <v>7767</v>
      </c>
      <c r="D13">
        <v>140</v>
      </c>
      <c r="E13" t="s">
        <v>233</v>
      </c>
      <c r="F13" t="s">
        <v>244</v>
      </c>
      <c r="G13">
        <v>26.7591</v>
      </c>
      <c r="H13" t="s">
        <v>452</v>
      </c>
      <c r="I13">
        <v>10.321685</v>
      </c>
      <c r="J13">
        <v>1.573078</v>
      </c>
      <c r="K13">
        <v>1.918366</v>
      </c>
      <c r="L13">
        <v>1.51502</v>
      </c>
      <c r="M13">
        <v>0.23089599999999999</v>
      </c>
      <c r="N13">
        <v>0.28157799999999999</v>
      </c>
      <c r="O13">
        <v>18</v>
      </c>
      <c r="P13" t="s">
        <v>356</v>
      </c>
      <c r="Q13" t="s">
        <v>357</v>
      </c>
      <c r="R13">
        <v>0.14677999999999999</v>
      </c>
    </row>
    <row r="14" spans="1:18" x14ac:dyDescent="0.25">
      <c r="A14">
        <v>271</v>
      </c>
      <c r="B14" t="s">
        <v>229</v>
      </c>
      <c r="C14">
        <v>7782</v>
      </c>
      <c r="D14">
        <v>170</v>
      </c>
      <c r="E14" t="s">
        <v>248</v>
      </c>
      <c r="F14" t="s">
        <v>359</v>
      </c>
      <c r="G14">
        <v>13.636200000000001</v>
      </c>
      <c r="H14" t="s">
        <v>452</v>
      </c>
      <c r="I14">
        <v>12.129410999999999</v>
      </c>
      <c r="J14">
        <v>2.207271</v>
      </c>
      <c r="K14">
        <v>2.0878709999999998</v>
      </c>
      <c r="L14">
        <v>5.4248200000000004</v>
      </c>
      <c r="M14">
        <v>0.98719100000000004</v>
      </c>
      <c r="N14">
        <v>0.93379000000000001</v>
      </c>
      <c r="O14">
        <v>18</v>
      </c>
      <c r="P14" t="s">
        <v>356</v>
      </c>
      <c r="Q14" t="s">
        <v>357</v>
      </c>
      <c r="R14">
        <v>0.447245</v>
      </c>
    </row>
    <row r="15" spans="1:18" x14ac:dyDescent="0.25">
      <c r="A15">
        <v>274</v>
      </c>
      <c r="B15" t="s">
        <v>229</v>
      </c>
      <c r="C15">
        <v>7786</v>
      </c>
      <c r="D15">
        <v>171</v>
      </c>
      <c r="E15" t="s">
        <v>235</v>
      </c>
      <c r="F15" t="s">
        <v>350</v>
      </c>
      <c r="G15">
        <v>20.954999999999998</v>
      </c>
      <c r="H15" t="s">
        <v>452</v>
      </c>
      <c r="I15">
        <v>9.1112819999999992</v>
      </c>
      <c r="J15">
        <v>1.493085</v>
      </c>
      <c r="K15">
        <v>2.0554540000000001</v>
      </c>
      <c r="L15">
        <v>8.6382600000000007</v>
      </c>
      <c r="M15">
        <v>1.41557</v>
      </c>
      <c r="N15">
        <v>1.9487399999999999</v>
      </c>
      <c r="O15">
        <v>18</v>
      </c>
      <c r="P15" t="s">
        <v>356</v>
      </c>
      <c r="Q15" t="s">
        <v>357</v>
      </c>
      <c r="R15">
        <v>0.94808400000000004</v>
      </c>
    </row>
    <row r="16" spans="1:18" x14ac:dyDescent="0.25">
      <c r="A16">
        <v>277</v>
      </c>
      <c r="B16" t="s">
        <v>229</v>
      </c>
      <c r="C16">
        <v>7795</v>
      </c>
      <c r="D16">
        <v>190</v>
      </c>
      <c r="E16" t="s">
        <v>297</v>
      </c>
      <c r="F16" t="s">
        <v>360</v>
      </c>
      <c r="G16">
        <v>26.867000000000001</v>
      </c>
      <c r="H16" t="s">
        <v>452</v>
      </c>
      <c r="I16">
        <v>6.559558</v>
      </c>
      <c r="J16">
        <v>0.81351899999999999</v>
      </c>
      <c r="K16">
        <v>1.7544200000000001</v>
      </c>
      <c r="L16">
        <v>2.0722800000000001</v>
      </c>
      <c r="M16">
        <v>0.25700400000000001</v>
      </c>
      <c r="N16">
        <v>0.55425100000000005</v>
      </c>
      <c r="O16">
        <v>18</v>
      </c>
      <c r="P16" t="s">
        <v>356</v>
      </c>
      <c r="Q16" t="s">
        <v>357</v>
      </c>
      <c r="R16">
        <v>0.315917</v>
      </c>
    </row>
    <row r="17" spans="1:18" x14ac:dyDescent="0.25">
      <c r="A17">
        <v>294</v>
      </c>
      <c r="B17" t="s">
        <v>229</v>
      </c>
      <c r="C17">
        <v>7818</v>
      </c>
      <c r="D17">
        <v>413</v>
      </c>
      <c r="E17" t="s">
        <v>361</v>
      </c>
      <c r="F17" t="s">
        <v>362</v>
      </c>
      <c r="G17">
        <v>27.6557</v>
      </c>
      <c r="H17" t="s">
        <v>452</v>
      </c>
      <c r="I17">
        <v>8.8209520000000001</v>
      </c>
      <c r="J17">
        <v>1.380752</v>
      </c>
      <c r="K17">
        <v>1.7768379999999999</v>
      </c>
      <c r="L17">
        <v>23.595700000000001</v>
      </c>
      <c r="M17">
        <v>3.6934499999999999</v>
      </c>
      <c r="N17">
        <v>4.7529700000000004</v>
      </c>
      <c r="O17">
        <v>18</v>
      </c>
      <c r="P17" t="s">
        <v>356</v>
      </c>
      <c r="Q17" t="s">
        <v>357</v>
      </c>
      <c r="R17">
        <v>2.67496</v>
      </c>
    </row>
    <row r="18" spans="1:18" x14ac:dyDescent="0.25">
      <c r="A18">
        <v>741</v>
      </c>
      <c r="B18" t="s">
        <v>229</v>
      </c>
      <c r="C18">
        <v>7734</v>
      </c>
      <c r="D18">
        <v>121</v>
      </c>
      <c r="E18" t="s">
        <v>231</v>
      </c>
      <c r="F18" t="s">
        <v>243</v>
      </c>
      <c r="G18">
        <v>30.270600000000002</v>
      </c>
      <c r="H18" t="s">
        <v>452</v>
      </c>
      <c r="I18">
        <v>10.597968</v>
      </c>
      <c r="J18">
        <v>1.7723370000000001</v>
      </c>
      <c r="K18">
        <v>1.9982530000000001</v>
      </c>
      <c r="L18">
        <v>7.5450000000000003E-2</v>
      </c>
      <c r="M18">
        <v>1.2618000000000001E-2</v>
      </c>
      <c r="N18">
        <v>1.4226000000000001E-2</v>
      </c>
      <c r="O18">
        <v>18</v>
      </c>
      <c r="P18" t="s">
        <v>356</v>
      </c>
      <c r="Q18" t="s">
        <v>357</v>
      </c>
      <c r="R18">
        <v>7.1190000000000003E-3</v>
      </c>
    </row>
    <row r="19" spans="1:18" x14ac:dyDescent="0.25">
      <c r="A19">
        <v>744</v>
      </c>
      <c r="B19" t="s">
        <v>229</v>
      </c>
      <c r="C19">
        <v>7736</v>
      </c>
      <c r="D19">
        <v>121</v>
      </c>
      <c r="E19" t="s">
        <v>231</v>
      </c>
      <c r="F19" t="s">
        <v>243</v>
      </c>
      <c r="G19">
        <v>74.492699999999999</v>
      </c>
      <c r="H19" t="s">
        <v>452</v>
      </c>
      <c r="I19">
        <v>10.597968</v>
      </c>
      <c r="J19">
        <v>1.7723370000000001</v>
      </c>
      <c r="K19">
        <v>1.9982530000000001</v>
      </c>
      <c r="L19">
        <v>49.256300000000003</v>
      </c>
      <c r="M19">
        <v>8.2373100000000008</v>
      </c>
      <c r="N19">
        <v>9.2873000000000001</v>
      </c>
      <c r="O19">
        <v>18</v>
      </c>
      <c r="P19" t="s">
        <v>356</v>
      </c>
      <c r="Q19" t="s">
        <v>357</v>
      </c>
      <c r="R19">
        <v>4.64771</v>
      </c>
    </row>
    <row r="20" spans="1:18" x14ac:dyDescent="0.25">
      <c r="A20">
        <v>747</v>
      </c>
      <c r="B20" t="s">
        <v>229</v>
      </c>
      <c r="C20">
        <v>7736</v>
      </c>
      <c r="D20">
        <v>121</v>
      </c>
      <c r="E20" t="s">
        <v>231</v>
      </c>
      <c r="F20" t="s">
        <v>243</v>
      </c>
      <c r="G20">
        <v>74.492699999999999</v>
      </c>
      <c r="H20" t="s">
        <v>452</v>
      </c>
      <c r="I20">
        <v>10.597968</v>
      </c>
      <c r="J20">
        <v>1.7723370000000001</v>
      </c>
      <c r="K20">
        <v>1.9982530000000001</v>
      </c>
      <c r="L20">
        <v>0.13128899999999999</v>
      </c>
      <c r="M20">
        <v>2.1956E-2</v>
      </c>
      <c r="N20">
        <v>2.4754999999999999E-2</v>
      </c>
      <c r="O20">
        <v>18</v>
      </c>
      <c r="P20" t="s">
        <v>356</v>
      </c>
      <c r="Q20" t="s">
        <v>357</v>
      </c>
      <c r="R20">
        <v>1.2388E-2</v>
      </c>
    </row>
    <row r="21" spans="1:18" x14ac:dyDescent="0.25">
      <c r="A21">
        <v>755</v>
      </c>
      <c r="B21" t="s">
        <v>229</v>
      </c>
      <c r="C21">
        <v>7782</v>
      </c>
      <c r="D21">
        <v>170</v>
      </c>
      <c r="E21" t="s">
        <v>248</v>
      </c>
      <c r="F21" t="s">
        <v>359</v>
      </c>
      <c r="G21">
        <v>13.636200000000001</v>
      </c>
      <c r="H21" t="s">
        <v>452</v>
      </c>
      <c r="I21">
        <v>12.129410999999999</v>
      </c>
      <c r="J21">
        <v>2.207271</v>
      </c>
      <c r="K21">
        <v>2.0878709999999998</v>
      </c>
      <c r="L21">
        <v>9.810000000000001E-4</v>
      </c>
      <c r="M21">
        <v>1.7899999999999999E-4</v>
      </c>
      <c r="N21">
        <v>1.6899999999999999E-4</v>
      </c>
      <c r="O21">
        <v>18</v>
      </c>
      <c r="P21" t="s">
        <v>356</v>
      </c>
      <c r="Q21" t="s">
        <v>357</v>
      </c>
      <c r="R21">
        <v>8.1000000000000004E-5</v>
      </c>
    </row>
    <row r="22" spans="1:18" x14ac:dyDescent="0.25">
      <c r="A22">
        <v>758</v>
      </c>
      <c r="B22" t="s">
        <v>229</v>
      </c>
      <c r="C22">
        <v>7795</v>
      </c>
      <c r="D22">
        <v>190</v>
      </c>
      <c r="E22" t="s">
        <v>297</v>
      </c>
      <c r="F22" t="s">
        <v>360</v>
      </c>
      <c r="G22">
        <v>26.867000000000001</v>
      </c>
      <c r="H22" t="s">
        <v>452</v>
      </c>
      <c r="I22">
        <v>6.559558</v>
      </c>
      <c r="J22">
        <v>0.81351899999999999</v>
      </c>
      <c r="K22">
        <v>1.7544200000000001</v>
      </c>
      <c r="L22">
        <v>3.1906699999999999</v>
      </c>
      <c r="M22">
        <v>0.395708</v>
      </c>
      <c r="N22">
        <v>0.85337799999999997</v>
      </c>
      <c r="O22">
        <v>18</v>
      </c>
      <c r="P22" t="s">
        <v>356</v>
      </c>
      <c r="Q22" t="s">
        <v>357</v>
      </c>
      <c r="R22">
        <v>0.48641600000000002</v>
      </c>
    </row>
    <row r="23" spans="1:18" x14ac:dyDescent="0.25">
      <c r="A23">
        <v>761</v>
      </c>
      <c r="B23" t="s">
        <v>229</v>
      </c>
      <c r="C23">
        <v>7818</v>
      </c>
      <c r="D23">
        <v>413</v>
      </c>
      <c r="E23" t="s">
        <v>361</v>
      </c>
      <c r="F23" t="s">
        <v>362</v>
      </c>
      <c r="G23">
        <v>27.6557</v>
      </c>
      <c r="H23" t="s">
        <v>452</v>
      </c>
      <c r="I23">
        <v>8.8209520000000001</v>
      </c>
      <c r="J23">
        <v>1.380752</v>
      </c>
      <c r="K23">
        <v>1.7768379999999999</v>
      </c>
      <c r="L23">
        <v>2.8509999999999998E-3</v>
      </c>
      <c r="M23">
        <v>4.46E-4</v>
      </c>
      <c r="N23">
        <v>5.7399999999999997E-4</v>
      </c>
      <c r="O23">
        <v>18</v>
      </c>
      <c r="P23" t="s">
        <v>356</v>
      </c>
      <c r="Q23" t="s">
        <v>357</v>
      </c>
      <c r="R23">
        <v>3.2299999999999999E-4</v>
      </c>
    </row>
    <row r="24" spans="1:18" x14ac:dyDescent="0.25">
      <c r="A24">
        <v>237</v>
      </c>
      <c r="B24" t="s">
        <v>229</v>
      </c>
      <c r="C24">
        <v>7733</v>
      </c>
      <c r="D24">
        <v>121</v>
      </c>
      <c r="E24" t="s">
        <v>231</v>
      </c>
      <c r="F24" t="s">
        <v>243</v>
      </c>
      <c r="G24">
        <v>364.702</v>
      </c>
      <c r="H24" t="s">
        <v>452</v>
      </c>
      <c r="I24">
        <v>10.597968</v>
      </c>
      <c r="J24">
        <v>1.7723370000000001</v>
      </c>
      <c r="K24">
        <v>1.9982530000000001</v>
      </c>
      <c r="L24">
        <v>159.31299999999999</v>
      </c>
      <c r="M24">
        <v>26.642499999999998</v>
      </c>
      <c r="N24">
        <v>30.038499999999999</v>
      </c>
      <c r="O24">
        <v>20</v>
      </c>
      <c r="P24" t="s">
        <v>108</v>
      </c>
      <c r="Q24" t="s">
        <v>380</v>
      </c>
      <c r="R24">
        <v>15.032400000000001</v>
      </c>
    </row>
    <row r="25" spans="1:18" x14ac:dyDescent="0.25">
      <c r="A25">
        <v>250</v>
      </c>
      <c r="B25" t="s">
        <v>229</v>
      </c>
      <c r="C25">
        <v>7742</v>
      </c>
      <c r="D25">
        <v>132</v>
      </c>
      <c r="E25" t="s">
        <v>333</v>
      </c>
      <c r="F25" t="s">
        <v>349</v>
      </c>
      <c r="G25">
        <v>95.584999999999994</v>
      </c>
      <c r="H25" t="s">
        <v>452</v>
      </c>
      <c r="I25">
        <v>11.777051999999999</v>
      </c>
      <c r="J25">
        <v>2.4246759999999998</v>
      </c>
      <c r="K25">
        <v>2.0385930000000001</v>
      </c>
      <c r="L25">
        <v>1.1473100000000001</v>
      </c>
      <c r="M25">
        <v>0.23621</v>
      </c>
      <c r="N25">
        <v>0.198598</v>
      </c>
      <c r="O25">
        <v>20</v>
      </c>
      <c r="P25" t="s">
        <v>108</v>
      </c>
      <c r="Q25" t="s">
        <v>380</v>
      </c>
      <c r="R25">
        <v>9.7419000000000006E-2</v>
      </c>
    </row>
    <row r="26" spans="1:18" x14ac:dyDescent="0.25">
      <c r="A26">
        <v>740</v>
      </c>
      <c r="B26" t="s">
        <v>229</v>
      </c>
      <c r="C26">
        <v>7733</v>
      </c>
      <c r="D26">
        <v>121</v>
      </c>
      <c r="E26" t="s">
        <v>231</v>
      </c>
      <c r="F26" t="s">
        <v>243</v>
      </c>
      <c r="G26">
        <v>364.702</v>
      </c>
      <c r="H26" t="s">
        <v>452</v>
      </c>
      <c r="I26">
        <v>10.597968</v>
      </c>
      <c r="J26">
        <v>1.7723370000000001</v>
      </c>
      <c r="K26">
        <v>1.9982530000000001</v>
      </c>
      <c r="L26">
        <v>3.5109000000000001E-2</v>
      </c>
      <c r="M26">
        <v>5.8710000000000004E-3</v>
      </c>
      <c r="N26">
        <v>6.62E-3</v>
      </c>
      <c r="O26">
        <v>20</v>
      </c>
      <c r="P26" t="s">
        <v>108</v>
      </c>
      <c r="Q26" t="s">
        <v>380</v>
      </c>
      <c r="R26">
        <v>3.313E-3</v>
      </c>
    </row>
    <row r="27" spans="1:18" x14ac:dyDescent="0.25">
      <c r="A27">
        <v>752</v>
      </c>
      <c r="B27" t="s">
        <v>229</v>
      </c>
      <c r="C27">
        <v>7742</v>
      </c>
      <c r="D27">
        <v>132</v>
      </c>
      <c r="E27" t="s">
        <v>333</v>
      </c>
      <c r="F27" t="s">
        <v>349</v>
      </c>
      <c r="G27">
        <v>95.584999999999994</v>
      </c>
      <c r="H27" t="s">
        <v>452</v>
      </c>
      <c r="I27">
        <v>11.777051999999999</v>
      </c>
      <c r="J27">
        <v>2.4246759999999998</v>
      </c>
      <c r="K27">
        <v>2.0385930000000001</v>
      </c>
      <c r="L27">
        <v>6.705E-3</v>
      </c>
      <c r="M27">
        <v>1.3799999999999999E-3</v>
      </c>
      <c r="N27">
        <v>1.1609999999999999E-3</v>
      </c>
      <c r="O27">
        <v>20</v>
      </c>
      <c r="P27" t="s">
        <v>108</v>
      </c>
      <c r="Q27" t="s">
        <v>380</v>
      </c>
      <c r="R27">
        <v>5.6899999999999995E-4</v>
      </c>
    </row>
    <row r="28" spans="1:18" x14ac:dyDescent="0.25">
      <c r="A28">
        <v>227</v>
      </c>
      <c r="B28" t="s">
        <v>229</v>
      </c>
      <c r="C28">
        <v>7721</v>
      </c>
      <c r="D28">
        <v>111</v>
      </c>
      <c r="E28" t="s">
        <v>231</v>
      </c>
      <c r="F28" t="s">
        <v>358</v>
      </c>
      <c r="G28">
        <v>537.26400000000001</v>
      </c>
      <c r="H28" t="s">
        <v>452</v>
      </c>
      <c r="I28">
        <v>10.324559000000001</v>
      </c>
      <c r="J28">
        <v>1.6882189999999999</v>
      </c>
      <c r="K28">
        <v>1.9600960000000001</v>
      </c>
      <c r="L28">
        <v>5416.19</v>
      </c>
      <c r="M28">
        <v>885.62800000000004</v>
      </c>
      <c r="N28">
        <v>1028.25</v>
      </c>
      <c r="O28">
        <v>19</v>
      </c>
      <c r="P28" t="s">
        <v>107</v>
      </c>
      <c r="Q28" t="s">
        <v>363</v>
      </c>
      <c r="R28">
        <v>524.59299999999996</v>
      </c>
    </row>
    <row r="29" spans="1:18" x14ac:dyDescent="0.25">
      <c r="A29">
        <v>230</v>
      </c>
      <c r="B29" t="s">
        <v>229</v>
      </c>
      <c r="C29">
        <v>7730</v>
      </c>
      <c r="D29">
        <v>121</v>
      </c>
      <c r="E29" t="s">
        <v>231</v>
      </c>
      <c r="F29" t="s">
        <v>243</v>
      </c>
      <c r="G29">
        <v>46.708300000000001</v>
      </c>
      <c r="H29" t="s">
        <v>452</v>
      </c>
      <c r="I29">
        <v>10.597968</v>
      </c>
      <c r="J29">
        <v>1.7723370000000001</v>
      </c>
      <c r="K29">
        <v>1.9982530000000001</v>
      </c>
      <c r="L29">
        <v>30.6096</v>
      </c>
      <c r="M29">
        <v>5.1189499999999999</v>
      </c>
      <c r="N29">
        <v>5.7714600000000003</v>
      </c>
      <c r="O29">
        <v>19</v>
      </c>
      <c r="P29" t="s">
        <v>107</v>
      </c>
      <c r="Q29" t="s">
        <v>363</v>
      </c>
      <c r="R29">
        <v>2.8882500000000002</v>
      </c>
    </row>
    <row r="30" spans="1:18" x14ac:dyDescent="0.25">
      <c r="A30">
        <v>231</v>
      </c>
      <c r="B30" t="s">
        <v>229</v>
      </c>
      <c r="C30">
        <v>7731</v>
      </c>
      <c r="D30">
        <v>121</v>
      </c>
      <c r="E30" t="s">
        <v>231</v>
      </c>
      <c r="F30" t="s">
        <v>243</v>
      </c>
      <c r="G30">
        <v>108.46</v>
      </c>
      <c r="H30" t="s">
        <v>452</v>
      </c>
      <c r="I30">
        <v>10.597968</v>
      </c>
      <c r="J30">
        <v>1.7723370000000001</v>
      </c>
      <c r="K30">
        <v>1.9982530000000001</v>
      </c>
      <c r="L30">
        <v>1148.48</v>
      </c>
      <c r="M30">
        <v>192.065</v>
      </c>
      <c r="N30">
        <v>216.547</v>
      </c>
      <c r="O30">
        <v>19</v>
      </c>
      <c r="P30" t="s">
        <v>107</v>
      </c>
      <c r="Q30" t="s">
        <v>363</v>
      </c>
      <c r="R30">
        <v>108.36799999999999</v>
      </c>
    </row>
    <row r="31" spans="1:18" x14ac:dyDescent="0.25">
      <c r="A31">
        <v>236</v>
      </c>
      <c r="B31" t="s">
        <v>229</v>
      </c>
      <c r="C31">
        <v>7733</v>
      </c>
      <c r="D31">
        <v>121</v>
      </c>
      <c r="E31" t="s">
        <v>231</v>
      </c>
      <c r="F31" t="s">
        <v>243</v>
      </c>
      <c r="G31">
        <v>364.702</v>
      </c>
      <c r="H31" t="s">
        <v>452</v>
      </c>
      <c r="I31">
        <v>10.597968</v>
      </c>
      <c r="J31">
        <v>1.7723370000000001</v>
      </c>
      <c r="K31">
        <v>1.9982530000000001</v>
      </c>
      <c r="L31">
        <v>901.91399999999999</v>
      </c>
      <c r="M31">
        <v>150.83000000000001</v>
      </c>
      <c r="N31">
        <v>170.05600000000001</v>
      </c>
      <c r="O31">
        <v>19</v>
      </c>
      <c r="P31" t="s">
        <v>107</v>
      </c>
      <c r="Q31" t="s">
        <v>363</v>
      </c>
      <c r="R31">
        <v>85.102500000000006</v>
      </c>
    </row>
    <row r="32" spans="1:18" x14ac:dyDescent="0.25">
      <c r="A32">
        <v>239</v>
      </c>
      <c r="B32" t="s">
        <v>229</v>
      </c>
      <c r="C32">
        <v>7734</v>
      </c>
      <c r="D32">
        <v>121</v>
      </c>
      <c r="E32" t="s">
        <v>231</v>
      </c>
      <c r="F32" t="s">
        <v>243</v>
      </c>
      <c r="G32">
        <v>30.270600000000002</v>
      </c>
      <c r="H32" t="s">
        <v>452</v>
      </c>
      <c r="I32">
        <v>10.597968</v>
      </c>
      <c r="J32">
        <v>1.7723370000000001</v>
      </c>
      <c r="K32">
        <v>1.9982530000000001</v>
      </c>
      <c r="L32">
        <v>82.647199999999998</v>
      </c>
      <c r="M32">
        <v>13.821400000000001</v>
      </c>
      <c r="N32">
        <v>15.5832</v>
      </c>
      <c r="O32">
        <v>19</v>
      </c>
      <c r="P32" t="s">
        <v>107</v>
      </c>
      <c r="Q32" t="s">
        <v>363</v>
      </c>
      <c r="R32">
        <v>7.7984</v>
      </c>
    </row>
    <row r="33" spans="1:18" x14ac:dyDescent="0.25">
      <c r="A33">
        <v>240</v>
      </c>
      <c r="B33" t="s">
        <v>229</v>
      </c>
      <c r="C33">
        <v>7735</v>
      </c>
      <c r="D33">
        <v>121</v>
      </c>
      <c r="E33" t="s">
        <v>231</v>
      </c>
      <c r="F33" t="s">
        <v>243</v>
      </c>
      <c r="G33">
        <v>1.3865000000000001E-2</v>
      </c>
      <c r="H33" t="s">
        <v>452</v>
      </c>
      <c r="I33">
        <v>10.597968</v>
      </c>
      <c r="J33">
        <v>1.7723370000000001</v>
      </c>
      <c r="K33">
        <v>1.9982530000000001</v>
      </c>
      <c r="L33">
        <v>0.13459699999999999</v>
      </c>
      <c r="M33">
        <v>2.2509000000000001E-2</v>
      </c>
      <c r="N33">
        <v>2.5378000000000001E-2</v>
      </c>
      <c r="O33">
        <v>19</v>
      </c>
      <c r="P33" t="s">
        <v>107</v>
      </c>
      <c r="Q33" t="s">
        <v>363</v>
      </c>
      <c r="R33">
        <v>1.2699999999999999E-2</v>
      </c>
    </row>
    <row r="34" spans="1:18" x14ac:dyDescent="0.25">
      <c r="A34">
        <v>243</v>
      </c>
      <c r="B34" t="s">
        <v>229</v>
      </c>
      <c r="C34">
        <v>7736</v>
      </c>
      <c r="D34">
        <v>121</v>
      </c>
      <c r="E34" t="s">
        <v>231</v>
      </c>
      <c r="F34" t="s">
        <v>243</v>
      </c>
      <c r="G34">
        <v>74.492699999999999</v>
      </c>
      <c r="H34" t="s">
        <v>452</v>
      </c>
      <c r="I34">
        <v>10.597968</v>
      </c>
      <c r="J34">
        <v>1.7723370000000001</v>
      </c>
      <c r="K34">
        <v>1.9982530000000001</v>
      </c>
      <c r="L34">
        <v>332.77499999999998</v>
      </c>
      <c r="M34">
        <v>55.651200000000003</v>
      </c>
      <c r="N34">
        <v>62.744999999999997</v>
      </c>
      <c r="O34">
        <v>19</v>
      </c>
      <c r="P34" t="s">
        <v>107</v>
      </c>
      <c r="Q34" t="s">
        <v>363</v>
      </c>
      <c r="R34">
        <v>31.399899999999999</v>
      </c>
    </row>
    <row r="35" spans="1:18" x14ac:dyDescent="0.25">
      <c r="A35">
        <v>244</v>
      </c>
      <c r="B35" t="s">
        <v>229</v>
      </c>
      <c r="C35">
        <v>7737</v>
      </c>
      <c r="D35">
        <v>121</v>
      </c>
      <c r="E35" t="s">
        <v>231</v>
      </c>
      <c r="F35" t="s">
        <v>243</v>
      </c>
      <c r="G35">
        <v>95.011899999999997</v>
      </c>
      <c r="H35" t="s">
        <v>452</v>
      </c>
      <c r="I35">
        <v>10.597968</v>
      </c>
      <c r="J35">
        <v>1.7723370000000001</v>
      </c>
      <c r="K35">
        <v>1.9982530000000001</v>
      </c>
      <c r="L35">
        <v>2.9454699999999998</v>
      </c>
      <c r="M35">
        <v>0.49258200000000002</v>
      </c>
      <c r="N35">
        <v>0.55537099999999995</v>
      </c>
      <c r="O35">
        <v>19</v>
      </c>
      <c r="P35" t="s">
        <v>107</v>
      </c>
      <c r="Q35" t="s">
        <v>363</v>
      </c>
      <c r="R35">
        <v>0.27792800000000001</v>
      </c>
    </row>
    <row r="36" spans="1:18" x14ac:dyDescent="0.25">
      <c r="A36">
        <v>245</v>
      </c>
      <c r="B36" t="s">
        <v>229</v>
      </c>
      <c r="C36">
        <v>7738</v>
      </c>
      <c r="D36">
        <v>122</v>
      </c>
      <c r="E36" t="s">
        <v>290</v>
      </c>
      <c r="F36" t="s">
        <v>365</v>
      </c>
      <c r="G36">
        <v>37.048699999999997</v>
      </c>
      <c r="H36" t="s">
        <v>452</v>
      </c>
      <c r="I36">
        <v>3.824192</v>
      </c>
      <c r="J36">
        <v>0.390073</v>
      </c>
      <c r="K36">
        <v>1.2469509999999999</v>
      </c>
      <c r="L36">
        <v>0.61435300000000004</v>
      </c>
      <c r="M36">
        <v>6.2664999999999998E-2</v>
      </c>
      <c r="N36">
        <v>0.200321</v>
      </c>
      <c r="O36">
        <v>19</v>
      </c>
      <c r="P36" t="s">
        <v>107</v>
      </c>
      <c r="Q36" t="s">
        <v>363</v>
      </c>
      <c r="R36">
        <v>0.16064899999999999</v>
      </c>
    </row>
    <row r="37" spans="1:18" x14ac:dyDescent="0.25">
      <c r="A37">
        <v>247</v>
      </c>
      <c r="B37" t="s">
        <v>229</v>
      </c>
      <c r="C37">
        <v>7741</v>
      </c>
      <c r="D37">
        <v>132</v>
      </c>
      <c r="E37" t="s">
        <v>333</v>
      </c>
      <c r="F37" t="s">
        <v>349</v>
      </c>
      <c r="G37">
        <v>44.386400000000002</v>
      </c>
      <c r="H37" t="s">
        <v>452</v>
      </c>
      <c r="I37">
        <v>11.777051999999999</v>
      </c>
      <c r="J37">
        <v>2.4246759999999998</v>
      </c>
      <c r="K37">
        <v>2.0385930000000001</v>
      </c>
      <c r="L37">
        <v>222.83500000000001</v>
      </c>
      <c r="M37">
        <v>45.877499999999998</v>
      </c>
      <c r="N37">
        <v>38.572400000000002</v>
      </c>
      <c r="O37">
        <v>19</v>
      </c>
      <c r="P37" t="s">
        <v>107</v>
      </c>
      <c r="Q37" t="s">
        <v>363</v>
      </c>
      <c r="R37">
        <v>18.921099999999999</v>
      </c>
    </row>
    <row r="38" spans="1:18" x14ac:dyDescent="0.25">
      <c r="A38">
        <v>249</v>
      </c>
      <c r="B38" t="s">
        <v>229</v>
      </c>
      <c r="C38">
        <v>7742</v>
      </c>
      <c r="D38">
        <v>132</v>
      </c>
      <c r="E38" t="s">
        <v>333</v>
      </c>
      <c r="F38" t="s">
        <v>349</v>
      </c>
      <c r="G38">
        <v>95.584999999999994</v>
      </c>
      <c r="H38" t="s">
        <v>452</v>
      </c>
      <c r="I38">
        <v>11.777051999999999</v>
      </c>
      <c r="J38">
        <v>2.4246759999999998</v>
      </c>
      <c r="K38">
        <v>2.0385930000000001</v>
      </c>
      <c r="L38">
        <v>1124.54</v>
      </c>
      <c r="M38">
        <v>231.52099999999999</v>
      </c>
      <c r="N38">
        <v>194.65600000000001</v>
      </c>
      <c r="O38">
        <v>19</v>
      </c>
      <c r="P38" t="s">
        <v>107</v>
      </c>
      <c r="Q38" t="s">
        <v>363</v>
      </c>
      <c r="R38">
        <v>95.485299999999995</v>
      </c>
    </row>
    <row r="39" spans="1:18" x14ac:dyDescent="0.25">
      <c r="A39">
        <v>251</v>
      </c>
      <c r="B39" t="s">
        <v>229</v>
      </c>
      <c r="C39">
        <v>7745</v>
      </c>
      <c r="D39">
        <v>133</v>
      </c>
      <c r="E39" t="s">
        <v>232</v>
      </c>
      <c r="F39" t="s">
        <v>331</v>
      </c>
      <c r="G39">
        <v>52.3611</v>
      </c>
      <c r="H39" t="s">
        <v>452</v>
      </c>
      <c r="I39">
        <v>9.8941820000000007</v>
      </c>
      <c r="J39">
        <v>1.6482680000000001</v>
      </c>
      <c r="K39">
        <v>1.9179250000000001</v>
      </c>
      <c r="L39">
        <v>9.5376799999999999</v>
      </c>
      <c r="M39">
        <v>1.5888800000000001</v>
      </c>
      <c r="N39">
        <v>1.8488199999999999</v>
      </c>
      <c r="O39">
        <v>19</v>
      </c>
      <c r="P39" t="s">
        <v>107</v>
      </c>
      <c r="Q39" t="s">
        <v>363</v>
      </c>
      <c r="R39">
        <v>0.96396899999999996</v>
      </c>
    </row>
    <row r="40" spans="1:18" x14ac:dyDescent="0.25">
      <c r="A40">
        <v>254</v>
      </c>
      <c r="B40" t="s">
        <v>229</v>
      </c>
      <c r="C40">
        <v>7748</v>
      </c>
      <c r="D40">
        <v>133</v>
      </c>
      <c r="E40" t="s">
        <v>232</v>
      </c>
      <c r="F40" t="s">
        <v>331</v>
      </c>
      <c r="G40">
        <v>22.1386</v>
      </c>
      <c r="H40" t="s">
        <v>452</v>
      </c>
      <c r="I40">
        <v>9.8941820000000007</v>
      </c>
      <c r="J40">
        <v>1.6482680000000001</v>
      </c>
      <c r="K40">
        <v>1.9179250000000001</v>
      </c>
      <c r="L40">
        <v>219.02699999999999</v>
      </c>
      <c r="M40">
        <v>36.487699999999997</v>
      </c>
      <c r="N40">
        <v>42.457099999999997</v>
      </c>
      <c r="O40">
        <v>19</v>
      </c>
      <c r="P40" t="s">
        <v>107</v>
      </c>
      <c r="Q40" t="s">
        <v>363</v>
      </c>
      <c r="R40">
        <v>22.137</v>
      </c>
    </row>
    <row r="41" spans="1:18" x14ac:dyDescent="0.25">
      <c r="A41">
        <v>257</v>
      </c>
      <c r="B41" t="s">
        <v>229</v>
      </c>
      <c r="C41">
        <v>7750</v>
      </c>
      <c r="D41">
        <v>133</v>
      </c>
      <c r="E41" t="s">
        <v>232</v>
      </c>
      <c r="F41" t="s">
        <v>331</v>
      </c>
      <c r="G41">
        <v>8.5964899999999993</v>
      </c>
      <c r="H41" t="s">
        <v>452</v>
      </c>
      <c r="I41">
        <v>9.8941820000000007</v>
      </c>
      <c r="J41">
        <v>1.6482680000000001</v>
      </c>
      <c r="K41">
        <v>1.9179250000000001</v>
      </c>
      <c r="L41">
        <v>48.930799999999998</v>
      </c>
      <c r="M41">
        <v>8.1513600000000004</v>
      </c>
      <c r="N41">
        <v>9.4849300000000003</v>
      </c>
      <c r="O41">
        <v>19</v>
      </c>
      <c r="P41" t="s">
        <v>107</v>
      </c>
      <c r="Q41" t="s">
        <v>363</v>
      </c>
      <c r="R41">
        <v>4.9454099999999999</v>
      </c>
    </row>
    <row r="42" spans="1:18" x14ac:dyDescent="0.25">
      <c r="A42">
        <v>258</v>
      </c>
      <c r="B42" t="s">
        <v>229</v>
      </c>
      <c r="C42">
        <v>7752</v>
      </c>
      <c r="D42">
        <v>133</v>
      </c>
      <c r="E42" t="s">
        <v>232</v>
      </c>
      <c r="F42" t="s">
        <v>331</v>
      </c>
      <c r="G42">
        <v>21.824100000000001</v>
      </c>
      <c r="H42" t="s">
        <v>452</v>
      </c>
      <c r="I42">
        <v>9.8941820000000007</v>
      </c>
      <c r="J42">
        <v>1.6482680000000001</v>
      </c>
      <c r="K42">
        <v>1.9179250000000001</v>
      </c>
      <c r="L42">
        <v>215.93199999999999</v>
      </c>
      <c r="M42">
        <v>35.972000000000001</v>
      </c>
      <c r="N42">
        <v>41.856999999999999</v>
      </c>
      <c r="O42">
        <v>19</v>
      </c>
      <c r="P42" t="s">
        <v>107</v>
      </c>
      <c r="Q42" t="s">
        <v>363</v>
      </c>
      <c r="R42">
        <v>21.824100000000001</v>
      </c>
    </row>
    <row r="43" spans="1:18" x14ac:dyDescent="0.25">
      <c r="A43">
        <v>259</v>
      </c>
      <c r="B43" t="s">
        <v>229</v>
      </c>
      <c r="C43">
        <v>7760</v>
      </c>
      <c r="D43">
        <v>140</v>
      </c>
      <c r="E43" t="s">
        <v>233</v>
      </c>
      <c r="F43" t="s">
        <v>244</v>
      </c>
      <c r="G43">
        <v>49.051400000000001</v>
      </c>
      <c r="H43" t="s">
        <v>452</v>
      </c>
      <c r="I43">
        <v>10.321685</v>
      </c>
      <c r="J43">
        <v>1.573078</v>
      </c>
      <c r="K43">
        <v>1.918366</v>
      </c>
      <c r="L43">
        <v>30.667999999999999</v>
      </c>
      <c r="M43">
        <v>4.6739600000000001</v>
      </c>
      <c r="N43">
        <v>5.6998899999999999</v>
      </c>
      <c r="O43">
        <v>19</v>
      </c>
      <c r="P43" t="s">
        <v>107</v>
      </c>
      <c r="Q43" t="s">
        <v>363</v>
      </c>
      <c r="R43">
        <v>2.9712200000000002</v>
      </c>
    </row>
    <row r="44" spans="1:18" x14ac:dyDescent="0.25">
      <c r="A44">
        <v>260</v>
      </c>
      <c r="B44" t="s">
        <v>229</v>
      </c>
      <c r="C44">
        <v>7761</v>
      </c>
      <c r="D44">
        <v>140</v>
      </c>
      <c r="E44" t="s">
        <v>233</v>
      </c>
      <c r="F44" t="s">
        <v>244</v>
      </c>
      <c r="G44">
        <v>10.1243</v>
      </c>
      <c r="H44" t="s">
        <v>452</v>
      </c>
      <c r="I44">
        <v>10.321685</v>
      </c>
      <c r="J44">
        <v>1.573078</v>
      </c>
      <c r="K44">
        <v>1.918366</v>
      </c>
      <c r="L44">
        <v>104.5</v>
      </c>
      <c r="M44">
        <v>15.926299999999999</v>
      </c>
      <c r="N44">
        <v>19.4221</v>
      </c>
      <c r="O44">
        <v>19</v>
      </c>
      <c r="P44" t="s">
        <v>107</v>
      </c>
      <c r="Q44" t="s">
        <v>363</v>
      </c>
      <c r="R44">
        <v>10.1243</v>
      </c>
    </row>
    <row r="45" spans="1:18" x14ac:dyDescent="0.25">
      <c r="A45">
        <v>262</v>
      </c>
      <c r="B45" t="s">
        <v>229</v>
      </c>
      <c r="C45">
        <v>7764</v>
      </c>
      <c r="D45">
        <v>140</v>
      </c>
      <c r="E45" t="s">
        <v>233</v>
      </c>
      <c r="F45" t="s">
        <v>244</v>
      </c>
      <c r="G45">
        <v>7.0293000000000001</v>
      </c>
      <c r="H45" t="s">
        <v>452</v>
      </c>
      <c r="I45">
        <v>10.321685</v>
      </c>
      <c r="J45">
        <v>1.573078</v>
      </c>
      <c r="K45">
        <v>1.918366</v>
      </c>
      <c r="L45">
        <v>72.554199999999994</v>
      </c>
      <c r="M45">
        <v>11.057600000000001</v>
      </c>
      <c r="N45">
        <v>13.4848</v>
      </c>
      <c r="O45">
        <v>19</v>
      </c>
      <c r="P45" t="s">
        <v>107</v>
      </c>
      <c r="Q45" t="s">
        <v>363</v>
      </c>
      <c r="R45">
        <v>7.0293000000000001</v>
      </c>
    </row>
    <row r="46" spans="1:18" x14ac:dyDescent="0.25">
      <c r="A46">
        <v>265</v>
      </c>
      <c r="B46" t="s">
        <v>229</v>
      </c>
      <c r="C46">
        <v>7767</v>
      </c>
      <c r="D46">
        <v>140</v>
      </c>
      <c r="E46" t="s">
        <v>233</v>
      </c>
      <c r="F46" t="s">
        <v>244</v>
      </c>
      <c r="G46">
        <v>26.7591</v>
      </c>
      <c r="H46" t="s">
        <v>452</v>
      </c>
      <c r="I46">
        <v>10.321685</v>
      </c>
      <c r="J46">
        <v>1.573078</v>
      </c>
      <c r="K46">
        <v>1.918366</v>
      </c>
      <c r="L46">
        <v>201.21199999999999</v>
      </c>
      <c r="M46">
        <v>30.665700000000001</v>
      </c>
      <c r="N46">
        <v>37.396799999999999</v>
      </c>
      <c r="O46">
        <v>19</v>
      </c>
      <c r="P46" t="s">
        <v>107</v>
      </c>
      <c r="Q46" t="s">
        <v>363</v>
      </c>
      <c r="R46">
        <v>19.4941</v>
      </c>
    </row>
    <row r="47" spans="1:18" x14ac:dyDescent="0.25">
      <c r="A47">
        <v>266</v>
      </c>
      <c r="B47" t="s">
        <v>229</v>
      </c>
      <c r="C47">
        <v>7768</v>
      </c>
      <c r="D47">
        <v>140</v>
      </c>
      <c r="E47" t="s">
        <v>233</v>
      </c>
      <c r="F47" t="s">
        <v>244</v>
      </c>
      <c r="G47">
        <v>9.1443600000000007</v>
      </c>
      <c r="H47" t="s">
        <v>452</v>
      </c>
      <c r="I47">
        <v>10.321685</v>
      </c>
      <c r="J47">
        <v>1.573078</v>
      </c>
      <c r="K47">
        <v>1.918366</v>
      </c>
      <c r="L47">
        <v>94.005799999999994</v>
      </c>
      <c r="M47">
        <v>14.327</v>
      </c>
      <c r="N47">
        <v>17.471699999999998</v>
      </c>
      <c r="O47">
        <v>19</v>
      </c>
      <c r="P47" t="s">
        <v>107</v>
      </c>
      <c r="Q47" t="s">
        <v>363</v>
      </c>
      <c r="R47">
        <v>9.1075999999999997</v>
      </c>
    </row>
    <row r="48" spans="1:18" x14ac:dyDescent="0.25">
      <c r="A48">
        <v>267</v>
      </c>
      <c r="B48" t="s">
        <v>229</v>
      </c>
      <c r="C48">
        <v>7773</v>
      </c>
      <c r="D48">
        <v>141</v>
      </c>
      <c r="E48" t="s">
        <v>234</v>
      </c>
      <c r="F48" t="s">
        <v>370</v>
      </c>
      <c r="G48">
        <v>5.1297199999999998</v>
      </c>
      <c r="H48" t="s">
        <v>452</v>
      </c>
      <c r="I48">
        <v>10.495656</v>
      </c>
      <c r="J48">
        <v>1.5049060000000001</v>
      </c>
      <c r="K48">
        <v>2.0081720000000001</v>
      </c>
      <c r="L48">
        <v>53.6629</v>
      </c>
      <c r="M48">
        <v>7.6943900000000003</v>
      </c>
      <c r="N48">
        <v>10.2675</v>
      </c>
      <c r="O48">
        <v>19</v>
      </c>
      <c r="P48" t="s">
        <v>107</v>
      </c>
      <c r="Q48" t="s">
        <v>363</v>
      </c>
      <c r="R48">
        <v>5.11287</v>
      </c>
    </row>
    <row r="49" spans="1:18" x14ac:dyDescent="0.25">
      <c r="A49">
        <v>268</v>
      </c>
      <c r="B49" t="s">
        <v>229</v>
      </c>
      <c r="C49">
        <v>7776</v>
      </c>
      <c r="D49">
        <v>149</v>
      </c>
      <c r="E49" t="s">
        <v>366</v>
      </c>
      <c r="F49" t="s">
        <v>367</v>
      </c>
      <c r="G49">
        <v>7.7819399999999996</v>
      </c>
      <c r="H49" t="s">
        <v>452</v>
      </c>
      <c r="I49">
        <v>5.057391</v>
      </c>
      <c r="J49">
        <v>0.91479500000000002</v>
      </c>
      <c r="K49">
        <v>1.239824</v>
      </c>
      <c r="L49">
        <v>39.356299999999997</v>
      </c>
      <c r="M49">
        <v>7.1188799999999999</v>
      </c>
      <c r="N49">
        <v>9.6482299999999999</v>
      </c>
      <c r="O49">
        <v>19</v>
      </c>
      <c r="P49" t="s">
        <v>107</v>
      </c>
      <c r="Q49" t="s">
        <v>363</v>
      </c>
      <c r="R49">
        <v>7.7819399999999996</v>
      </c>
    </row>
    <row r="50" spans="1:18" x14ac:dyDescent="0.25">
      <c r="A50">
        <v>269</v>
      </c>
      <c r="B50" t="s">
        <v>229</v>
      </c>
      <c r="C50">
        <v>7778</v>
      </c>
      <c r="D50">
        <v>155</v>
      </c>
      <c r="E50" t="s">
        <v>371</v>
      </c>
      <c r="F50" t="s">
        <v>372</v>
      </c>
      <c r="G50">
        <v>12.1708</v>
      </c>
      <c r="H50" t="s">
        <v>452</v>
      </c>
      <c r="I50">
        <v>8.4505649999999992</v>
      </c>
      <c r="J50">
        <v>1.176169</v>
      </c>
      <c r="K50">
        <v>1.676164</v>
      </c>
      <c r="L50">
        <v>4.1223900000000002</v>
      </c>
      <c r="M50">
        <v>0.57376300000000002</v>
      </c>
      <c r="N50">
        <v>0.81767299999999998</v>
      </c>
      <c r="O50">
        <v>19</v>
      </c>
      <c r="P50" t="s">
        <v>107</v>
      </c>
      <c r="Q50" t="s">
        <v>363</v>
      </c>
      <c r="R50">
        <v>0.48782399999999998</v>
      </c>
    </row>
    <row r="51" spans="1:18" x14ac:dyDescent="0.25">
      <c r="A51">
        <v>270</v>
      </c>
      <c r="B51" t="s">
        <v>229</v>
      </c>
      <c r="C51">
        <v>7781</v>
      </c>
      <c r="D51">
        <v>170</v>
      </c>
      <c r="E51" t="s">
        <v>248</v>
      </c>
      <c r="F51" t="s">
        <v>359</v>
      </c>
      <c r="G51">
        <v>11.796200000000001</v>
      </c>
      <c r="H51" t="s">
        <v>452</v>
      </c>
      <c r="I51">
        <v>12.129410999999999</v>
      </c>
      <c r="J51">
        <v>2.207271</v>
      </c>
      <c r="K51">
        <v>2.0878709999999998</v>
      </c>
      <c r="L51">
        <v>143.08099999999999</v>
      </c>
      <c r="M51">
        <v>26.037400000000002</v>
      </c>
      <c r="N51">
        <v>24.628900000000002</v>
      </c>
      <c r="O51">
        <v>19</v>
      </c>
      <c r="P51" t="s">
        <v>107</v>
      </c>
      <c r="Q51" t="s">
        <v>363</v>
      </c>
      <c r="R51">
        <v>11.796200000000001</v>
      </c>
    </row>
    <row r="52" spans="1:18" x14ac:dyDescent="0.25">
      <c r="A52">
        <v>272</v>
      </c>
      <c r="B52" t="s">
        <v>229</v>
      </c>
      <c r="C52">
        <v>7782</v>
      </c>
      <c r="D52">
        <v>170</v>
      </c>
      <c r="E52" t="s">
        <v>248</v>
      </c>
      <c r="F52" t="s">
        <v>359</v>
      </c>
      <c r="G52">
        <v>13.636200000000001</v>
      </c>
      <c r="H52" t="s">
        <v>452</v>
      </c>
      <c r="I52">
        <v>12.129410999999999</v>
      </c>
      <c r="J52">
        <v>2.207271</v>
      </c>
      <c r="K52">
        <v>2.0878709999999998</v>
      </c>
      <c r="L52">
        <v>159.97200000000001</v>
      </c>
      <c r="M52">
        <v>29.1113</v>
      </c>
      <c r="N52">
        <v>27.5365</v>
      </c>
      <c r="O52">
        <v>19</v>
      </c>
      <c r="P52" t="s">
        <v>107</v>
      </c>
      <c r="Q52" t="s">
        <v>363</v>
      </c>
      <c r="R52">
        <v>13.188800000000001</v>
      </c>
    </row>
    <row r="53" spans="1:18" x14ac:dyDescent="0.25">
      <c r="A53">
        <v>275</v>
      </c>
      <c r="B53" t="s">
        <v>229</v>
      </c>
      <c r="C53">
        <v>7786</v>
      </c>
      <c r="D53">
        <v>171</v>
      </c>
      <c r="E53" t="s">
        <v>235</v>
      </c>
      <c r="F53" t="s">
        <v>350</v>
      </c>
      <c r="G53">
        <v>20.954999999999998</v>
      </c>
      <c r="H53" t="s">
        <v>452</v>
      </c>
      <c r="I53">
        <v>9.1112819999999992</v>
      </c>
      <c r="J53">
        <v>1.493085</v>
      </c>
      <c r="K53">
        <v>2.0554540000000001</v>
      </c>
      <c r="L53">
        <v>182.28899999999999</v>
      </c>
      <c r="M53">
        <v>29.872</v>
      </c>
      <c r="N53">
        <v>41.1233</v>
      </c>
      <c r="O53">
        <v>19</v>
      </c>
      <c r="P53" t="s">
        <v>107</v>
      </c>
      <c r="Q53" t="s">
        <v>363</v>
      </c>
      <c r="R53">
        <v>20.006900000000002</v>
      </c>
    </row>
    <row r="54" spans="1:18" x14ac:dyDescent="0.25">
      <c r="A54">
        <v>276</v>
      </c>
      <c r="B54" t="s">
        <v>229</v>
      </c>
      <c r="C54">
        <v>7793</v>
      </c>
      <c r="D54">
        <v>190</v>
      </c>
      <c r="E54" t="s">
        <v>297</v>
      </c>
      <c r="F54" t="s">
        <v>360</v>
      </c>
      <c r="G54">
        <v>19.203900000000001</v>
      </c>
      <c r="H54" t="s">
        <v>452</v>
      </c>
      <c r="I54">
        <v>6.559558</v>
      </c>
      <c r="J54">
        <v>0.81351899999999999</v>
      </c>
      <c r="K54">
        <v>1.7544200000000001</v>
      </c>
      <c r="L54">
        <v>125.96899999999999</v>
      </c>
      <c r="M54">
        <v>15.6227</v>
      </c>
      <c r="N54">
        <v>33.691699999999997</v>
      </c>
      <c r="O54">
        <v>19</v>
      </c>
      <c r="P54" t="s">
        <v>107</v>
      </c>
      <c r="Q54" t="s">
        <v>363</v>
      </c>
      <c r="R54">
        <v>19.203900000000001</v>
      </c>
    </row>
    <row r="55" spans="1:18" x14ac:dyDescent="0.25">
      <c r="A55">
        <v>278</v>
      </c>
      <c r="B55" t="s">
        <v>229</v>
      </c>
      <c r="C55">
        <v>7795</v>
      </c>
      <c r="D55">
        <v>190</v>
      </c>
      <c r="E55" t="s">
        <v>297</v>
      </c>
      <c r="F55" t="s">
        <v>360</v>
      </c>
      <c r="G55">
        <v>26.867000000000001</v>
      </c>
      <c r="H55" t="s">
        <v>452</v>
      </c>
      <c r="I55">
        <v>6.559558</v>
      </c>
      <c r="J55">
        <v>0.81351899999999999</v>
      </c>
      <c r="K55">
        <v>1.7544200000000001</v>
      </c>
      <c r="L55">
        <v>18.6525</v>
      </c>
      <c r="M55">
        <v>2.3132899999999998</v>
      </c>
      <c r="N55">
        <v>4.9888000000000003</v>
      </c>
      <c r="O55">
        <v>19</v>
      </c>
      <c r="P55" t="s">
        <v>107</v>
      </c>
      <c r="Q55" t="s">
        <v>363</v>
      </c>
      <c r="R55">
        <v>2.8435600000000001</v>
      </c>
    </row>
    <row r="56" spans="1:18" x14ac:dyDescent="0.25">
      <c r="A56">
        <v>279</v>
      </c>
      <c r="B56" t="s">
        <v>229</v>
      </c>
      <c r="C56">
        <v>7796</v>
      </c>
      <c r="D56">
        <v>190</v>
      </c>
      <c r="E56" t="s">
        <v>297</v>
      </c>
      <c r="F56" t="s">
        <v>360</v>
      </c>
      <c r="G56">
        <v>7.1750600000000002</v>
      </c>
      <c r="H56" t="s">
        <v>452</v>
      </c>
      <c r="I56">
        <v>6.559558</v>
      </c>
      <c r="J56">
        <v>0.81351899999999999</v>
      </c>
      <c r="K56">
        <v>1.7544200000000001</v>
      </c>
      <c r="L56">
        <v>47.065199999999997</v>
      </c>
      <c r="M56">
        <v>5.83704</v>
      </c>
      <c r="N56">
        <v>12.588100000000001</v>
      </c>
      <c r="O56">
        <v>19</v>
      </c>
      <c r="P56" t="s">
        <v>107</v>
      </c>
      <c r="Q56" t="s">
        <v>363</v>
      </c>
      <c r="R56">
        <v>7.1750600000000002</v>
      </c>
    </row>
    <row r="57" spans="1:18" x14ac:dyDescent="0.25">
      <c r="A57">
        <v>280</v>
      </c>
      <c r="B57" t="s">
        <v>229</v>
      </c>
      <c r="C57">
        <v>7797</v>
      </c>
      <c r="D57">
        <v>192</v>
      </c>
      <c r="E57" t="s">
        <v>368</v>
      </c>
      <c r="F57" t="s">
        <v>369</v>
      </c>
      <c r="G57">
        <v>17.583500000000001</v>
      </c>
      <c r="H57" t="s">
        <v>452</v>
      </c>
      <c r="I57">
        <v>4.7543709999999999</v>
      </c>
      <c r="J57">
        <v>0.64084799999999997</v>
      </c>
      <c r="K57">
        <v>1.302905</v>
      </c>
      <c r="L57">
        <v>83.598500000000001</v>
      </c>
      <c r="M57">
        <v>11.2683</v>
      </c>
      <c r="N57">
        <v>22.909600000000001</v>
      </c>
      <c r="O57">
        <v>19</v>
      </c>
      <c r="P57" t="s">
        <v>107</v>
      </c>
      <c r="Q57" t="s">
        <v>363</v>
      </c>
      <c r="R57">
        <v>17.583500000000001</v>
      </c>
    </row>
    <row r="58" spans="1:18" x14ac:dyDescent="0.25">
      <c r="A58">
        <v>281</v>
      </c>
      <c r="B58" t="s">
        <v>229</v>
      </c>
      <c r="C58">
        <v>7800</v>
      </c>
      <c r="D58">
        <v>320</v>
      </c>
      <c r="E58" t="s">
        <v>255</v>
      </c>
      <c r="F58" t="s">
        <v>373</v>
      </c>
      <c r="G58">
        <v>5.3427499999999997</v>
      </c>
      <c r="H58" t="s">
        <v>452</v>
      </c>
      <c r="I58">
        <v>12.732532000000001</v>
      </c>
      <c r="J58">
        <v>1.954753</v>
      </c>
      <c r="K58">
        <v>2.0987459999999998</v>
      </c>
      <c r="L58">
        <v>68.026700000000005</v>
      </c>
      <c r="M58">
        <v>10.4438</v>
      </c>
      <c r="N58">
        <v>11.213100000000001</v>
      </c>
      <c r="O58">
        <v>19</v>
      </c>
      <c r="P58" t="s">
        <v>107</v>
      </c>
      <c r="Q58" t="s">
        <v>363</v>
      </c>
      <c r="R58">
        <v>5.3427499999999997</v>
      </c>
    </row>
    <row r="59" spans="1:18" x14ac:dyDescent="0.25">
      <c r="A59">
        <v>282</v>
      </c>
      <c r="B59" t="s">
        <v>229</v>
      </c>
      <c r="C59">
        <v>7803</v>
      </c>
      <c r="D59">
        <v>321</v>
      </c>
      <c r="E59" t="s">
        <v>256</v>
      </c>
      <c r="F59" t="s">
        <v>374</v>
      </c>
      <c r="G59">
        <v>77.036199999999994</v>
      </c>
      <c r="H59" t="s">
        <v>452</v>
      </c>
      <c r="I59">
        <v>7.8049739999999996</v>
      </c>
      <c r="J59">
        <v>1.435859</v>
      </c>
      <c r="K59">
        <v>1.590185</v>
      </c>
      <c r="L59">
        <v>66.138400000000004</v>
      </c>
      <c r="M59">
        <v>12.167299999999999</v>
      </c>
      <c r="N59">
        <v>13.475</v>
      </c>
      <c r="O59">
        <v>19</v>
      </c>
      <c r="P59" t="s">
        <v>107</v>
      </c>
      <c r="Q59" t="s">
        <v>363</v>
      </c>
      <c r="R59">
        <v>8.4738799999999994</v>
      </c>
    </row>
    <row r="60" spans="1:18" x14ac:dyDescent="0.25">
      <c r="A60">
        <v>284</v>
      </c>
      <c r="B60" t="s">
        <v>229</v>
      </c>
      <c r="C60">
        <v>7806</v>
      </c>
      <c r="D60">
        <v>322</v>
      </c>
      <c r="E60" t="s">
        <v>351</v>
      </c>
      <c r="F60" t="s">
        <v>352</v>
      </c>
      <c r="G60">
        <v>54.552100000000003</v>
      </c>
      <c r="H60" t="s">
        <v>452</v>
      </c>
      <c r="I60">
        <v>9.5724470000000004</v>
      </c>
      <c r="J60">
        <v>1.5314950000000001</v>
      </c>
      <c r="K60">
        <v>1.9998469999999999</v>
      </c>
      <c r="L60">
        <v>2.2322000000000002</v>
      </c>
      <c r="M60">
        <v>0.35712899999999997</v>
      </c>
      <c r="N60">
        <v>0.46634399999999998</v>
      </c>
      <c r="O60">
        <v>19</v>
      </c>
      <c r="P60" t="s">
        <v>107</v>
      </c>
      <c r="Q60" t="s">
        <v>363</v>
      </c>
      <c r="R60">
        <v>0.23319000000000001</v>
      </c>
    </row>
    <row r="61" spans="1:18" x14ac:dyDescent="0.25">
      <c r="A61">
        <v>285</v>
      </c>
      <c r="B61" t="s">
        <v>229</v>
      </c>
      <c r="C61">
        <v>7807</v>
      </c>
      <c r="D61">
        <v>411</v>
      </c>
      <c r="E61" t="s">
        <v>236</v>
      </c>
      <c r="F61" t="s">
        <v>375</v>
      </c>
      <c r="G61">
        <v>184.95699999999999</v>
      </c>
      <c r="H61" t="s">
        <v>452</v>
      </c>
      <c r="I61">
        <v>5.8322919999999998</v>
      </c>
      <c r="J61">
        <v>0.78859100000000004</v>
      </c>
      <c r="K61">
        <v>1.4608350000000001</v>
      </c>
      <c r="L61">
        <v>1.18927</v>
      </c>
      <c r="M61">
        <v>0.160802</v>
      </c>
      <c r="N61">
        <v>0.29787999999999998</v>
      </c>
      <c r="O61">
        <v>19</v>
      </c>
      <c r="P61" t="s">
        <v>107</v>
      </c>
      <c r="Q61" t="s">
        <v>363</v>
      </c>
      <c r="R61">
        <v>0.20391100000000001</v>
      </c>
    </row>
    <row r="62" spans="1:18" x14ac:dyDescent="0.25">
      <c r="A62">
        <v>286</v>
      </c>
      <c r="B62" t="s">
        <v>229</v>
      </c>
      <c r="C62">
        <v>7809</v>
      </c>
      <c r="D62">
        <v>411</v>
      </c>
      <c r="E62" t="s">
        <v>236</v>
      </c>
      <c r="F62" t="s">
        <v>375</v>
      </c>
      <c r="G62">
        <v>4.0141299999999998</v>
      </c>
      <c r="H62" t="s">
        <v>452</v>
      </c>
      <c r="I62">
        <v>5.8322919999999998</v>
      </c>
      <c r="J62">
        <v>0.78859100000000004</v>
      </c>
      <c r="K62">
        <v>1.4608350000000001</v>
      </c>
      <c r="L62">
        <v>23.4116</v>
      </c>
      <c r="M62">
        <v>3.1655099999999998</v>
      </c>
      <c r="N62">
        <v>5.8639799999999997</v>
      </c>
      <c r="O62">
        <v>19</v>
      </c>
      <c r="P62" t="s">
        <v>107</v>
      </c>
      <c r="Q62" t="s">
        <v>363</v>
      </c>
      <c r="R62">
        <v>4.0141299999999998</v>
      </c>
    </row>
    <row r="63" spans="1:18" x14ac:dyDescent="0.25">
      <c r="A63">
        <v>287</v>
      </c>
      <c r="B63" t="s">
        <v>229</v>
      </c>
      <c r="C63">
        <v>7810</v>
      </c>
      <c r="D63">
        <v>411</v>
      </c>
      <c r="E63" t="s">
        <v>236</v>
      </c>
      <c r="F63" t="s">
        <v>375</v>
      </c>
      <c r="G63">
        <v>5.3597900000000003</v>
      </c>
      <c r="H63" t="s">
        <v>452</v>
      </c>
      <c r="I63">
        <v>5.8322919999999998</v>
      </c>
      <c r="J63">
        <v>0.78859100000000004</v>
      </c>
      <c r="K63">
        <v>1.4608350000000001</v>
      </c>
      <c r="L63">
        <v>31.259899999999998</v>
      </c>
      <c r="M63">
        <v>4.22668</v>
      </c>
      <c r="N63">
        <v>7.8297699999999999</v>
      </c>
      <c r="O63">
        <v>19</v>
      </c>
      <c r="P63" t="s">
        <v>107</v>
      </c>
      <c r="Q63" t="s">
        <v>363</v>
      </c>
      <c r="R63">
        <v>5.3597900000000003</v>
      </c>
    </row>
    <row r="64" spans="1:18" x14ac:dyDescent="0.25">
      <c r="A64">
        <v>288</v>
      </c>
      <c r="B64" t="s">
        <v>229</v>
      </c>
      <c r="C64">
        <v>7811</v>
      </c>
      <c r="D64">
        <v>411</v>
      </c>
      <c r="E64" t="s">
        <v>236</v>
      </c>
      <c r="F64" t="s">
        <v>375</v>
      </c>
      <c r="G64">
        <v>91.702799999999996</v>
      </c>
      <c r="H64" t="s">
        <v>452</v>
      </c>
      <c r="I64">
        <v>5.8322919999999998</v>
      </c>
      <c r="J64">
        <v>0.78859100000000004</v>
      </c>
      <c r="K64">
        <v>1.4608350000000001</v>
      </c>
      <c r="L64">
        <v>339.63299999999998</v>
      </c>
      <c r="M64">
        <v>45.922199999999997</v>
      </c>
      <c r="N64">
        <v>85.069100000000006</v>
      </c>
      <c r="O64">
        <v>19</v>
      </c>
      <c r="P64" t="s">
        <v>107</v>
      </c>
      <c r="Q64" t="s">
        <v>363</v>
      </c>
      <c r="R64">
        <v>58.233199999999997</v>
      </c>
    </row>
    <row r="65" spans="1:18" x14ac:dyDescent="0.25">
      <c r="A65">
        <v>289</v>
      </c>
      <c r="B65" t="s">
        <v>229</v>
      </c>
      <c r="C65">
        <v>7812</v>
      </c>
      <c r="D65">
        <v>413</v>
      </c>
      <c r="E65" t="s">
        <v>361</v>
      </c>
      <c r="F65" t="s">
        <v>362</v>
      </c>
      <c r="G65">
        <v>11.746700000000001</v>
      </c>
      <c r="H65" t="s">
        <v>452</v>
      </c>
      <c r="I65">
        <v>8.8209520000000001</v>
      </c>
      <c r="J65">
        <v>1.380752</v>
      </c>
      <c r="K65">
        <v>1.7768379999999999</v>
      </c>
      <c r="L65">
        <v>0.73809000000000002</v>
      </c>
      <c r="M65">
        <v>0.115534</v>
      </c>
      <c r="N65">
        <v>0.148676</v>
      </c>
      <c r="O65">
        <v>19</v>
      </c>
      <c r="P65" t="s">
        <v>107</v>
      </c>
      <c r="Q65" t="s">
        <v>363</v>
      </c>
      <c r="R65">
        <v>8.3674999999999999E-2</v>
      </c>
    </row>
    <row r="66" spans="1:18" x14ac:dyDescent="0.25">
      <c r="A66">
        <v>290</v>
      </c>
      <c r="B66" t="s">
        <v>229</v>
      </c>
      <c r="C66">
        <v>7814</v>
      </c>
      <c r="D66">
        <v>413</v>
      </c>
      <c r="E66" t="s">
        <v>361</v>
      </c>
      <c r="F66" t="s">
        <v>362</v>
      </c>
      <c r="G66">
        <v>24.069199999999999</v>
      </c>
      <c r="H66" t="s">
        <v>452</v>
      </c>
      <c r="I66">
        <v>8.8209520000000001</v>
      </c>
      <c r="J66">
        <v>1.380752</v>
      </c>
      <c r="K66">
        <v>1.7768379999999999</v>
      </c>
      <c r="L66">
        <v>5.2412999999999998</v>
      </c>
      <c r="M66">
        <v>0.82042599999999999</v>
      </c>
      <c r="N66">
        <v>1.0557799999999999</v>
      </c>
      <c r="O66">
        <v>19</v>
      </c>
      <c r="P66" t="s">
        <v>107</v>
      </c>
      <c r="Q66" t="s">
        <v>363</v>
      </c>
      <c r="R66">
        <v>0.59418800000000005</v>
      </c>
    </row>
    <row r="67" spans="1:18" x14ac:dyDescent="0.25">
      <c r="A67">
        <v>291</v>
      </c>
      <c r="B67" t="s">
        <v>229</v>
      </c>
      <c r="C67">
        <v>7815</v>
      </c>
      <c r="D67">
        <v>413</v>
      </c>
      <c r="E67" t="s">
        <v>361</v>
      </c>
      <c r="F67" t="s">
        <v>362</v>
      </c>
      <c r="G67">
        <v>10.085900000000001</v>
      </c>
      <c r="H67" t="s">
        <v>452</v>
      </c>
      <c r="I67">
        <v>8.8209520000000001</v>
      </c>
      <c r="J67">
        <v>1.380752</v>
      </c>
      <c r="K67">
        <v>1.7768379999999999</v>
      </c>
      <c r="L67">
        <v>85.856099999999998</v>
      </c>
      <c r="M67">
        <v>13.4391</v>
      </c>
      <c r="N67">
        <v>17.2943</v>
      </c>
      <c r="O67">
        <v>19</v>
      </c>
      <c r="P67" t="s">
        <v>107</v>
      </c>
      <c r="Q67" t="s">
        <v>363</v>
      </c>
      <c r="R67">
        <v>9.7332000000000001</v>
      </c>
    </row>
    <row r="68" spans="1:18" x14ac:dyDescent="0.25">
      <c r="A68">
        <v>292</v>
      </c>
      <c r="B68" t="s">
        <v>229</v>
      </c>
      <c r="C68">
        <v>7816</v>
      </c>
      <c r="D68">
        <v>413</v>
      </c>
      <c r="E68" t="s">
        <v>361</v>
      </c>
      <c r="F68" t="s">
        <v>362</v>
      </c>
      <c r="G68">
        <v>28.878699999999998</v>
      </c>
      <c r="H68" t="s">
        <v>452</v>
      </c>
      <c r="I68">
        <v>8.8209520000000001</v>
      </c>
      <c r="J68">
        <v>1.380752</v>
      </c>
      <c r="K68">
        <v>1.7768379999999999</v>
      </c>
      <c r="L68">
        <v>254.637</v>
      </c>
      <c r="M68">
        <v>39.858600000000003</v>
      </c>
      <c r="N68">
        <v>51.292499999999997</v>
      </c>
      <c r="O68">
        <v>19</v>
      </c>
      <c r="P68" t="s">
        <v>107</v>
      </c>
      <c r="Q68" t="s">
        <v>363</v>
      </c>
      <c r="R68">
        <v>28.8673</v>
      </c>
    </row>
    <row r="69" spans="1:18" x14ac:dyDescent="0.25">
      <c r="A69">
        <v>293</v>
      </c>
      <c r="B69" t="s">
        <v>229</v>
      </c>
      <c r="C69">
        <v>7817</v>
      </c>
      <c r="D69">
        <v>413</v>
      </c>
      <c r="E69" t="s">
        <v>361</v>
      </c>
      <c r="F69" t="s">
        <v>362</v>
      </c>
      <c r="G69">
        <v>5.9369800000000001</v>
      </c>
      <c r="H69" t="s">
        <v>452</v>
      </c>
      <c r="I69">
        <v>8.8209520000000001</v>
      </c>
      <c r="J69">
        <v>1.380752</v>
      </c>
      <c r="K69">
        <v>1.7768379999999999</v>
      </c>
      <c r="L69">
        <v>52.369799999999998</v>
      </c>
      <c r="M69">
        <v>8.1974900000000002</v>
      </c>
      <c r="N69">
        <v>10.549099999999999</v>
      </c>
      <c r="O69">
        <v>19</v>
      </c>
      <c r="P69" t="s">
        <v>107</v>
      </c>
      <c r="Q69" t="s">
        <v>363</v>
      </c>
      <c r="R69">
        <v>5.9369800000000001</v>
      </c>
    </row>
    <row r="70" spans="1:18" x14ac:dyDescent="0.25">
      <c r="A70">
        <v>295</v>
      </c>
      <c r="B70" t="s">
        <v>229</v>
      </c>
      <c r="C70">
        <v>7818</v>
      </c>
      <c r="D70">
        <v>413</v>
      </c>
      <c r="E70" t="s">
        <v>361</v>
      </c>
      <c r="F70" t="s">
        <v>362</v>
      </c>
      <c r="G70">
        <v>27.6557</v>
      </c>
      <c r="H70" t="s">
        <v>452</v>
      </c>
      <c r="I70">
        <v>8.8209520000000001</v>
      </c>
      <c r="J70">
        <v>1.380752</v>
      </c>
      <c r="K70">
        <v>1.7768379999999999</v>
      </c>
      <c r="L70">
        <v>187.483</v>
      </c>
      <c r="M70">
        <v>29.346900000000002</v>
      </c>
      <c r="N70">
        <v>37.765500000000003</v>
      </c>
      <c r="O70">
        <v>19</v>
      </c>
      <c r="P70" t="s">
        <v>107</v>
      </c>
      <c r="Q70" t="s">
        <v>363</v>
      </c>
      <c r="R70">
        <v>21.254300000000001</v>
      </c>
    </row>
    <row r="71" spans="1:18" x14ac:dyDescent="0.25">
      <c r="A71">
        <v>296</v>
      </c>
      <c r="B71" t="s">
        <v>229</v>
      </c>
      <c r="C71">
        <v>7828</v>
      </c>
      <c r="D71">
        <v>530</v>
      </c>
      <c r="E71" t="s">
        <v>237</v>
      </c>
      <c r="F71" t="s">
        <v>353</v>
      </c>
      <c r="G71">
        <v>3.7595100000000001</v>
      </c>
      <c r="H71" t="s">
        <v>452</v>
      </c>
      <c r="I71">
        <v>9.9734239999999996</v>
      </c>
      <c r="J71">
        <v>1.640547</v>
      </c>
      <c r="K71">
        <v>1.863278</v>
      </c>
      <c r="L71">
        <v>37.495199999999997</v>
      </c>
      <c r="M71">
        <v>6.1676500000000001</v>
      </c>
      <c r="N71">
        <v>7.0050100000000004</v>
      </c>
      <c r="O71">
        <v>19</v>
      </c>
      <c r="P71" t="s">
        <v>107</v>
      </c>
      <c r="Q71" t="s">
        <v>363</v>
      </c>
      <c r="R71">
        <v>3.7595100000000001</v>
      </c>
    </row>
    <row r="72" spans="1:18" x14ac:dyDescent="0.25">
      <c r="A72">
        <v>297</v>
      </c>
      <c r="B72" t="s">
        <v>229</v>
      </c>
      <c r="C72">
        <v>7832</v>
      </c>
      <c r="D72">
        <v>530</v>
      </c>
      <c r="E72" t="s">
        <v>237</v>
      </c>
      <c r="F72" t="s">
        <v>353</v>
      </c>
      <c r="G72">
        <v>6.1250400000000003</v>
      </c>
      <c r="H72" t="s">
        <v>452</v>
      </c>
      <c r="I72">
        <v>9.9734239999999996</v>
      </c>
      <c r="J72">
        <v>1.640547</v>
      </c>
      <c r="K72">
        <v>1.863278</v>
      </c>
      <c r="L72">
        <v>61.087600000000002</v>
      </c>
      <c r="M72">
        <v>10.048400000000001</v>
      </c>
      <c r="N72">
        <v>11.412599999999999</v>
      </c>
      <c r="O72">
        <v>19</v>
      </c>
      <c r="P72" t="s">
        <v>107</v>
      </c>
      <c r="Q72" t="s">
        <v>363</v>
      </c>
      <c r="R72">
        <v>6.1250400000000003</v>
      </c>
    </row>
    <row r="73" spans="1:18" x14ac:dyDescent="0.25">
      <c r="A73">
        <v>299</v>
      </c>
      <c r="B73" t="s">
        <v>229</v>
      </c>
      <c r="C73">
        <v>7835</v>
      </c>
      <c r="D73">
        <v>530</v>
      </c>
      <c r="E73" t="s">
        <v>237</v>
      </c>
      <c r="F73" t="s">
        <v>353</v>
      </c>
      <c r="G73">
        <v>1.6607099999999999</v>
      </c>
      <c r="H73" t="s">
        <v>452</v>
      </c>
      <c r="I73">
        <v>9.9734239999999996</v>
      </c>
      <c r="J73">
        <v>1.640547</v>
      </c>
      <c r="K73">
        <v>1.863278</v>
      </c>
      <c r="L73">
        <v>16.562999999999999</v>
      </c>
      <c r="M73">
        <v>2.7244700000000002</v>
      </c>
      <c r="N73">
        <v>3.09436</v>
      </c>
      <c r="O73">
        <v>19</v>
      </c>
      <c r="P73" t="s">
        <v>107</v>
      </c>
      <c r="Q73" t="s">
        <v>363</v>
      </c>
      <c r="R73">
        <v>1.6607099999999999</v>
      </c>
    </row>
    <row r="74" spans="1:18" x14ac:dyDescent="0.25">
      <c r="A74">
        <v>300</v>
      </c>
      <c r="B74" t="s">
        <v>229</v>
      </c>
      <c r="C74">
        <v>7836</v>
      </c>
      <c r="D74">
        <v>530</v>
      </c>
      <c r="E74" t="s">
        <v>237</v>
      </c>
      <c r="F74" t="s">
        <v>353</v>
      </c>
      <c r="G74">
        <v>1.87276</v>
      </c>
      <c r="H74" t="s">
        <v>452</v>
      </c>
      <c r="I74">
        <v>9.9734239999999996</v>
      </c>
      <c r="J74">
        <v>1.640547</v>
      </c>
      <c r="K74">
        <v>1.863278</v>
      </c>
      <c r="L74">
        <v>18.677800000000001</v>
      </c>
      <c r="M74">
        <v>3.0723500000000001</v>
      </c>
      <c r="N74">
        <v>3.4894699999999998</v>
      </c>
      <c r="O74">
        <v>19</v>
      </c>
      <c r="P74" t="s">
        <v>107</v>
      </c>
      <c r="Q74" t="s">
        <v>363</v>
      </c>
      <c r="R74">
        <v>1.87276</v>
      </c>
    </row>
    <row r="75" spans="1:18" x14ac:dyDescent="0.25">
      <c r="A75">
        <v>301</v>
      </c>
      <c r="B75" t="s">
        <v>229</v>
      </c>
      <c r="C75">
        <v>7837</v>
      </c>
      <c r="D75">
        <v>530</v>
      </c>
      <c r="E75" t="s">
        <v>237</v>
      </c>
      <c r="F75" t="s">
        <v>353</v>
      </c>
      <c r="G75">
        <v>1.25909</v>
      </c>
      <c r="H75" t="s">
        <v>452</v>
      </c>
      <c r="I75">
        <v>9.9734239999999996</v>
      </c>
      <c r="J75">
        <v>1.640547</v>
      </c>
      <c r="K75">
        <v>1.863278</v>
      </c>
      <c r="L75">
        <v>12.557399999999999</v>
      </c>
      <c r="M75">
        <v>2.0655999999999999</v>
      </c>
      <c r="N75">
        <v>2.3460299999999998</v>
      </c>
      <c r="O75">
        <v>19</v>
      </c>
      <c r="P75" t="s">
        <v>107</v>
      </c>
      <c r="Q75" t="s">
        <v>363</v>
      </c>
      <c r="R75">
        <v>1.25909</v>
      </c>
    </row>
    <row r="76" spans="1:18" x14ac:dyDescent="0.25">
      <c r="A76">
        <v>302</v>
      </c>
      <c r="B76" t="s">
        <v>229</v>
      </c>
      <c r="C76">
        <v>7838</v>
      </c>
      <c r="D76">
        <v>530</v>
      </c>
      <c r="E76" t="s">
        <v>237</v>
      </c>
      <c r="F76" t="s">
        <v>353</v>
      </c>
      <c r="G76">
        <v>3.2942999999999998</v>
      </c>
      <c r="H76" t="s">
        <v>452</v>
      </c>
      <c r="I76">
        <v>9.9734239999999996</v>
      </c>
      <c r="J76">
        <v>1.640547</v>
      </c>
      <c r="K76">
        <v>1.863278</v>
      </c>
      <c r="L76">
        <v>32.855499999999999</v>
      </c>
      <c r="M76">
        <v>5.4044499999999998</v>
      </c>
      <c r="N76">
        <v>6.1382000000000003</v>
      </c>
      <c r="O76">
        <v>19</v>
      </c>
      <c r="P76" t="s">
        <v>107</v>
      </c>
      <c r="Q76" t="s">
        <v>363</v>
      </c>
      <c r="R76">
        <v>3.2942999999999998</v>
      </c>
    </row>
    <row r="77" spans="1:18" x14ac:dyDescent="0.25">
      <c r="A77">
        <v>303</v>
      </c>
      <c r="B77" t="s">
        <v>229</v>
      </c>
      <c r="C77">
        <v>7839</v>
      </c>
      <c r="D77">
        <v>530</v>
      </c>
      <c r="E77" t="s">
        <v>237</v>
      </c>
      <c r="F77" t="s">
        <v>353</v>
      </c>
      <c r="G77">
        <v>1.55298</v>
      </c>
      <c r="H77" t="s">
        <v>452</v>
      </c>
      <c r="I77">
        <v>9.9734239999999996</v>
      </c>
      <c r="J77">
        <v>1.640547</v>
      </c>
      <c r="K77">
        <v>1.863278</v>
      </c>
      <c r="L77">
        <v>15.4885</v>
      </c>
      <c r="M77">
        <v>2.5477400000000001</v>
      </c>
      <c r="N77">
        <v>2.8936299999999999</v>
      </c>
      <c r="O77">
        <v>19</v>
      </c>
      <c r="P77" t="s">
        <v>107</v>
      </c>
      <c r="Q77" t="s">
        <v>363</v>
      </c>
      <c r="R77">
        <v>1.55298</v>
      </c>
    </row>
    <row r="78" spans="1:18" x14ac:dyDescent="0.25">
      <c r="A78">
        <v>304</v>
      </c>
      <c r="B78" t="s">
        <v>229</v>
      </c>
      <c r="C78">
        <v>7840</v>
      </c>
      <c r="D78">
        <v>530</v>
      </c>
      <c r="E78" t="s">
        <v>237</v>
      </c>
      <c r="F78" t="s">
        <v>353</v>
      </c>
      <c r="G78">
        <v>1.7843199999999999</v>
      </c>
      <c r="H78" t="s">
        <v>452</v>
      </c>
      <c r="I78">
        <v>9.9734239999999996</v>
      </c>
      <c r="J78">
        <v>1.640547</v>
      </c>
      <c r="K78">
        <v>1.863278</v>
      </c>
      <c r="L78">
        <v>17.7958</v>
      </c>
      <c r="M78">
        <v>2.92726</v>
      </c>
      <c r="N78">
        <v>3.3246799999999999</v>
      </c>
      <c r="O78">
        <v>19</v>
      </c>
      <c r="P78" t="s">
        <v>107</v>
      </c>
      <c r="Q78" t="s">
        <v>363</v>
      </c>
      <c r="R78">
        <v>1.7843199999999999</v>
      </c>
    </row>
    <row r="79" spans="1:18" x14ac:dyDescent="0.25">
      <c r="A79">
        <v>305</v>
      </c>
      <c r="B79" t="s">
        <v>229</v>
      </c>
      <c r="C79">
        <v>7842</v>
      </c>
      <c r="D79">
        <v>530</v>
      </c>
      <c r="E79" t="s">
        <v>237</v>
      </c>
      <c r="F79" t="s">
        <v>353</v>
      </c>
      <c r="G79">
        <v>2.6703399999999999</v>
      </c>
      <c r="H79" t="s">
        <v>452</v>
      </c>
      <c r="I79">
        <v>9.9734239999999996</v>
      </c>
      <c r="J79">
        <v>1.640547</v>
      </c>
      <c r="K79">
        <v>1.863278</v>
      </c>
      <c r="L79">
        <v>26.632400000000001</v>
      </c>
      <c r="M79">
        <v>4.3808199999999999</v>
      </c>
      <c r="N79">
        <v>4.9755799999999999</v>
      </c>
      <c r="O79">
        <v>19</v>
      </c>
      <c r="P79" t="s">
        <v>107</v>
      </c>
      <c r="Q79" t="s">
        <v>363</v>
      </c>
      <c r="R79">
        <v>2.6703399999999999</v>
      </c>
    </row>
    <row r="80" spans="1:18" x14ac:dyDescent="0.25">
      <c r="A80">
        <v>306</v>
      </c>
      <c r="B80" t="s">
        <v>229</v>
      </c>
      <c r="C80">
        <v>7843</v>
      </c>
      <c r="D80">
        <v>530</v>
      </c>
      <c r="E80" t="s">
        <v>237</v>
      </c>
      <c r="F80" t="s">
        <v>353</v>
      </c>
      <c r="G80">
        <v>2.5305</v>
      </c>
      <c r="H80" t="s">
        <v>452</v>
      </c>
      <c r="I80">
        <v>9.9734239999999996</v>
      </c>
      <c r="J80">
        <v>1.640547</v>
      </c>
      <c r="K80">
        <v>1.863278</v>
      </c>
      <c r="L80">
        <v>25.2377</v>
      </c>
      <c r="M80">
        <v>4.1513999999999998</v>
      </c>
      <c r="N80">
        <v>4.71502</v>
      </c>
      <c r="O80">
        <v>19</v>
      </c>
      <c r="P80" t="s">
        <v>107</v>
      </c>
      <c r="Q80" t="s">
        <v>363</v>
      </c>
      <c r="R80">
        <v>2.5305</v>
      </c>
    </row>
    <row r="81" spans="1:18" x14ac:dyDescent="0.25">
      <c r="A81">
        <v>307</v>
      </c>
      <c r="B81" t="s">
        <v>229</v>
      </c>
      <c r="C81">
        <v>7846</v>
      </c>
      <c r="D81">
        <v>530</v>
      </c>
      <c r="E81" t="s">
        <v>237</v>
      </c>
      <c r="F81" t="s">
        <v>353</v>
      </c>
      <c r="G81">
        <v>4.5925599999999998</v>
      </c>
      <c r="H81" t="s">
        <v>452</v>
      </c>
      <c r="I81">
        <v>9.9734239999999996</v>
      </c>
      <c r="J81">
        <v>1.640547</v>
      </c>
      <c r="K81">
        <v>1.863278</v>
      </c>
      <c r="L81">
        <v>45.8035</v>
      </c>
      <c r="M81">
        <v>7.5343099999999996</v>
      </c>
      <c r="N81">
        <v>8.5572099999999995</v>
      </c>
      <c r="O81">
        <v>19</v>
      </c>
      <c r="P81" t="s">
        <v>107</v>
      </c>
      <c r="Q81" t="s">
        <v>363</v>
      </c>
      <c r="R81">
        <v>4.5925599999999998</v>
      </c>
    </row>
    <row r="82" spans="1:18" x14ac:dyDescent="0.25">
      <c r="A82">
        <v>308</v>
      </c>
      <c r="B82" t="s">
        <v>229</v>
      </c>
      <c r="C82">
        <v>7848</v>
      </c>
      <c r="D82">
        <v>530</v>
      </c>
      <c r="E82" t="s">
        <v>237</v>
      </c>
      <c r="F82" t="s">
        <v>353</v>
      </c>
      <c r="G82">
        <v>1.23044</v>
      </c>
      <c r="H82" t="s">
        <v>452</v>
      </c>
      <c r="I82">
        <v>9.9734239999999996</v>
      </c>
      <c r="J82">
        <v>1.640547</v>
      </c>
      <c r="K82">
        <v>1.863278</v>
      </c>
      <c r="L82">
        <v>12.271699999999999</v>
      </c>
      <c r="M82">
        <v>2.0185900000000001</v>
      </c>
      <c r="N82">
        <v>2.2926500000000001</v>
      </c>
      <c r="O82">
        <v>19</v>
      </c>
      <c r="P82" t="s">
        <v>107</v>
      </c>
      <c r="Q82" t="s">
        <v>363</v>
      </c>
      <c r="R82">
        <v>1.23044</v>
      </c>
    </row>
    <row r="83" spans="1:18" x14ac:dyDescent="0.25">
      <c r="A83">
        <v>309</v>
      </c>
      <c r="B83" t="s">
        <v>229</v>
      </c>
      <c r="C83">
        <v>7849</v>
      </c>
      <c r="D83">
        <v>530</v>
      </c>
      <c r="E83" t="s">
        <v>237</v>
      </c>
      <c r="F83" t="s">
        <v>353</v>
      </c>
      <c r="G83">
        <v>3.51288</v>
      </c>
      <c r="H83" t="s">
        <v>452</v>
      </c>
      <c r="I83">
        <v>9.9734239999999996</v>
      </c>
      <c r="J83">
        <v>1.640547</v>
      </c>
      <c r="K83">
        <v>1.863278</v>
      </c>
      <c r="L83">
        <v>35.035400000000003</v>
      </c>
      <c r="M83">
        <v>5.7630400000000002</v>
      </c>
      <c r="N83">
        <v>6.5454699999999999</v>
      </c>
      <c r="O83">
        <v>19</v>
      </c>
      <c r="P83" t="s">
        <v>107</v>
      </c>
      <c r="Q83" t="s">
        <v>363</v>
      </c>
      <c r="R83">
        <v>3.51288</v>
      </c>
    </row>
    <row r="84" spans="1:18" x14ac:dyDescent="0.25">
      <c r="A84">
        <v>310</v>
      </c>
      <c r="B84" t="s">
        <v>229</v>
      </c>
      <c r="C84">
        <v>7850</v>
      </c>
      <c r="D84">
        <v>530</v>
      </c>
      <c r="E84" t="s">
        <v>237</v>
      </c>
      <c r="F84" t="s">
        <v>353</v>
      </c>
      <c r="G84">
        <v>2.2657600000000002</v>
      </c>
      <c r="H84" t="s">
        <v>452</v>
      </c>
      <c r="I84">
        <v>9.9734239999999996</v>
      </c>
      <c r="J84">
        <v>1.640547</v>
      </c>
      <c r="K84">
        <v>1.863278</v>
      </c>
      <c r="L84">
        <v>22.5974</v>
      </c>
      <c r="M84">
        <v>3.7170800000000002</v>
      </c>
      <c r="N84">
        <v>4.2217399999999996</v>
      </c>
      <c r="O84">
        <v>19</v>
      </c>
      <c r="P84" t="s">
        <v>107</v>
      </c>
      <c r="Q84" t="s">
        <v>363</v>
      </c>
      <c r="R84">
        <v>2.2657600000000002</v>
      </c>
    </row>
    <row r="85" spans="1:18" x14ac:dyDescent="0.25">
      <c r="A85">
        <v>311</v>
      </c>
      <c r="B85" t="s">
        <v>229</v>
      </c>
      <c r="C85">
        <v>7852</v>
      </c>
      <c r="D85">
        <v>530</v>
      </c>
      <c r="E85" t="s">
        <v>237</v>
      </c>
      <c r="F85" t="s">
        <v>353</v>
      </c>
      <c r="G85">
        <v>1.8034399999999999</v>
      </c>
      <c r="H85" t="s">
        <v>452</v>
      </c>
      <c r="I85">
        <v>9.9734239999999996</v>
      </c>
      <c r="J85">
        <v>1.640547</v>
      </c>
      <c r="K85">
        <v>1.863278</v>
      </c>
      <c r="L85">
        <v>17.986499999999999</v>
      </c>
      <c r="M85">
        <v>2.9586299999999999</v>
      </c>
      <c r="N85">
        <v>3.3603100000000001</v>
      </c>
      <c r="O85">
        <v>19</v>
      </c>
      <c r="P85" t="s">
        <v>107</v>
      </c>
      <c r="Q85" t="s">
        <v>363</v>
      </c>
      <c r="R85">
        <v>1.8034399999999999</v>
      </c>
    </row>
    <row r="86" spans="1:18" x14ac:dyDescent="0.25">
      <c r="A86">
        <v>312</v>
      </c>
      <c r="B86" t="s">
        <v>229</v>
      </c>
      <c r="C86">
        <v>7855</v>
      </c>
      <c r="D86">
        <v>530</v>
      </c>
      <c r="E86" t="s">
        <v>237</v>
      </c>
      <c r="F86" t="s">
        <v>353</v>
      </c>
      <c r="G86">
        <v>3.7729599999999999</v>
      </c>
      <c r="H86" t="s">
        <v>452</v>
      </c>
      <c r="I86">
        <v>9.9734239999999996</v>
      </c>
      <c r="J86">
        <v>1.640547</v>
      </c>
      <c r="K86">
        <v>1.863278</v>
      </c>
      <c r="L86">
        <v>37.629300000000001</v>
      </c>
      <c r="M86">
        <v>6.1897200000000003</v>
      </c>
      <c r="N86">
        <v>7.0300700000000003</v>
      </c>
      <c r="O86">
        <v>19</v>
      </c>
      <c r="P86" t="s">
        <v>107</v>
      </c>
      <c r="Q86" t="s">
        <v>363</v>
      </c>
      <c r="R86">
        <v>3.7729599999999999</v>
      </c>
    </row>
    <row r="87" spans="1:18" x14ac:dyDescent="0.25">
      <c r="A87">
        <v>313</v>
      </c>
      <c r="B87" t="s">
        <v>229</v>
      </c>
      <c r="C87">
        <v>7856</v>
      </c>
      <c r="D87">
        <v>530</v>
      </c>
      <c r="E87" t="s">
        <v>237</v>
      </c>
      <c r="F87" t="s">
        <v>353</v>
      </c>
      <c r="G87">
        <v>8.8250899999999994</v>
      </c>
      <c r="H87" t="s">
        <v>452</v>
      </c>
      <c r="I87">
        <v>9.9734239999999996</v>
      </c>
      <c r="J87">
        <v>1.640547</v>
      </c>
      <c r="K87">
        <v>1.863278</v>
      </c>
      <c r="L87">
        <v>88.016400000000004</v>
      </c>
      <c r="M87">
        <v>14.478</v>
      </c>
      <c r="N87">
        <v>16.4436</v>
      </c>
      <c r="O87">
        <v>19</v>
      </c>
      <c r="P87" t="s">
        <v>107</v>
      </c>
      <c r="Q87" t="s">
        <v>363</v>
      </c>
      <c r="R87">
        <v>8.8250899999999994</v>
      </c>
    </row>
    <row r="88" spans="1:18" x14ac:dyDescent="0.25">
      <c r="A88">
        <v>314</v>
      </c>
      <c r="B88" t="s">
        <v>229</v>
      </c>
      <c r="C88">
        <v>7857</v>
      </c>
      <c r="D88">
        <v>530</v>
      </c>
      <c r="E88" t="s">
        <v>237</v>
      </c>
      <c r="F88" t="s">
        <v>353</v>
      </c>
      <c r="G88">
        <v>1.0129699999999999</v>
      </c>
      <c r="H88" t="s">
        <v>452</v>
      </c>
      <c r="I88">
        <v>9.9734239999999996</v>
      </c>
      <c r="J88">
        <v>1.640547</v>
      </c>
      <c r="K88">
        <v>1.863278</v>
      </c>
      <c r="L88">
        <v>10.1028</v>
      </c>
      <c r="M88">
        <v>1.6618200000000001</v>
      </c>
      <c r="N88">
        <v>1.88744</v>
      </c>
      <c r="O88">
        <v>19</v>
      </c>
      <c r="P88" t="s">
        <v>107</v>
      </c>
      <c r="Q88" t="s">
        <v>363</v>
      </c>
      <c r="R88">
        <v>1.0129699999999999</v>
      </c>
    </row>
    <row r="89" spans="1:18" x14ac:dyDescent="0.25">
      <c r="A89">
        <v>315</v>
      </c>
      <c r="B89" t="s">
        <v>229</v>
      </c>
      <c r="C89">
        <v>7858</v>
      </c>
      <c r="D89">
        <v>530</v>
      </c>
      <c r="E89" t="s">
        <v>237</v>
      </c>
      <c r="F89" t="s">
        <v>353</v>
      </c>
      <c r="G89">
        <v>1.4580200000000001</v>
      </c>
      <c r="H89" t="s">
        <v>452</v>
      </c>
      <c r="I89">
        <v>9.9734239999999996</v>
      </c>
      <c r="J89">
        <v>1.640547</v>
      </c>
      <c r="K89">
        <v>1.863278</v>
      </c>
      <c r="L89">
        <v>14.541499999999999</v>
      </c>
      <c r="M89">
        <v>2.39195</v>
      </c>
      <c r="N89">
        <v>2.7166999999999999</v>
      </c>
      <c r="O89">
        <v>19</v>
      </c>
      <c r="P89" t="s">
        <v>107</v>
      </c>
      <c r="Q89" t="s">
        <v>363</v>
      </c>
      <c r="R89">
        <v>1.4580200000000001</v>
      </c>
    </row>
    <row r="90" spans="1:18" x14ac:dyDescent="0.25">
      <c r="A90">
        <v>316</v>
      </c>
      <c r="B90" t="s">
        <v>229</v>
      </c>
      <c r="C90">
        <v>7859</v>
      </c>
      <c r="D90">
        <v>530</v>
      </c>
      <c r="E90" t="s">
        <v>237</v>
      </c>
      <c r="F90" t="s">
        <v>353</v>
      </c>
      <c r="G90">
        <v>1.90249</v>
      </c>
      <c r="H90" t="s">
        <v>452</v>
      </c>
      <c r="I90">
        <v>9.9734239999999996</v>
      </c>
      <c r="J90">
        <v>1.640547</v>
      </c>
      <c r="K90">
        <v>1.863278</v>
      </c>
      <c r="L90">
        <v>18.974299999999999</v>
      </c>
      <c r="M90">
        <v>3.1211199999999999</v>
      </c>
      <c r="N90">
        <v>3.54487</v>
      </c>
      <c r="O90">
        <v>19</v>
      </c>
      <c r="P90" t="s">
        <v>107</v>
      </c>
      <c r="Q90" t="s">
        <v>363</v>
      </c>
      <c r="R90">
        <v>1.90249</v>
      </c>
    </row>
    <row r="91" spans="1:18" x14ac:dyDescent="0.25">
      <c r="A91">
        <v>317</v>
      </c>
      <c r="B91" t="s">
        <v>229</v>
      </c>
      <c r="C91">
        <v>7984</v>
      </c>
      <c r="D91">
        <v>617</v>
      </c>
      <c r="E91" t="s">
        <v>258</v>
      </c>
      <c r="F91" t="s">
        <v>376</v>
      </c>
      <c r="G91">
        <v>5.3839499999999996</v>
      </c>
      <c r="H91" t="s">
        <v>452</v>
      </c>
      <c r="I91">
        <v>5.8074000000000003</v>
      </c>
      <c r="J91">
        <v>0.83567000000000002</v>
      </c>
      <c r="K91">
        <v>1.4587699999999999</v>
      </c>
      <c r="L91">
        <v>9.6760000000000002</v>
      </c>
      <c r="M91">
        <v>1.39235</v>
      </c>
      <c r="N91">
        <v>2.4305300000000001</v>
      </c>
      <c r="O91">
        <v>19</v>
      </c>
      <c r="P91" t="s">
        <v>107</v>
      </c>
      <c r="Q91" t="s">
        <v>363</v>
      </c>
      <c r="R91">
        <v>1.66615</v>
      </c>
    </row>
    <row r="92" spans="1:18" x14ac:dyDescent="0.25">
      <c r="A92">
        <v>318</v>
      </c>
      <c r="B92" t="s">
        <v>229</v>
      </c>
      <c r="C92">
        <v>7985</v>
      </c>
      <c r="D92">
        <v>617</v>
      </c>
      <c r="E92" t="s">
        <v>258</v>
      </c>
      <c r="F92" t="s">
        <v>376</v>
      </c>
      <c r="G92">
        <v>1.9625300000000001</v>
      </c>
      <c r="H92" t="s">
        <v>452</v>
      </c>
      <c r="I92">
        <v>5.8074000000000003</v>
      </c>
      <c r="J92">
        <v>0.83567000000000002</v>
      </c>
      <c r="K92">
        <v>1.4587699999999999</v>
      </c>
      <c r="L92">
        <v>11.3972</v>
      </c>
      <c r="M92">
        <v>1.6400300000000001</v>
      </c>
      <c r="N92">
        <v>2.8628800000000001</v>
      </c>
      <c r="O92">
        <v>19</v>
      </c>
      <c r="P92" t="s">
        <v>107</v>
      </c>
      <c r="Q92" t="s">
        <v>363</v>
      </c>
      <c r="R92">
        <v>1.9625300000000001</v>
      </c>
    </row>
    <row r="93" spans="1:18" x14ac:dyDescent="0.25">
      <c r="A93">
        <v>319</v>
      </c>
      <c r="B93" t="s">
        <v>229</v>
      </c>
      <c r="C93">
        <v>7986</v>
      </c>
      <c r="D93">
        <v>617</v>
      </c>
      <c r="E93" t="s">
        <v>258</v>
      </c>
      <c r="F93" t="s">
        <v>376</v>
      </c>
      <c r="G93">
        <v>1.9908699999999999</v>
      </c>
      <c r="H93" t="s">
        <v>452</v>
      </c>
      <c r="I93">
        <v>5.8074000000000003</v>
      </c>
      <c r="J93">
        <v>0.83567000000000002</v>
      </c>
      <c r="K93">
        <v>1.4587699999999999</v>
      </c>
      <c r="L93">
        <v>11.5618</v>
      </c>
      <c r="M93">
        <v>1.66371</v>
      </c>
      <c r="N93">
        <v>2.90422</v>
      </c>
      <c r="O93">
        <v>19</v>
      </c>
      <c r="P93" t="s">
        <v>107</v>
      </c>
      <c r="Q93" t="s">
        <v>363</v>
      </c>
      <c r="R93">
        <v>1.9908699999999999</v>
      </c>
    </row>
    <row r="94" spans="1:18" x14ac:dyDescent="0.25">
      <c r="A94">
        <v>320</v>
      </c>
      <c r="B94" t="s">
        <v>229</v>
      </c>
      <c r="C94">
        <v>7988</v>
      </c>
      <c r="D94">
        <v>617</v>
      </c>
      <c r="E94" t="s">
        <v>258</v>
      </c>
      <c r="F94" t="s">
        <v>376</v>
      </c>
      <c r="G94">
        <v>2.3204899999999999</v>
      </c>
      <c r="H94" t="s">
        <v>452</v>
      </c>
      <c r="I94">
        <v>5.8074000000000003</v>
      </c>
      <c r="J94">
        <v>0.83567000000000002</v>
      </c>
      <c r="K94">
        <v>1.4587699999999999</v>
      </c>
      <c r="L94">
        <v>5.7054299999999998</v>
      </c>
      <c r="M94">
        <v>0.82099599999999995</v>
      </c>
      <c r="N94">
        <v>1.43316</v>
      </c>
      <c r="O94">
        <v>19</v>
      </c>
      <c r="P94" t="s">
        <v>107</v>
      </c>
      <c r="Q94" t="s">
        <v>363</v>
      </c>
      <c r="R94">
        <v>0.98244100000000001</v>
      </c>
    </row>
    <row r="95" spans="1:18" x14ac:dyDescent="0.25">
      <c r="A95">
        <v>321</v>
      </c>
      <c r="B95" t="s">
        <v>229</v>
      </c>
      <c r="C95">
        <v>7989</v>
      </c>
      <c r="D95">
        <v>617</v>
      </c>
      <c r="E95" t="s">
        <v>258</v>
      </c>
      <c r="F95" t="s">
        <v>376</v>
      </c>
      <c r="G95">
        <v>15.1404</v>
      </c>
      <c r="H95" t="s">
        <v>452</v>
      </c>
      <c r="I95">
        <v>5.8074000000000003</v>
      </c>
      <c r="J95">
        <v>0.83567000000000002</v>
      </c>
      <c r="K95">
        <v>1.4587699999999999</v>
      </c>
      <c r="L95">
        <v>87.911299999999997</v>
      </c>
      <c r="M95">
        <v>12.6502</v>
      </c>
      <c r="N95">
        <v>22.082599999999999</v>
      </c>
      <c r="O95">
        <v>19</v>
      </c>
      <c r="P95" t="s">
        <v>107</v>
      </c>
      <c r="Q95" t="s">
        <v>363</v>
      </c>
      <c r="R95">
        <v>15.1378</v>
      </c>
    </row>
    <row r="96" spans="1:18" x14ac:dyDescent="0.25">
      <c r="A96">
        <v>322</v>
      </c>
      <c r="B96" t="s">
        <v>229</v>
      </c>
      <c r="C96">
        <v>8005</v>
      </c>
      <c r="D96">
        <v>641</v>
      </c>
      <c r="E96" t="s">
        <v>238</v>
      </c>
      <c r="F96" t="s">
        <v>377</v>
      </c>
      <c r="G96">
        <v>2.19373</v>
      </c>
      <c r="H96" t="s">
        <v>452</v>
      </c>
      <c r="I96">
        <v>8.4458009999999994</v>
      </c>
      <c r="J96">
        <v>1.3673070000000001</v>
      </c>
      <c r="K96">
        <v>1.7414449999999999</v>
      </c>
      <c r="L96">
        <v>18.527799999999999</v>
      </c>
      <c r="M96">
        <v>2.9994999999999998</v>
      </c>
      <c r="N96">
        <v>3.8202600000000002</v>
      </c>
      <c r="O96">
        <v>19</v>
      </c>
      <c r="P96" t="s">
        <v>107</v>
      </c>
      <c r="Q96" t="s">
        <v>363</v>
      </c>
      <c r="R96">
        <v>2.19373</v>
      </c>
    </row>
    <row r="97" spans="1:18" x14ac:dyDescent="0.25">
      <c r="A97">
        <v>323</v>
      </c>
      <c r="B97" t="s">
        <v>229</v>
      </c>
      <c r="C97">
        <v>8010</v>
      </c>
      <c r="D97">
        <v>641</v>
      </c>
      <c r="E97" t="s">
        <v>238</v>
      </c>
      <c r="F97" t="s">
        <v>377</v>
      </c>
      <c r="G97">
        <v>3.6839300000000001</v>
      </c>
      <c r="H97" t="s">
        <v>452</v>
      </c>
      <c r="I97">
        <v>8.4458009999999994</v>
      </c>
      <c r="J97">
        <v>1.3673070000000001</v>
      </c>
      <c r="K97">
        <v>1.7414449999999999</v>
      </c>
      <c r="L97">
        <v>31.113700000000001</v>
      </c>
      <c r="M97">
        <v>5.0370600000000003</v>
      </c>
      <c r="N97">
        <v>6.4153599999999997</v>
      </c>
      <c r="O97">
        <v>19</v>
      </c>
      <c r="P97" t="s">
        <v>107</v>
      </c>
      <c r="Q97" t="s">
        <v>363</v>
      </c>
      <c r="R97">
        <v>3.6839300000000001</v>
      </c>
    </row>
    <row r="98" spans="1:18" x14ac:dyDescent="0.25">
      <c r="A98">
        <v>324</v>
      </c>
      <c r="B98" t="s">
        <v>229</v>
      </c>
      <c r="C98">
        <v>8012</v>
      </c>
      <c r="D98">
        <v>641</v>
      </c>
      <c r="E98" t="s">
        <v>238</v>
      </c>
      <c r="F98" t="s">
        <v>377</v>
      </c>
      <c r="G98">
        <v>1.20269</v>
      </c>
      <c r="H98" t="s">
        <v>452</v>
      </c>
      <c r="I98">
        <v>8.4458009999999994</v>
      </c>
      <c r="J98">
        <v>1.3673070000000001</v>
      </c>
      <c r="K98">
        <v>1.7414449999999999</v>
      </c>
      <c r="L98">
        <v>10.1577</v>
      </c>
      <c r="M98">
        <v>1.64445</v>
      </c>
      <c r="N98">
        <v>2.0944199999999999</v>
      </c>
      <c r="O98">
        <v>19</v>
      </c>
      <c r="P98" t="s">
        <v>107</v>
      </c>
      <c r="Q98" t="s">
        <v>363</v>
      </c>
      <c r="R98">
        <v>1.20269</v>
      </c>
    </row>
    <row r="99" spans="1:18" x14ac:dyDescent="0.25">
      <c r="A99">
        <v>325</v>
      </c>
      <c r="B99" t="s">
        <v>229</v>
      </c>
      <c r="C99">
        <v>8014</v>
      </c>
      <c r="D99">
        <v>641</v>
      </c>
      <c r="E99" t="s">
        <v>238</v>
      </c>
      <c r="F99" t="s">
        <v>377</v>
      </c>
      <c r="G99">
        <v>4.9471600000000002</v>
      </c>
      <c r="H99" t="s">
        <v>452</v>
      </c>
      <c r="I99">
        <v>8.4458009999999994</v>
      </c>
      <c r="J99">
        <v>1.3673070000000001</v>
      </c>
      <c r="K99">
        <v>1.7414449999999999</v>
      </c>
      <c r="L99">
        <v>40.816200000000002</v>
      </c>
      <c r="M99">
        <v>6.6078099999999997</v>
      </c>
      <c r="N99">
        <v>8.4159100000000002</v>
      </c>
      <c r="O99">
        <v>19</v>
      </c>
      <c r="P99" t="s">
        <v>107</v>
      </c>
      <c r="Q99" t="s">
        <v>363</v>
      </c>
      <c r="R99">
        <v>4.8327200000000001</v>
      </c>
    </row>
    <row r="100" spans="1:18" x14ac:dyDescent="0.25">
      <c r="A100">
        <v>326</v>
      </c>
      <c r="B100" t="s">
        <v>229</v>
      </c>
      <c r="C100">
        <v>8018</v>
      </c>
      <c r="D100">
        <v>641</v>
      </c>
      <c r="E100" t="s">
        <v>238</v>
      </c>
      <c r="F100" t="s">
        <v>377</v>
      </c>
      <c r="G100">
        <v>11.992100000000001</v>
      </c>
      <c r="H100" t="s">
        <v>452</v>
      </c>
      <c r="I100">
        <v>8.4458009999999994</v>
      </c>
      <c r="J100">
        <v>1.3673070000000001</v>
      </c>
      <c r="K100">
        <v>1.7414449999999999</v>
      </c>
      <c r="L100">
        <v>61.280999999999999</v>
      </c>
      <c r="M100">
        <v>9.92089</v>
      </c>
      <c r="N100">
        <v>12.6356</v>
      </c>
      <c r="O100">
        <v>19</v>
      </c>
      <c r="P100" t="s">
        <v>107</v>
      </c>
      <c r="Q100" t="s">
        <v>363</v>
      </c>
      <c r="R100">
        <v>7.2557900000000002</v>
      </c>
    </row>
    <row r="101" spans="1:18" x14ac:dyDescent="0.25">
      <c r="A101">
        <v>327</v>
      </c>
      <c r="B101" t="s">
        <v>229</v>
      </c>
      <c r="C101">
        <v>8020</v>
      </c>
      <c r="D101">
        <v>641</v>
      </c>
      <c r="E101" t="s">
        <v>238</v>
      </c>
      <c r="F101" t="s">
        <v>377</v>
      </c>
      <c r="G101">
        <v>2.6973199999999999</v>
      </c>
      <c r="H101" t="s">
        <v>452</v>
      </c>
      <c r="I101">
        <v>8.4458009999999994</v>
      </c>
      <c r="J101">
        <v>1.3673070000000001</v>
      </c>
      <c r="K101">
        <v>1.7414449999999999</v>
      </c>
      <c r="L101">
        <v>22.780999999999999</v>
      </c>
      <c r="M101">
        <v>3.6880700000000002</v>
      </c>
      <c r="N101">
        <v>4.6972300000000002</v>
      </c>
      <c r="O101">
        <v>19</v>
      </c>
      <c r="P101" t="s">
        <v>107</v>
      </c>
      <c r="Q101" t="s">
        <v>363</v>
      </c>
      <c r="R101">
        <v>2.6973199999999999</v>
      </c>
    </row>
    <row r="102" spans="1:18" x14ac:dyDescent="0.25">
      <c r="A102">
        <v>328</v>
      </c>
      <c r="B102" t="s">
        <v>229</v>
      </c>
      <c r="C102">
        <v>8021</v>
      </c>
      <c r="D102">
        <v>641</v>
      </c>
      <c r="E102" t="s">
        <v>238</v>
      </c>
      <c r="F102" t="s">
        <v>377</v>
      </c>
      <c r="G102">
        <v>5.8579600000000003</v>
      </c>
      <c r="H102" t="s">
        <v>452</v>
      </c>
      <c r="I102">
        <v>8.4458009999999994</v>
      </c>
      <c r="J102">
        <v>1.3673070000000001</v>
      </c>
      <c r="K102">
        <v>1.7414449999999999</v>
      </c>
      <c r="L102">
        <v>48.829000000000001</v>
      </c>
      <c r="M102">
        <v>7.9050200000000004</v>
      </c>
      <c r="N102">
        <v>10.068099999999999</v>
      </c>
      <c r="O102">
        <v>19</v>
      </c>
      <c r="P102" t="s">
        <v>107</v>
      </c>
      <c r="Q102" t="s">
        <v>363</v>
      </c>
      <c r="R102">
        <v>5.7814500000000004</v>
      </c>
    </row>
    <row r="103" spans="1:18" x14ac:dyDescent="0.25">
      <c r="A103">
        <v>329</v>
      </c>
      <c r="B103" t="s">
        <v>229</v>
      </c>
      <c r="C103">
        <v>8023</v>
      </c>
      <c r="D103">
        <v>641</v>
      </c>
      <c r="E103" t="s">
        <v>238</v>
      </c>
      <c r="F103" t="s">
        <v>377</v>
      </c>
      <c r="G103">
        <v>5.7027299999999999</v>
      </c>
      <c r="H103" t="s">
        <v>452</v>
      </c>
      <c r="I103">
        <v>8.4458009999999994</v>
      </c>
      <c r="J103">
        <v>1.3673070000000001</v>
      </c>
      <c r="K103">
        <v>1.7414449999999999</v>
      </c>
      <c r="L103">
        <v>0.74261699999999997</v>
      </c>
      <c r="M103">
        <v>0.120224</v>
      </c>
      <c r="N103">
        <v>0.15312100000000001</v>
      </c>
      <c r="O103">
        <v>19</v>
      </c>
      <c r="P103" t="s">
        <v>107</v>
      </c>
      <c r="Q103" t="s">
        <v>363</v>
      </c>
      <c r="R103">
        <v>8.7927000000000005E-2</v>
      </c>
    </row>
    <row r="104" spans="1:18" x14ac:dyDescent="0.25">
      <c r="A104">
        <v>330</v>
      </c>
      <c r="B104" t="s">
        <v>229</v>
      </c>
      <c r="C104">
        <v>8026</v>
      </c>
      <c r="D104">
        <v>643</v>
      </c>
      <c r="E104" t="s">
        <v>261</v>
      </c>
      <c r="F104" t="s">
        <v>378</v>
      </c>
      <c r="G104">
        <v>1.51658</v>
      </c>
      <c r="H104" t="s">
        <v>452</v>
      </c>
      <c r="I104">
        <v>9.3579369999999997</v>
      </c>
      <c r="J104">
        <v>1.53837</v>
      </c>
      <c r="K104">
        <v>1.768081</v>
      </c>
      <c r="L104">
        <v>14.1921</v>
      </c>
      <c r="M104">
        <v>2.3330600000000001</v>
      </c>
      <c r="N104">
        <v>2.6814399999999998</v>
      </c>
      <c r="O104">
        <v>19</v>
      </c>
      <c r="P104" t="s">
        <v>107</v>
      </c>
      <c r="Q104" t="s">
        <v>363</v>
      </c>
      <c r="R104">
        <v>1.51658</v>
      </c>
    </row>
    <row r="105" spans="1:18" x14ac:dyDescent="0.25">
      <c r="A105">
        <v>331</v>
      </c>
      <c r="B105" t="s">
        <v>229</v>
      </c>
      <c r="C105">
        <v>8030</v>
      </c>
      <c r="D105">
        <v>643</v>
      </c>
      <c r="E105" t="s">
        <v>261</v>
      </c>
      <c r="F105" t="s">
        <v>378</v>
      </c>
      <c r="G105">
        <v>3.2865799999999998</v>
      </c>
      <c r="H105" t="s">
        <v>452</v>
      </c>
      <c r="I105">
        <v>9.3579369999999997</v>
      </c>
      <c r="J105">
        <v>1.53837</v>
      </c>
      <c r="K105">
        <v>1.768081</v>
      </c>
      <c r="L105">
        <v>30.755600000000001</v>
      </c>
      <c r="M105">
        <v>5.0559799999999999</v>
      </c>
      <c r="N105">
        <v>5.8109400000000004</v>
      </c>
      <c r="O105">
        <v>19</v>
      </c>
      <c r="P105" t="s">
        <v>107</v>
      </c>
      <c r="Q105" t="s">
        <v>363</v>
      </c>
      <c r="R105">
        <v>3.2865799999999998</v>
      </c>
    </row>
    <row r="106" spans="1:18" x14ac:dyDescent="0.25">
      <c r="A106">
        <v>332</v>
      </c>
      <c r="B106" t="s">
        <v>229</v>
      </c>
      <c r="C106">
        <v>8035</v>
      </c>
      <c r="D106">
        <v>814</v>
      </c>
      <c r="E106" t="s">
        <v>239</v>
      </c>
      <c r="F106" t="s">
        <v>379</v>
      </c>
      <c r="G106">
        <v>40.389800000000001</v>
      </c>
      <c r="H106" t="s">
        <v>452</v>
      </c>
      <c r="I106">
        <v>9.9609939999999995</v>
      </c>
      <c r="J106">
        <v>1.5271699999999999</v>
      </c>
      <c r="K106">
        <v>1.902773</v>
      </c>
      <c r="L106">
        <v>54.067900000000002</v>
      </c>
      <c r="M106">
        <v>8.2894199999999998</v>
      </c>
      <c r="N106">
        <v>10.328200000000001</v>
      </c>
      <c r="O106">
        <v>19</v>
      </c>
      <c r="P106" t="s">
        <v>107</v>
      </c>
      <c r="Q106" t="s">
        <v>363</v>
      </c>
      <c r="R106">
        <v>5.4279599999999997</v>
      </c>
    </row>
    <row r="107" spans="1:18" x14ac:dyDescent="0.25">
      <c r="A107">
        <v>336</v>
      </c>
      <c r="B107" t="s">
        <v>229</v>
      </c>
      <c r="C107">
        <v>8214</v>
      </c>
      <c r="D107">
        <v>121</v>
      </c>
      <c r="E107" t="s">
        <v>231</v>
      </c>
      <c r="F107" t="s">
        <v>335</v>
      </c>
      <c r="G107">
        <v>110.229</v>
      </c>
      <c r="H107" t="s">
        <v>453</v>
      </c>
      <c r="I107">
        <v>11.819156</v>
      </c>
      <c r="J107">
        <v>1.999854</v>
      </c>
      <c r="K107">
        <v>2.097445</v>
      </c>
      <c r="L107">
        <v>5.0969E-2</v>
      </c>
      <c r="M107">
        <v>8.6239999999999997E-3</v>
      </c>
      <c r="N107">
        <v>9.0449999999999992E-3</v>
      </c>
      <c r="O107">
        <v>19</v>
      </c>
      <c r="P107" t="s">
        <v>107</v>
      </c>
      <c r="Q107" t="s">
        <v>363</v>
      </c>
      <c r="R107">
        <v>4.3119999999999999E-3</v>
      </c>
    </row>
    <row r="108" spans="1:18" x14ac:dyDescent="0.25">
      <c r="A108">
        <v>341</v>
      </c>
      <c r="B108" t="s">
        <v>229</v>
      </c>
      <c r="C108">
        <v>8455</v>
      </c>
      <c r="D108">
        <v>140</v>
      </c>
      <c r="E108" t="s">
        <v>233</v>
      </c>
      <c r="F108" t="s">
        <v>343</v>
      </c>
      <c r="G108">
        <v>10.160500000000001</v>
      </c>
      <c r="H108" t="s">
        <v>453</v>
      </c>
      <c r="I108">
        <v>11.781447</v>
      </c>
      <c r="J108">
        <v>1.875837</v>
      </c>
      <c r="K108">
        <v>2.004032</v>
      </c>
      <c r="L108">
        <v>0.155639</v>
      </c>
      <c r="M108">
        <v>2.4781000000000001E-2</v>
      </c>
      <c r="N108">
        <v>2.6474000000000001E-2</v>
      </c>
      <c r="O108">
        <v>19</v>
      </c>
      <c r="P108" t="s">
        <v>107</v>
      </c>
      <c r="Q108" t="s">
        <v>363</v>
      </c>
      <c r="R108">
        <v>1.3211000000000001E-2</v>
      </c>
    </row>
    <row r="109" spans="1:18" x14ac:dyDescent="0.25">
      <c r="A109">
        <v>342</v>
      </c>
      <c r="B109" t="s">
        <v>229</v>
      </c>
      <c r="C109">
        <v>8459</v>
      </c>
      <c r="D109">
        <v>140</v>
      </c>
      <c r="E109" t="s">
        <v>233</v>
      </c>
      <c r="F109" t="s">
        <v>343</v>
      </c>
      <c r="G109">
        <v>21.737300000000001</v>
      </c>
      <c r="H109" t="s">
        <v>453</v>
      </c>
      <c r="I109">
        <v>11.781447</v>
      </c>
      <c r="J109">
        <v>1.875837</v>
      </c>
      <c r="K109">
        <v>2.004032</v>
      </c>
      <c r="L109">
        <v>0.12310599999999999</v>
      </c>
      <c r="M109">
        <v>1.9601E-2</v>
      </c>
      <c r="N109">
        <v>2.094E-2</v>
      </c>
      <c r="O109">
        <v>19</v>
      </c>
      <c r="P109" t="s">
        <v>107</v>
      </c>
      <c r="Q109" t="s">
        <v>363</v>
      </c>
      <c r="R109">
        <v>1.0449E-2</v>
      </c>
    </row>
    <row r="110" spans="1:18" x14ac:dyDescent="0.25">
      <c r="A110">
        <v>344</v>
      </c>
      <c r="B110" t="s">
        <v>229</v>
      </c>
      <c r="C110">
        <v>8583</v>
      </c>
      <c r="D110">
        <v>141</v>
      </c>
      <c r="E110" t="s">
        <v>234</v>
      </c>
      <c r="F110" t="s">
        <v>344</v>
      </c>
      <c r="G110">
        <v>9.7820699999999992</v>
      </c>
      <c r="H110" t="s">
        <v>453</v>
      </c>
      <c r="I110">
        <v>12.123322</v>
      </c>
      <c r="J110">
        <v>1.826476</v>
      </c>
      <c r="K110">
        <v>2.0360770000000001</v>
      </c>
      <c r="L110">
        <v>5.3520999999999999E-2</v>
      </c>
      <c r="M110">
        <v>8.0630000000000007E-3</v>
      </c>
      <c r="N110">
        <v>8.9890000000000005E-3</v>
      </c>
      <c r="O110">
        <v>19</v>
      </c>
      <c r="P110" t="s">
        <v>107</v>
      </c>
      <c r="Q110" t="s">
        <v>363</v>
      </c>
      <c r="R110">
        <v>4.4149999999999997E-3</v>
      </c>
    </row>
    <row r="111" spans="1:18" x14ac:dyDescent="0.25">
      <c r="A111">
        <v>352</v>
      </c>
      <c r="B111" t="s">
        <v>229</v>
      </c>
      <c r="C111">
        <v>11651</v>
      </c>
      <c r="D111">
        <v>814</v>
      </c>
      <c r="E111" t="s">
        <v>239</v>
      </c>
      <c r="F111" t="s">
        <v>364</v>
      </c>
      <c r="G111">
        <v>1490.08</v>
      </c>
      <c r="H111" t="s">
        <v>453</v>
      </c>
      <c r="I111">
        <v>9.5935609999999993</v>
      </c>
      <c r="J111">
        <v>1.571528</v>
      </c>
      <c r="K111">
        <v>1.857308</v>
      </c>
      <c r="L111">
        <v>5.1728000000000003E-2</v>
      </c>
      <c r="M111">
        <v>8.4740000000000006E-3</v>
      </c>
      <c r="N111">
        <v>1.0014E-2</v>
      </c>
      <c r="O111">
        <v>19</v>
      </c>
      <c r="P111" t="s">
        <v>107</v>
      </c>
      <c r="Q111" t="s">
        <v>363</v>
      </c>
      <c r="R111">
        <v>5.3920000000000001E-3</v>
      </c>
    </row>
    <row r="112" spans="1:18" x14ac:dyDescent="0.25">
      <c r="A112">
        <v>736</v>
      </c>
      <c r="B112" t="s">
        <v>229</v>
      </c>
      <c r="C112">
        <v>7733</v>
      </c>
      <c r="D112">
        <v>121</v>
      </c>
      <c r="E112" t="s">
        <v>231</v>
      </c>
      <c r="F112" t="s">
        <v>243</v>
      </c>
      <c r="G112">
        <v>364.702</v>
      </c>
      <c r="H112" t="s">
        <v>452</v>
      </c>
      <c r="I112">
        <v>10.597968</v>
      </c>
      <c r="J112">
        <v>1.7723370000000001</v>
      </c>
      <c r="K112">
        <v>1.9982530000000001</v>
      </c>
      <c r="L112">
        <v>1.0682000000000001E-2</v>
      </c>
      <c r="M112">
        <v>1.786E-3</v>
      </c>
      <c r="N112">
        <v>2.0140000000000002E-3</v>
      </c>
      <c r="O112">
        <v>19</v>
      </c>
      <c r="P112" t="s">
        <v>107</v>
      </c>
      <c r="Q112" t="s">
        <v>363</v>
      </c>
      <c r="R112">
        <v>1.008E-3</v>
      </c>
    </row>
    <row r="113" spans="1:18" x14ac:dyDescent="0.25">
      <c r="A113">
        <v>738</v>
      </c>
      <c r="B113" t="s">
        <v>229</v>
      </c>
      <c r="C113">
        <v>7733</v>
      </c>
      <c r="D113">
        <v>121</v>
      </c>
      <c r="E113" t="s">
        <v>231</v>
      </c>
      <c r="F113" t="s">
        <v>243</v>
      </c>
      <c r="G113">
        <v>364.702</v>
      </c>
      <c r="H113" t="s">
        <v>452</v>
      </c>
      <c r="I113">
        <v>10.597968</v>
      </c>
      <c r="J113">
        <v>1.7723370000000001</v>
      </c>
      <c r="K113">
        <v>1.9982530000000001</v>
      </c>
      <c r="L113">
        <v>3.4668999999999998E-2</v>
      </c>
      <c r="M113">
        <v>5.7980000000000002E-3</v>
      </c>
      <c r="N113">
        <v>6.5370000000000003E-3</v>
      </c>
      <c r="O113">
        <v>19</v>
      </c>
      <c r="P113" t="s">
        <v>107</v>
      </c>
      <c r="Q113" t="s">
        <v>363</v>
      </c>
      <c r="R113">
        <v>3.271E-3</v>
      </c>
    </row>
    <row r="114" spans="1:18" x14ac:dyDescent="0.25">
      <c r="A114">
        <v>739</v>
      </c>
      <c r="B114" t="s">
        <v>229</v>
      </c>
      <c r="C114">
        <v>7733</v>
      </c>
      <c r="D114">
        <v>121</v>
      </c>
      <c r="E114" t="s">
        <v>231</v>
      </c>
      <c r="F114" t="s">
        <v>243</v>
      </c>
      <c r="G114">
        <v>364.702</v>
      </c>
      <c r="H114" t="s">
        <v>452</v>
      </c>
      <c r="I114">
        <v>10.597968</v>
      </c>
      <c r="J114">
        <v>1.7723370000000001</v>
      </c>
      <c r="K114">
        <v>1.9982530000000001</v>
      </c>
      <c r="L114">
        <v>3.5109000000000001E-2</v>
      </c>
      <c r="M114">
        <v>5.8710000000000004E-3</v>
      </c>
      <c r="N114">
        <v>6.62E-3</v>
      </c>
      <c r="O114">
        <v>19</v>
      </c>
      <c r="P114" t="s">
        <v>107</v>
      </c>
      <c r="Q114" t="s">
        <v>363</v>
      </c>
      <c r="R114">
        <v>3.313E-3</v>
      </c>
    </row>
    <row r="115" spans="1:18" x14ac:dyDescent="0.25">
      <c r="A115">
        <v>742</v>
      </c>
      <c r="B115" t="s">
        <v>229</v>
      </c>
      <c r="C115">
        <v>7734</v>
      </c>
      <c r="D115">
        <v>121</v>
      </c>
      <c r="E115" t="s">
        <v>231</v>
      </c>
      <c r="F115" t="s">
        <v>243</v>
      </c>
      <c r="G115">
        <v>30.270600000000002</v>
      </c>
      <c r="H115" t="s">
        <v>452</v>
      </c>
      <c r="I115">
        <v>10.597968</v>
      </c>
      <c r="J115">
        <v>1.7723370000000001</v>
      </c>
      <c r="K115">
        <v>1.9982530000000001</v>
      </c>
      <c r="L115">
        <v>7.5450000000000003E-2</v>
      </c>
      <c r="M115">
        <v>1.2618000000000001E-2</v>
      </c>
      <c r="N115">
        <v>1.4226000000000001E-2</v>
      </c>
      <c r="O115">
        <v>19</v>
      </c>
      <c r="P115" t="s">
        <v>107</v>
      </c>
      <c r="Q115" t="s">
        <v>363</v>
      </c>
      <c r="R115">
        <v>7.1190000000000003E-3</v>
      </c>
    </row>
    <row r="116" spans="1:18" x14ac:dyDescent="0.25">
      <c r="A116">
        <v>746</v>
      </c>
      <c r="B116" t="s">
        <v>229</v>
      </c>
      <c r="C116">
        <v>7736</v>
      </c>
      <c r="D116">
        <v>121</v>
      </c>
      <c r="E116" t="s">
        <v>231</v>
      </c>
      <c r="F116" t="s">
        <v>243</v>
      </c>
      <c r="G116">
        <v>74.492699999999999</v>
      </c>
      <c r="H116" t="s">
        <v>452</v>
      </c>
      <c r="I116">
        <v>10.597968</v>
      </c>
      <c r="J116">
        <v>1.7723370000000001</v>
      </c>
      <c r="K116">
        <v>1.9982530000000001</v>
      </c>
      <c r="L116">
        <v>106.48</v>
      </c>
      <c r="M116">
        <v>17.806999999999999</v>
      </c>
      <c r="N116">
        <v>20.076899999999998</v>
      </c>
      <c r="O116">
        <v>19</v>
      </c>
      <c r="P116" t="s">
        <v>107</v>
      </c>
      <c r="Q116" t="s">
        <v>363</v>
      </c>
      <c r="R116">
        <v>10.0472</v>
      </c>
    </row>
    <row r="117" spans="1:18" x14ac:dyDescent="0.25">
      <c r="A117">
        <v>748</v>
      </c>
      <c r="B117" t="s">
        <v>229</v>
      </c>
      <c r="C117">
        <v>7736</v>
      </c>
      <c r="D117">
        <v>121</v>
      </c>
      <c r="E117" t="s">
        <v>231</v>
      </c>
      <c r="F117" t="s">
        <v>243</v>
      </c>
      <c r="G117">
        <v>74.492699999999999</v>
      </c>
      <c r="H117" t="s">
        <v>452</v>
      </c>
      <c r="I117">
        <v>10.597968</v>
      </c>
      <c r="J117">
        <v>1.7723370000000001</v>
      </c>
      <c r="K117">
        <v>1.9982530000000001</v>
      </c>
      <c r="L117">
        <v>0.13128899999999999</v>
      </c>
      <c r="M117">
        <v>2.1956E-2</v>
      </c>
      <c r="N117">
        <v>2.4754999999999999E-2</v>
      </c>
      <c r="O117">
        <v>19</v>
      </c>
      <c r="P117" t="s">
        <v>107</v>
      </c>
      <c r="Q117" t="s">
        <v>363</v>
      </c>
      <c r="R117">
        <v>1.2388E-2</v>
      </c>
    </row>
    <row r="118" spans="1:18" x14ac:dyDescent="0.25">
      <c r="A118">
        <v>750</v>
      </c>
      <c r="B118" t="s">
        <v>229</v>
      </c>
      <c r="C118">
        <v>7742</v>
      </c>
      <c r="D118">
        <v>132</v>
      </c>
      <c r="E118" t="s">
        <v>333</v>
      </c>
      <c r="F118" t="s">
        <v>349</v>
      </c>
      <c r="G118">
        <v>95.584999999999994</v>
      </c>
      <c r="H118" t="s">
        <v>452</v>
      </c>
      <c r="I118">
        <v>11.777051999999999</v>
      </c>
      <c r="J118">
        <v>2.4246759999999998</v>
      </c>
      <c r="K118">
        <v>2.0385930000000001</v>
      </c>
      <c r="L118">
        <v>1.1999999999999999E-3</v>
      </c>
      <c r="M118">
        <v>2.4699999999999999E-4</v>
      </c>
      <c r="N118">
        <v>2.0799999999999999E-4</v>
      </c>
      <c r="O118">
        <v>19</v>
      </c>
      <c r="P118" t="s">
        <v>107</v>
      </c>
      <c r="Q118" t="s">
        <v>363</v>
      </c>
      <c r="R118">
        <v>1.02E-4</v>
      </c>
    </row>
    <row r="119" spans="1:18" x14ac:dyDescent="0.25">
      <c r="A119">
        <v>751</v>
      </c>
      <c r="B119" t="s">
        <v>229</v>
      </c>
      <c r="C119">
        <v>7742</v>
      </c>
      <c r="D119">
        <v>132</v>
      </c>
      <c r="E119" t="s">
        <v>333</v>
      </c>
      <c r="F119" t="s">
        <v>349</v>
      </c>
      <c r="G119">
        <v>95.584999999999994</v>
      </c>
      <c r="H119" t="s">
        <v>452</v>
      </c>
      <c r="I119">
        <v>11.777051999999999</v>
      </c>
      <c r="J119">
        <v>2.4246759999999998</v>
      </c>
      <c r="K119">
        <v>2.0385930000000001</v>
      </c>
      <c r="L119">
        <v>6.705E-3</v>
      </c>
      <c r="M119">
        <v>1.3799999999999999E-3</v>
      </c>
      <c r="N119">
        <v>1.1609999999999999E-3</v>
      </c>
      <c r="O119">
        <v>19</v>
      </c>
      <c r="P119" t="s">
        <v>107</v>
      </c>
      <c r="Q119" t="s">
        <v>363</v>
      </c>
      <c r="R119">
        <v>5.6899999999999995E-4</v>
      </c>
    </row>
    <row r="120" spans="1:18" x14ac:dyDescent="0.25">
      <c r="A120">
        <v>754</v>
      </c>
      <c r="B120" t="s">
        <v>229</v>
      </c>
      <c r="C120">
        <v>7767</v>
      </c>
      <c r="D120">
        <v>140</v>
      </c>
      <c r="E120" t="s">
        <v>233</v>
      </c>
      <c r="F120" t="s">
        <v>244</v>
      </c>
      <c r="G120">
        <v>26.7591</v>
      </c>
      <c r="H120" t="s">
        <v>452</v>
      </c>
      <c r="I120">
        <v>10.321685</v>
      </c>
      <c r="J120">
        <v>1.573078</v>
      </c>
      <c r="K120">
        <v>1.918366</v>
      </c>
      <c r="L120">
        <v>3.5343599999999999</v>
      </c>
      <c r="M120">
        <v>0.53865499999999999</v>
      </c>
      <c r="N120">
        <v>0.65688899999999995</v>
      </c>
      <c r="O120">
        <v>19</v>
      </c>
      <c r="P120" t="s">
        <v>107</v>
      </c>
      <c r="Q120" t="s">
        <v>363</v>
      </c>
      <c r="R120">
        <v>0.34242099999999998</v>
      </c>
    </row>
    <row r="121" spans="1:18" x14ac:dyDescent="0.25">
      <c r="A121">
        <v>756</v>
      </c>
      <c r="B121" t="s">
        <v>229</v>
      </c>
      <c r="C121">
        <v>7782</v>
      </c>
      <c r="D121">
        <v>170</v>
      </c>
      <c r="E121" t="s">
        <v>248</v>
      </c>
      <c r="F121" t="s">
        <v>359</v>
      </c>
      <c r="G121">
        <v>13.636200000000001</v>
      </c>
      <c r="H121" t="s">
        <v>452</v>
      </c>
      <c r="I121">
        <v>12.129410999999999</v>
      </c>
      <c r="J121">
        <v>2.207271</v>
      </c>
      <c r="K121">
        <v>2.0878709999999998</v>
      </c>
      <c r="L121">
        <v>9.810000000000001E-4</v>
      </c>
      <c r="M121">
        <v>1.7899999999999999E-4</v>
      </c>
      <c r="N121">
        <v>1.6899999999999999E-4</v>
      </c>
      <c r="O121">
        <v>19</v>
      </c>
      <c r="P121" t="s">
        <v>107</v>
      </c>
      <c r="Q121" t="s">
        <v>363</v>
      </c>
      <c r="R121">
        <v>8.1000000000000004E-5</v>
      </c>
    </row>
    <row r="122" spans="1:18" x14ac:dyDescent="0.25">
      <c r="A122">
        <v>760</v>
      </c>
      <c r="B122" t="s">
        <v>229</v>
      </c>
      <c r="C122">
        <v>7795</v>
      </c>
      <c r="D122">
        <v>190</v>
      </c>
      <c r="E122" t="s">
        <v>297</v>
      </c>
      <c r="F122" t="s">
        <v>360</v>
      </c>
      <c r="G122">
        <v>26.867000000000001</v>
      </c>
      <c r="H122" t="s">
        <v>452</v>
      </c>
      <c r="I122">
        <v>6.559558</v>
      </c>
      <c r="J122">
        <v>0.81351899999999999</v>
      </c>
      <c r="K122">
        <v>1.7544200000000001</v>
      </c>
      <c r="L122">
        <v>0.50144699999999998</v>
      </c>
      <c r="M122">
        <v>6.2190000000000002E-2</v>
      </c>
      <c r="N122">
        <v>0.13411699999999999</v>
      </c>
      <c r="O122">
        <v>19</v>
      </c>
      <c r="P122" t="s">
        <v>107</v>
      </c>
      <c r="Q122" t="s">
        <v>363</v>
      </c>
      <c r="R122">
        <v>7.6444999999999999E-2</v>
      </c>
    </row>
    <row r="123" spans="1:18" x14ac:dyDescent="0.25">
      <c r="A123">
        <v>762</v>
      </c>
      <c r="B123" t="s">
        <v>229</v>
      </c>
      <c r="C123">
        <v>7818</v>
      </c>
      <c r="D123">
        <v>413</v>
      </c>
      <c r="E123" t="s">
        <v>361</v>
      </c>
      <c r="F123" t="s">
        <v>362</v>
      </c>
      <c r="G123">
        <v>27.6557</v>
      </c>
      <c r="H123" t="s">
        <v>452</v>
      </c>
      <c r="I123">
        <v>8.8209520000000001</v>
      </c>
      <c r="J123">
        <v>1.380752</v>
      </c>
      <c r="K123">
        <v>1.7768379999999999</v>
      </c>
      <c r="L123">
        <v>2.8509999999999998E-3</v>
      </c>
      <c r="M123">
        <v>4.46E-4</v>
      </c>
      <c r="N123">
        <v>5.7399999999999997E-4</v>
      </c>
      <c r="O123">
        <v>19</v>
      </c>
      <c r="P123" t="s">
        <v>107</v>
      </c>
      <c r="Q123" t="s">
        <v>363</v>
      </c>
      <c r="R123">
        <v>3.2299999999999999E-4</v>
      </c>
    </row>
    <row r="124" spans="1:18" x14ac:dyDescent="0.25">
      <c r="A124">
        <v>363</v>
      </c>
      <c r="B124" t="s">
        <v>229</v>
      </c>
      <c r="C124">
        <v>12114</v>
      </c>
      <c r="D124">
        <v>121</v>
      </c>
      <c r="E124" t="s">
        <v>231</v>
      </c>
      <c r="F124" t="s">
        <v>454</v>
      </c>
      <c r="G124">
        <v>203.22900000000001</v>
      </c>
      <c r="H124" t="s">
        <v>455</v>
      </c>
      <c r="I124">
        <v>12.684558000000001</v>
      </c>
      <c r="J124">
        <v>2.1317659999999998</v>
      </c>
      <c r="K124">
        <v>2.2571349999999999</v>
      </c>
      <c r="L124">
        <v>1.9109999999999999E-3</v>
      </c>
      <c r="M124">
        <v>3.21E-4</v>
      </c>
      <c r="N124">
        <v>3.4000000000000002E-4</v>
      </c>
      <c r="O124">
        <v>10</v>
      </c>
      <c r="P124" t="s">
        <v>102</v>
      </c>
      <c r="Q124" t="s">
        <v>332</v>
      </c>
      <c r="R124">
        <v>1.5100000000000001E-4</v>
      </c>
    </row>
    <row r="125" spans="1:18" x14ac:dyDescent="0.25">
      <c r="A125">
        <v>465</v>
      </c>
      <c r="B125" t="s">
        <v>229</v>
      </c>
      <c r="C125">
        <v>13038</v>
      </c>
      <c r="D125">
        <v>121</v>
      </c>
      <c r="E125" t="s">
        <v>231</v>
      </c>
      <c r="F125" t="s">
        <v>276</v>
      </c>
      <c r="G125">
        <v>2.9430000000000001E-2</v>
      </c>
      <c r="H125" t="s">
        <v>456</v>
      </c>
      <c r="I125">
        <v>11.733371</v>
      </c>
      <c r="J125">
        <v>1.9754510000000001</v>
      </c>
      <c r="K125">
        <v>2.1412239999999998</v>
      </c>
      <c r="L125">
        <v>6.7655000000000007E-2</v>
      </c>
      <c r="M125">
        <v>1.1390000000000001E-2</v>
      </c>
      <c r="N125">
        <v>1.2345999999999999E-2</v>
      </c>
      <c r="O125">
        <v>10</v>
      </c>
      <c r="P125" t="s">
        <v>102</v>
      </c>
      <c r="Q125" t="s">
        <v>332</v>
      </c>
      <c r="R125">
        <v>5.7660000000000003E-3</v>
      </c>
    </row>
    <row r="126" spans="1:18" x14ac:dyDescent="0.25">
      <c r="A126">
        <v>466</v>
      </c>
      <c r="B126" t="s">
        <v>229</v>
      </c>
      <c r="C126">
        <v>13041</v>
      </c>
      <c r="D126">
        <v>121</v>
      </c>
      <c r="E126" t="s">
        <v>231</v>
      </c>
      <c r="F126" t="s">
        <v>276</v>
      </c>
      <c r="G126">
        <v>0.93712200000000001</v>
      </c>
      <c r="H126" t="s">
        <v>456</v>
      </c>
      <c r="I126">
        <v>11.733371</v>
      </c>
      <c r="J126">
        <v>1.9754510000000001</v>
      </c>
      <c r="K126">
        <v>2.1412239999999998</v>
      </c>
      <c r="L126">
        <v>10.7797</v>
      </c>
      <c r="M126">
        <v>1.81488</v>
      </c>
      <c r="N126">
        <v>1.9671799999999999</v>
      </c>
      <c r="O126">
        <v>10</v>
      </c>
      <c r="P126" t="s">
        <v>102</v>
      </c>
      <c r="Q126" t="s">
        <v>332</v>
      </c>
      <c r="R126">
        <v>0.91871800000000003</v>
      </c>
    </row>
    <row r="127" spans="1:18" x14ac:dyDescent="0.25">
      <c r="A127">
        <v>467</v>
      </c>
      <c r="B127" t="s">
        <v>229</v>
      </c>
      <c r="C127">
        <v>13043</v>
      </c>
      <c r="D127">
        <v>121</v>
      </c>
      <c r="E127" t="s">
        <v>231</v>
      </c>
      <c r="F127" t="s">
        <v>276</v>
      </c>
      <c r="G127">
        <v>9.4768000000000005E-2</v>
      </c>
      <c r="H127" t="s">
        <v>456</v>
      </c>
      <c r="I127">
        <v>11.733371</v>
      </c>
      <c r="J127">
        <v>1.9754510000000001</v>
      </c>
      <c r="K127">
        <v>2.1412239999999998</v>
      </c>
      <c r="L127">
        <v>1.11195</v>
      </c>
      <c r="M127">
        <v>0.18720899999999999</v>
      </c>
      <c r="N127">
        <v>0.20291899999999999</v>
      </c>
      <c r="O127">
        <v>10</v>
      </c>
      <c r="P127" t="s">
        <v>102</v>
      </c>
      <c r="Q127" t="s">
        <v>332</v>
      </c>
      <c r="R127">
        <v>9.4768000000000005E-2</v>
      </c>
    </row>
    <row r="128" spans="1:18" x14ac:dyDescent="0.25">
      <c r="A128">
        <v>468</v>
      </c>
      <c r="B128" t="s">
        <v>229</v>
      </c>
      <c r="C128">
        <v>13044</v>
      </c>
      <c r="D128">
        <v>121</v>
      </c>
      <c r="E128" t="s">
        <v>231</v>
      </c>
      <c r="F128" t="s">
        <v>276</v>
      </c>
      <c r="G128">
        <v>5.9225E-2</v>
      </c>
      <c r="H128" t="s">
        <v>456</v>
      </c>
      <c r="I128">
        <v>11.733371</v>
      </c>
      <c r="J128">
        <v>1.9754510000000001</v>
      </c>
      <c r="K128">
        <v>2.1412239999999998</v>
      </c>
      <c r="L128">
        <v>0.69491000000000003</v>
      </c>
      <c r="M128">
        <v>0.116996</v>
      </c>
      <c r="N128">
        <v>0.12681400000000001</v>
      </c>
      <c r="O128">
        <v>10</v>
      </c>
      <c r="P128" t="s">
        <v>102</v>
      </c>
      <c r="Q128" t="s">
        <v>332</v>
      </c>
      <c r="R128">
        <v>5.9225E-2</v>
      </c>
    </row>
    <row r="129" spans="1:18" x14ac:dyDescent="0.25">
      <c r="A129">
        <v>469</v>
      </c>
      <c r="B129" t="s">
        <v>229</v>
      </c>
      <c r="C129">
        <v>13045</v>
      </c>
      <c r="D129">
        <v>121</v>
      </c>
      <c r="E129" t="s">
        <v>231</v>
      </c>
      <c r="F129" t="s">
        <v>276</v>
      </c>
      <c r="G129">
        <v>2.163E-3</v>
      </c>
      <c r="H129" t="s">
        <v>456</v>
      </c>
      <c r="I129">
        <v>11.733371</v>
      </c>
      <c r="J129">
        <v>1.9754510000000001</v>
      </c>
      <c r="K129">
        <v>2.1412239999999998</v>
      </c>
      <c r="L129">
        <v>2.5375000000000002E-2</v>
      </c>
      <c r="M129">
        <v>4.2719999999999998E-3</v>
      </c>
      <c r="N129">
        <v>4.6309999999999997E-3</v>
      </c>
      <c r="O129">
        <v>10</v>
      </c>
      <c r="P129" t="s">
        <v>102</v>
      </c>
      <c r="Q129" t="s">
        <v>332</v>
      </c>
      <c r="R129">
        <v>2.163E-3</v>
      </c>
    </row>
    <row r="130" spans="1:18" x14ac:dyDescent="0.25">
      <c r="A130">
        <v>470</v>
      </c>
      <c r="B130" t="s">
        <v>229</v>
      </c>
      <c r="C130">
        <v>13046</v>
      </c>
      <c r="D130">
        <v>121</v>
      </c>
      <c r="E130" t="s">
        <v>231</v>
      </c>
      <c r="F130" t="s">
        <v>276</v>
      </c>
      <c r="G130">
        <v>0.71841299999999997</v>
      </c>
      <c r="H130" t="s">
        <v>456</v>
      </c>
      <c r="I130">
        <v>11.733371</v>
      </c>
      <c r="J130">
        <v>1.9754510000000001</v>
      </c>
      <c r="K130">
        <v>2.1412239999999998</v>
      </c>
      <c r="L130">
        <v>7.5913000000000004</v>
      </c>
      <c r="M130">
        <v>1.2780899999999999</v>
      </c>
      <c r="N130">
        <v>1.38534</v>
      </c>
      <c r="O130">
        <v>10</v>
      </c>
      <c r="P130" t="s">
        <v>102</v>
      </c>
      <c r="Q130" t="s">
        <v>332</v>
      </c>
      <c r="R130">
        <v>0.646984</v>
      </c>
    </row>
    <row r="131" spans="1:18" x14ac:dyDescent="0.25">
      <c r="A131">
        <v>498</v>
      </c>
      <c r="B131" t="s">
        <v>229</v>
      </c>
      <c r="C131">
        <v>13111</v>
      </c>
      <c r="D131">
        <v>132</v>
      </c>
      <c r="E131" t="s">
        <v>333</v>
      </c>
      <c r="F131" t="s">
        <v>334</v>
      </c>
      <c r="G131">
        <v>9.4089000000000006E-2</v>
      </c>
      <c r="H131" t="s">
        <v>456</v>
      </c>
      <c r="I131">
        <v>11.617590999999999</v>
      </c>
      <c r="J131">
        <v>2.0858639999999999</v>
      </c>
      <c r="K131">
        <v>2.0555859999999999</v>
      </c>
      <c r="L131">
        <v>1.09304</v>
      </c>
      <c r="M131">
        <v>0.19624800000000001</v>
      </c>
      <c r="N131">
        <v>0.19339899999999999</v>
      </c>
      <c r="O131">
        <v>10</v>
      </c>
      <c r="P131" t="s">
        <v>102</v>
      </c>
      <c r="Q131" t="s">
        <v>332</v>
      </c>
      <c r="R131">
        <v>9.4085000000000002E-2</v>
      </c>
    </row>
    <row r="132" spans="1:18" x14ac:dyDescent="0.25">
      <c r="A132">
        <v>539</v>
      </c>
      <c r="B132" t="s">
        <v>229</v>
      </c>
      <c r="C132">
        <v>13238</v>
      </c>
      <c r="D132">
        <v>182</v>
      </c>
      <c r="E132" t="s">
        <v>242</v>
      </c>
      <c r="F132" t="s">
        <v>279</v>
      </c>
      <c r="G132">
        <v>7.7102899999999996</v>
      </c>
      <c r="H132" t="s">
        <v>456</v>
      </c>
      <c r="I132">
        <v>11.610144999999999</v>
      </c>
      <c r="J132">
        <v>2.0070380000000001</v>
      </c>
      <c r="K132">
        <v>2.0894119999999998</v>
      </c>
      <c r="L132">
        <v>0.60718399999999995</v>
      </c>
      <c r="M132">
        <v>0.104963</v>
      </c>
      <c r="N132">
        <v>0.10927099999999999</v>
      </c>
      <c r="O132">
        <v>10</v>
      </c>
      <c r="P132" t="s">
        <v>102</v>
      </c>
      <c r="Q132" t="s">
        <v>332</v>
      </c>
      <c r="R132">
        <v>5.2297999999999997E-2</v>
      </c>
    </row>
    <row r="133" spans="1:18" x14ac:dyDescent="0.25">
      <c r="A133">
        <v>582</v>
      </c>
      <c r="B133" t="s">
        <v>229</v>
      </c>
      <c r="C133">
        <v>13585</v>
      </c>
      <c r="D133">
        <v>411</v>
      </c>
      <c r="E133" t="s">
        <v>236</v>
      </c>
      <c r="F133" t="s">
        <v>282</v>
      </c>
      <c r="G133">
        <v>2.13903</v>
      </c>
      <c r="H133" t="s">
        <v>456</v>
      </c>
      <c r="I133">
        <v>5.9979040000000001</v>
      </c>
      <c r="J133">
        <v>0.90687899999999999</v>
      </c>
      <c r="K133">
        <v>1.5020009999999999</v>
      </c>
      <c r="L133">
        <v>1.4851399999999999</v>
      </c>
      <c r="M133">
        <v>0.224551</v>
      </c>
      <c r="N133">
        <v>0.37190899999999999</v>
      </c>
      <c r="O133">
        <v>10</v>
      </c>
      <c r="P133" t="s">
        <v>102</v>
      </c>
      <c r="Q133" t="s">
        <v>332</v>
      </c>
      <c r="R133">
        <v>0.247609</v>
      </c>
    </row>
    <row r="134" spans="1:18" x14ac:dyDescent="0.25">
      <c r="A134">
        <v>584</v>
      </c>
      <c r="B134" t="s">
        <v>229</v>
      </c>
      <c r="C134">
        <v>13589</v>
      </c>
      <c r="D134">
        <v>411</v>
      </c>
      <c r="E134" t="s">
        <v>236</v>
      </c>
      <c r="F134" t="s">
        <v>282</v>
      </c>
      <c r="G134">
        <v>896.71699999999998</v>
      </c>
      <c r="H134" t="s">
        <v>456</v>
      </c>
      <c r="I134">
        <v>5.9979040000000001</v>
      </c>
      <c r="J134">
        <v>0.90687899999999999</v>
      </c>
      <c r="K134">
        <v>1.5020009999999999</v>
      </c>
      <c r="L134">
        <v>6.3997599999999997</v>
      </c>
      <c r="M134">
        <v>0.96763999999999994</v>
      </c>
      <c r="N134">
        <v>1.6026400000000001</v>
      </c>
      <c r="O134">
        <v>10</v>
      </c>
      <c r="P134" t="s">
        <v>102</v>
      </c>
      <c r="Q134" t="s">
        <v>332</v>
      </c>
      <c r="R134">
        <v>1.0669999999999999</v>
      </c>
    </row>
    <row r="135" spans="1:18" x14ac:dyDescent="0.25">
      <c r="A135">
        <v>696</v>
      </c>
      <c r="B135" t="s">
        <v>229</v>
      </c>
      <c r="C135">
        <v>15265</v>
      </c>
      <c r="D135">
        <v>641</v>
      </c>
      <c r="E135" t="s">
        <v>238</v>
      </c>
      <c r="F135" t="s">
        <v>287</v>
      </c>
      <c r="G135">
        <v>1.29409</v>
      </c>
      <c r="H135" t="s">
        <v>456</v>
      </c>
      <c r="I135">
        <v>7.2364240000000004</v>
      </c>
      <c r="J135">
        <v>1.3226290000000001</v>
      </c>
      <c r="K135">
        <v>1.468153</v>
      </c>
      <c r="L135">
        <v>0.38857399999999997</v>
      </c>
      <c r="M135">
        <v>7.1021000000000001E-2</v>
      </c>
      <c r="N135">
        <v>7.8835000000000002E-2</v>
      </c>
      <c r="O135">
        <v>10</v>
      </c>
      <c r="P135" t="s">
        <v>102</v>
      </c>
      <c r="Q135" t="s">
        <v>332</v>
      </c>
      <c r="R135">
        <v>5.3697000000000002E-2</v>
      </c>
    </row>
    <row r="136" spans="1:18" x14ac:dyDescent="0.25">
      <c r="A136">
        <v>698</v>
      </c>
      <c r="B136" t="s">
        <v>229</v>
      </c>
      <c r="C136">
        <v>15294</v>
      </c>
      <c r="D136">
        <v>641</v>
      </c>
      <c r="E136" t="s">
        <v>238</v>
      </c>
      <c r="F136" t="s">
        <v>287</v>
      </c>
      <c r="G136">
        <v>70.528599999999997</v>
      </c>
      <c r="H136" t="s">
        <v>456</v>
      </c>
      <c r="I136">
        <v>7.2364240000000004</v>
      </c>
      <c r="J136">
        <v>1.3226290000000001</v>
      </c>
      <c r="K136">
        <v>1.468153</v>
      </c>
      <c r="L136">
        <v>93.735600000000005</v>
      </c>
      <c r="M136">
        <v>17.132400000000001</v>
      </c>
      <c r="N136">
        <v>19.017399999999999</v>
      </c>
      <c r="O136">
        <v>10</v>
      </c>
      <c r="P136" t="s">
        <v>102</v>
      </c>
      <c r="Q136" t="s">
        <v>332</v>
      </c>
      <c r="R136">
        <v>12.9533</v>
      </c>
    </row>
    <row r="137" spans="1:18" x14ac:dyDescent="0.25">
      <c r="A137">
        <v>233</v>
      </c>
      <c r="B137" t="s">
        <v>229</v>
      </c>
      <c r="C137">
        <v>7733</v>
      </c>
      <c r="D137">
        <v>121</v>
      </c>
      <c r="E137" t="s">
        <v>231</v>
      </c>
      <c r="F137" t="s">
        <v>243</v>
      </c>
      <c r="G137">
        <v>364.702</v>
      </c>
      <c r="H137" t="s">
        <v>452</v>
      </c>
      <c r="I137">
        <v>10.597968</v>
      </c>
      <c r="J137">
        <v>1.7723370000000001</v>
      </c>
      <c r="K137">
        <v>1.9982530000000001</v>
      </c>
      <c r="L137">
        <v>18.6981</v>
      </c>
      <c r="M137">
        <v>3.1269499999999999</v>
      </c>
      <c r="N137">
        <v>3.5255399999999999</v>
      </c>
      <c r="O137">
        <v>14</v>
      </c>
      <c r="P137" t="s">
        <v>346</v>
      </c>
      <c r="Q137" t="s">
        <v>212</v>
      </c>
      <c r="R137">
        <v>1.76431</v>
      </c>
    </row>
    <row r="138" spans="1:18" x14ac:dyDescent="0.25">
      <c r="A138">
        <v>252</v>
      </c>
      <c r="B138" t="s">
        <v>229</v>
      </c>
      <c r="C138">
        <v>7747</v>
      </c>
      <c r="D138">
        <v>133</v>
      </c>
      <c r="E138" t="s">
        <v>232</v>
      </c>
      <c r="F138" t="s">
        <v>331</v>
      </c>
      <c r="G138">
        <v>21.7056</v>
      </c>
      <c r="H138" t="s">
        <v>452</v>
      </c>
      <c r="I138">
        <v>9.8941820000000007</v>
      </c>
      <c r="J138">
        <v>1.6482680000000001</v>
      </c>
      <c r="K138">
        <v>1.9179250000000001</v>
      </c>
      <c r="L138">
        <v>62.803100000000001</v>
      </c>
      <c r="M138">
        <v>10.462300000000001</v>
      </c>
      <c r="N138">
        <v>12.173999999999999</v>
      </c>
      <c r="O138">
        <v>14</v>
      </c>
      <c r="P138" t="s">
        <v>346</v>
      </c>
      <c r="Q138" t="s">
        <v>212</v>
      </c>
      <c r="R138">
        <v>6.34748</v>
      </c>
    </row>
    <row r="139" spans="1:18" x14ac:dyDescent="0.25">
      <c r="A139">
        <v>735</v>
      </c>
      <c r="B139" t="s">
        <v>229</v>
      </c>
      <c r="C139">
        <v>7733</v>
      </c>
      <c r="D139">
        <v>121</v>
      </c>
      <c r="E139" t="s">
        <v>231</v>
      </c>
      <c r="F139" t="s">
        <v>243</v>
      </c>
      <c r="G139">
        <v>364.702</v>
      </c>
      <c r="H139" t="s">
        <v>452</v>
      </c>
      <c r="I139">
        <v>10.597968</v>
      </c>
      <c r="J139">
        <v>1.7723370000000001</v>
      </c>
      <c r="K139">
        <v>1.9982530000000001</v>
      </c>
      <c r="L139">
        <v>1.0682000000000001E-2</v>
      </c>
      <c r="M139">
        <v>1.786E-3</v>
      </c>
      <c r="N139">
        <v>2.0140000000000002E-3</v>
      </c>
      <c r="O139">
        <v>14</v>
      </c>
      <c r="P139" t="s">
        <v>346</v>
      </c>
      <c r="Q139" t="s">
        <v>212</v>
      </c>
      <c r="R139">
        <v>1.008E-3</v>
      </c>
    </row>
    <row r="140" spans="1:18" x14ac:dyDescent="0.25">
      <c r="A140">
        <v>234</v>
      </c>
      <c r="B140" t="s">
        <v>229</v>
      </c>
      <c r="C140">
        <v>7733</v>
      </c>
      <c r="D140">
        <v>121</v>
      </c>
      <c r="E140" t="s">
        <v>231</v>
      </c>
      <c r="F140" t="s">
        <v>243</v>
      </c>
      <c r="G140">
        <v>364.702</v>
      </c>
      <c r="H140" t="s">
        <v>452</v>
      </c>
      <c r="I140">
        <v>10.597968</v>
      </c>
      <c r="J140">
        <v>1.7723370000000001</v>
      </c>
      <c r="K140">
        <v>1.9982530000000001</v>
      </c>
      <c r="L140">
        <v>785.94500000000005</v>
      </c>
      <c r="M140">
        <v>131.43700000000001</v>
      </c>
      <c r="N140">
        <v>148.19</v>
      </c>
      <c r="O140">
        <v>15</v>
      </c>
      <c r="P140" t="s">
        <v>347</v>
      </c>
      <c r="Q140" t="s">
        <v>348</v>
      </c>
      <c r="R140">
        <v>74.16</v>
      </c>
    </row>
    <row r="141" spans="1:18" x14ac:dyDescent="0.25">
      <c r="A141">
        <v>248</v>
      </c>
      <c r="B141" t="s">
        <v>229</v>
      </c>
      <c r="C141">
        <v>7742</v>
      </c>
      <c r="D141">
        <v>132</v>
      </c>
      <c r="E141" t="s">
        <v>333</v>
      </c>
      <c r="F141" t="s">
        <v>349</v>
      </c>
      <c r="G141">
        <v>95.584999999999994</v>
      </c>
      <c r="H141" t="s">
        <v>452</v>
      </c>
      <c r="I141">
        <v>11.777051999999999</v>
      </c>
      <c r="J141">
        <v>2.4246759999999998</v>
      </c>
      <c r="K141">
        <v>2.0385930000000001</v>
      </c>
      <c r="L141">
        <v>1.1021E-2</v>
      </c>
      <c r="M141">
        <v>2.2690000000000002E-3</v>
      </c>
      <c r="N141">
        <v>1.908E-3</v>
      </c>
      <c r="O141">
        <v>15</v>
      </c>
      <c r="P141" t="s">
        <v>347</v>
      </c>
      <c r="Q141" t="s">
        <v>348</v>
      </c>
      <c r="R141">
        <v>9.3599999999999998E-4</v>
      </c>
    </row>
    <row r="142" spans="1:18" x14ac:dyDescent="0.25">
      <c r="A142">
        <v>253</v>
      </c>
      <c r="B142" t="s">
        <v>229</v>
      </c>
      <c r="C142">
        <v>7747</v>
      </c>
      <c r="D142">
        <v>133</v>
      </c>
      <c r="E142" t="s">
        <v>232</v>
      </c>
      <c r="F142" t="s">
        <v>331</v>
      </c>
      <c r="G142">
        <v>21.7056</v>
      </c>
      <c r="H142" t="s">
        <v>452</v>
      </c>
      <c r="I142">
        <v>9.8941820000000007</v>
      </c>
      <c r="J142">
        <v>1.6482680000000001</v>
      </c>
      <c r="K142">
        <v>1.9179250000000001</v>
      </c>
      <c r="L142">
        <v>9.4322900000000001</v>
      </c>
      <c r="M142">
        <v>1.5713200000000001</v>
      </c>
      <c r="N142">
        <v>1.82839</v>
      </c>
      <c r="O142">
        <v>15</v>
      </c>
      <c r="P142" t="s">
        <v>347</v>
      </c>
      <c r="Q142" t="s">
        <v>348</v>
      </c>
      <c r="R142">
        <v>0.95331699999999997</v>
      </c>
    </row>
    <row r="143" spans="1:18" x14ac:dyDescent="0.25">
      <c r="A143">
        <v>261</v>
      </c>
      <c r="B143" t="s">
        <v>229</v>
      </c>
      <c r="C143">
        <v>7763</v>
      </c>
      <c r="D143">
        <v>140</v>
      </c>
      <c r="E143" t="s">
        <v>233</v>
      </c>
      <c r="F143" t="s">
        <v>244</v>
      </c>
      <c r="G143">
        <v>23.427900000000001</v>
      </c>
      <c r="H143" t="s">
        <v>452</v>
      </c>
      <c r="I143">
        <v>10.321685</v>
      </c>
      <c r="J143">
        <v>1.573078</v>
      </c>
      <c r="K143">
        <v>1.918366</v>
      </c>
      <c r="L143">
        <v>127.991</v>
      </c>
      <c r="M143">
        <v>19.506499999999999</v>
      </c>
      <c r="N143">
        <v>23.7881</v>
      </c>
      <c r="O143">
        <v>15</v>
      </c>
      <c r="P143" t="s">
        <v>347</v>
      </c>
      <c r="Q143" t="s">
        <v>348</v>
      </c>
      <c r="R143">
        <v>12.4002</v>
      </c>
    </row>
    <row r="144" spans="1:18" x14ac:dyDescent="0.25">
      <c r="A144">
        <v>273</v>
      </c>
      <c r="B144" t="s">
        <v>229</v>
      </c>
      <c r="C144">
        <v>7784</v>
      </c>
      <c r="D144">
        <v>171</v>
      </c>
      <c r="E144" t="s">
        <v>235</v>
      </c>
      <c r="F144" t="s">
        <v>350</v>
      </c>
      <c r="G144">
        <v>19.258800000000001</v>
      </c>
      <c r="H144" t="s">
        <v>452</v>
      </c>
      <c r="I144">
        <v>9.1112819999999992</v>
      </c>
      <c r="J144">
        <v>1.493085</v>
      </c>
      <c r="K144">
        <v>2.0554540000000001</v>
      </c>
      <c r="L144">
        <v>173.34100000000001</v>
      </c>
      <c r="M144">
        <v>28.405799999999999</v>
      </c>
      <c r="N144">
        <v>39.104799999999997</v>
      </c>
      <c r="O144">
        <v>15</v>
      </c>
      <c r="P144" t="s">
        <v>347</v>
      </c>
      <c r="Q144" t="s">
        <v>348</v>
      </c>
      <c r="R144">
        <v>19.024899999999999</v>
      </c>
    </row>
    <row r="145" spans="1:18" x14ac:dyDescent="0.25">
      <c r="A145">
        <v>283</v>
      </c>
      <c r="B145" t="s">
        <v>229</v>
      </c>
      <c r="C145">
        <v>7805</v>
      </c>
      <c r="D145">
        <v>322</v>
      </c>
      <c r="E145" t="s">
        <v>351</v>
      </c>
      <c r="F145" t="s">
        <v>352</v>
      </c>
      <c r="G145">
        <v>12.586600000000001</v>
      </c>
      <c r="H145" t="s">
        <v>452</v>
      </c>
      <c r="I145">
        <v>9.5724470000000004</v>
      </c>
      <c r="J145">
        <v>1.5314950000000001</v>
      </c>
      <c r="K145">
        <v>1.9998469999999999</v>
      </c>
      <c r="L145">
        <v>0.69108700000000001</v>
      </c>
      <c r="M145">
        <v>0.110567</v>
      </c>
      <c r="N145">
        <v>0.14438000000000001</v>
      </c>
      <c r="O145">
        <v>15</v>
      </c>
      <c r="P145" t="s">
        <v>347</v>
      </c>
      <c r="Q145" t="s">
        <v>348</v>
      </c>
      <c r="R145">
        <v>7.2194999999999995E-2</v>
      </c>
    </row>
    <row r="146" spans="1:18" x14ac:dyDescent="0.25">
      <c r="A146">
        <v>298</v>
      </c>
      <c r="B146" t="s">
        <v>229</v>
      </c>
      <c r="C146">
        <v>7834</v>
      </c>
      <c r="D146">
        <v>530</v>
      </c>
      <c r="E146" t="s">
        <v>237</v>
      </c>
      <c r="F146" t="s">
        <v>353</v>
      </c>
      <c r="G146">
        <v>1.3938900000000001</v>
      </c>
      <c r="H146" t="s">
        <v>452</v>
      </c>
      <c r="I146">
        <v>9.9734239999999996</v>
      </c>
      <c r="J146">
        <v>1.640547</v>
      </c>
      <c r="K146">
        <v>1.863278</v>
      </c>
      <c r="L146">
        <v>13.901899999999999</v>
      </c>
      <c r="M146">
        <v>2.28674</v>
      </c>
      <c r="N146">
        <v>2.5972</v>
      </c>
      <c r="O146">
        <v>15</v>
      </c>
      <c r="P146" t="s">
        <v>347</v>
      </c>
      <c r="Q146" t="s">
        <v>348</v>
      </c>
      <c r="R146">
        <v>1.3938900000000001</v>
      </c>
    </row>
    <row r="147" spans="1:18" x14ac:dyDescent="0.25">
      <c r="A147">
        <v>737</v>
      </c>
      <c r="B147" t="s">
        <v>229</v>
      </c>
      <c r="C147">
        <v>7733</v>
      </c>
      <c r="D147">
        <v>121</v>
      </c>
      <c r="E147" t="s">
        <v>231</v>
      </c>
      <c r="F147" t="s">
        <v>243</v>
      </c>
      <c r="G147">
        <v>364.702</v>
      </c>
      <c r="H147" t="s">
        <v>452</v>
      </c>
      <c r="I147">
        <v>10.597968</v>
      </c>
      <c r="J147">
        <v>1.7723370000000001</v>
      </c>
      <c r="K147">
        <v>1.9982530000000001</v>
      </c>
      <c r="L147">
        <v>3.4668999999999998E-2</v>
      </c>
      <c r="M147">
        <v>5.7980000000000002E-3</v>
      </c>
      <c r="N147">
        <v>6.5370000000000003E-3</v>
      </c>
      <c r="O147">
        <v>15</v>
      </c>
      <c r="P147" t="s">
        <v>347</v>
      </c>
      <c r="Q147" t="s">
        <v>348</v>
      </c>
      <c r="R147">
        <v>3.271E-3</v>
      </c>
    </row>
    <row r="148" spans="1:18" x14ac:dyDescent="0.25">
      <c r="A148">
        <v>749</v>
      </c>
      <c r="B148" t="s">
        <v>229</v>
      </c>
      <c r="C148">
        <v>7742</v>
      </c>
      <c r="D148">
        <v>132</v>
      </c>
      <c r="E148" t="s">
        <v>333</v>
      </c>
      <c r="F148" t="s">
        <v>349</v>
      </c>
      <c r="G148">
        <v>95.584999999999994</v>
      </c>
      <c r="H148" t="s">
        <v>452</v>
      </c>
      <c r="I148">
        <v>11.777051999999999</v>
      </c>
      <c r="J148">
        <v>2.4246759999999998</v>
      </c>
      <c r="K148">
        <v>2.0385930000000001</v>
      </c>
      <c r="L148">
        <v>1.1999999999999999E-3</v>
      </c>
      <c r="M148">
        <v>2.4699999999999999E-4</v>
      </c>
      <c r="N148">
        <v>2.0799999999999999E-4</v>
      </c>
      <c r="O148">
        <v>15</v>
      </c>
      <c r="P148" t="s">
        <v>347</v>
      </c>
      <c r="Q148" t="s">
        <v>348</v>
      </c>
      <c r="R148">
        <v>1.02E-4</v>
      </c>
    </row>
    <row r="149" spans="1:18" x14ac:dyDescent="0.25">
      <c r="A149">
        <v>354</v>
      </c>
      <c r="B149" t="s">
        <v>229</v>
      </c>
      <c r="C149">
        <v>12088</v>
      </c>
      <c r="D149">
        <v>111</v>
      </c>
      <c r="E149" t="s">
        <v>231</v>
      </c>
      <c r="F149" t="s">
        <v>457</v>
      </c>
      <c r="G149">
        <v>1.1400399999999999</v>
      </c>
      <c r="H149" t="s">
        <v>455</v>
      </c>
      <c r="I149">
        <v>10.585588</v>
      </c>
      <c r="J149">
        <v>1.76698</v>
      </c>
      <c r="K149">
        <v>2.0891790000000001</v>
      </c>
      <c r="L149">
        <v>7.3719099999999997</v>
      </c>
      <c r="M149">
        <v>1.23054</v>
      </c>
      <c r="N149">
        <v>1.4549300000000001</v>
      </c>
      <c r="O149">
        <v>16</v>
      </c>
      <c r="P149" t="s">
        <v>105</v>
      </c>
      <c r="Q149" t="s">
        <v>354</v>
      </c>
      <c r="R149">
        <v>0.69640999999999997</v>
      </c>
    </row>
    <row r="150" spans="1:18" x14ac:dyDescent="0.25">
      <c r="A150">
        <v>356</v>
      </c>
      <c r="B150" t="s">
        <v>229</v>
      </c>
      <c r="C150">
        <v>12089</v>
      </c>
      <c r="D150">
        <v>111</v>
      </c>
      <c r="E150" t="s">
        <v>231</v>
      </c>
      <c r="F150" t="s">
        <v>457</v>
      </c>
      <c r="G150">
        <v>40.752200000000002</v>
      </c>
      <c r="H150" t="s">
        <v>455</v>
      </c>
      <c r="I150">
        <v>10.585588</v>
      </c>
      <c r="J150">
        <v>1.76698</v>
      </c>
      <c r="K150">
        <v>2.0891790000000001</v>
      </c>
      <c r="L150">
        <v>113.56</v>
      </c>
      <c r="M150">
        <v>18.9558</v>
      </c>
      <c r="N150">
        <v>22.412299999999998</v>
      </c>
      <c r="O150">
        <v>16</v>
      </c>
      <c r="P150" t="s">
        <v>105</v>
      </c>
      <c r="Q150" t="s">
        <v>354</v>
      </c>
      <c r="R150">
        <v>10.7278</v>
      </c>
    </row>
    <row r="151" spans="1:18" x14ac:dyDescent="0.25">
      <c r="A151">
        <v>360</v>
      </c>
      <c r="B151" t="s">
        <v>229</v>
      </c>
      <c r="C151">
        <v>12093</v>
      </c>
      <c r="D151">
        <v>118</v>
      </c>
      <c r="E151" t="s">
        <v>247</v>
      </c>
      <c r="F151" t="s">
        <v>458</v>
      </c>
      <c r="G151">
        <v>10.8447</v>
      </c>
      <c r="H151" t="s">
        <v>455</v>
      </c>
      <c r="I151">
        <v>13.445479000000001</v>
      </c>
      <c r="J151">
        <v>2.2573150000000002</v>
      </c>
      <c r="K151">
        <v>2.3428840000000002</v>
      </c>
      <c r="L151">
        <v>144.93600000000001</v>
      </c>
      <c r="M151">
        <v>24.332699999999999</v>
      </c>
      <c r="N151">
        <v>25.255099999999999</v>
      </c>
      <c r="O151">
        <v>16</v>
      </c>
      <c r="P151" t="s">
        <v>105</v>
      </c>
      <c r="Q151" t="s">
        <v>354</v>
      </c>
      <c r="R151">
        <v>10.779500000000001</v>
      </c>
    </row>
    <row r="152" spans="1:18" x14ac:dyDescent="0.25">
      <c r="A152">
        <v>366</v>
      </c>
      <c r="B152" t="s">
        <v>229</v>
      </c>
      <c r="C152">
        <v>12119</v>
      </c>
      <c r="D152">
        <v>121</v>
      </c>
      <c r="E152" t="s">
        <v>231</v>
      </c>
      <c r="F152" t="s">
        <v>454</v>
      </c>
      <c r="G152">
        <v>144.48699999999999</v>
      </c>
      <c r="H152" t="s">
        <v>455</v>
      </c>
      <c r="I152">
        <v>12.684558000000001</v>
      </c>
      <c r="J152">
        <v>2.1317659999999998</v>
      </c>
      <c r="K152">
        <v>2.2571349999999999</v>
      </c>
      <c r="L152">
        <v>54.965600000000002</v>
      </c>
      <c r="M152">
        <v>9.23752</v>
      </c>
      <c r="N152">
        <v>9.78078</v>
      </c>
      <c r="O152">
        <v>16</v>
      </c>
      <c r="P152" t="s">
        <v>105</v>
      </c>
      <c r="Q152" t="s">
        <v>354</v>
      </c>
      <c r="R152">
        <v>4.3332699999999997</v>
      </c>
    </row>
    <row r="153" spans="1:18" x14ac:dyDescent="0.25">
      <c r="A153">
        <v>373</v>
      </c>
      <c r="B153" t="s">
        <v>229</v>
      </c>
      <c r="C153">
        <v>12133</v>
      </c>
      <c r="D153">
        <v>122</v>
      </c>
      <c r="E153" t="s">
        <v>290</v>
      </c>
      <c r="F153" t="s">
        <v>459</v>
      </c>
      <c r="G153">
        <v>87.123800000000003</v>
      </c>
      <c r="H153" t="s">
        <v>455</v>
      </c>
      <c r="I153">
        <v>13.408372</v>
      </c>
      <c r="J153">
        <v>2.2485040000000001</v>
      </c>
      <c r="K153">
        <v>2.3354650000000001</v>
      </c>
      <c r="L153">
        <v>1015.28</v>
      </c>
      <c r="M153">
        <v>170.256</v>
      </c>
      <c r="N153">
        <v>176.84100000000001</v>
      </c>
      <c r="O153">
        <v>16</v>
      </c>
      <c r="P153" t="s">
        <v>105</v>
      </c>
      <c r="Q153" t="s">
        <v>354</v>
      </c>
      <c r="R153">
        <v>75.719800000000006</v>
      </c>
    </row>
    <row r="154" spans="1:18" x14ac:dyDescent="0.25">
      <c r="A154">
        <v>375</v>
      </c>
      <c r="B154" t="s">
        <v>229</v>
      </c>
      <c r="C154">
        <v>12155</v>
      </c>
      <c r="D154">
        <v>133</v>
      </c>
      <c r="E154" t="s">
        <v>232</v>
      </c>
      <c r="F154" t="s">
        <v>460</v>
      </c>
      <c r="G154">
        <v>38.535499999999999</v>
      </c>
      <c r="H154" t="s">
        <v>455</v>
      </c>
      <c r="I154">
        <v>12.930546</v>
      </c>
      <c r="J154">
        <v>2.5062009999999999</v>
      </c>
      <c r="K154">
        <v>2.2097129999999998</v>
      </c>
      <c r="L154">
        <v>1.3393999999999999</v>
      </c>
      <c r="M154">
        <v>0.259602</v>
      </c>
      <c r="N154">
        <v>0.22889100000000001</v>
      </c>
      <c r="O154">
        <v>16</v>
      </c>
      <c r="P154" t="s">
        <v>105</v>
      </c>
      <c r="Q154" t="s">
        <v>354</v>
      </c>
      <c r="R154">
        <v>0.103584</v>
      </c>
    </row>
    <row r="155" spans="1:18" x14ac:dyDescent="0.25">
      <c r="A155">
        <v>384</v>
      </c>
      <c r="B155" t="s">
        <v>229</v>
      </c>
      <c r="C155">
        <v>12186</v>
      </c>
      <c r="D155">
        <v>140</v>
      </c>
      <c r="E155" t="s">
        <v>233</v>
      </c>
      <c r="F155" t="s">
        <v>461</v>
      </c>
      <c r="G155">
        <v>16.6495</v>
      </c>
      <c r="H155" t="s">
        <v>455</v>
      </c>
      <c r="I155">
        <v>12.066105</v>
      </c>
      <c r="J155">
        <v>1.846098</v>
      </c>
      <c r="K155">
        <v>2.076317</v>
      </c>
      <c r="L155">
        <v>200.24799999999999</v>
      </c>
      <c r="M155">
        <v>30.637699999999999</v>
      </c>
      <c r="N155">
        <v>34.458300000000001</v>
      </c>
      <c r="O155">
        <v>16</v>
      </c>
      <c r="P155" t="s">
        <v>105</v>
      </c>
      <c r="Q155" t="s">
        <v>354</v>
      </c>
      <c r="R155">
        <v>16.5959</v>
      </c>
    </row>
    <row r="156" spans="1:18" x14ac:dyDescent="0.25">
      <c r="A156">
        <v>391</v>
      </c>
      <c r="B156" t="s">
        <v>229</v>
      </c>
      <c r="C156">
        <v>12211</v>
      </c>
      <c r="D156">
        <v>170</v>
      </c>
      <c r="E156" t="s">
        <v>248</v>
      </c>
      <c r="F156" t="s">
        <v>462</v>
      </c>
      <c r="G156">
        <v>0.383934</v>
      </c>
      <c r="H156" t="s">
        <v>455</v>
      </c>
      <c r="I156">
        <v>9.4951679999999996</v>
      </c>
      <c r="J156">
        <v>1.371032</v>
      </c>
      <c r="K156">
        <v>1.892269</v>
      </c>
      <c r="L156">
        <v>1.60972</v>
      </c>
      <c r="M156">
        <v>0.232431</v>
      </c>
      <c r="N156">
        <v>0.32079600000000003</v>
      </c>
      <c r="O156">
        <v>16</v>
      </c>
      <c r="P156" t="s">
        <v>105</v>
      </c>
      <c r="Q156" t="s">
        <v>354</v>
      </c>
      <c r="R156">
        <v>0.16952999999999999</v>
      </c>
    </row>
    <row r="157" spans="1:18" x14ac:dyDescent="0.25">
      <c r="A157">
        <v>394</v>
      </c>
      <c r="B157" t="s">
        <v>229</v>
      </c>
      <c r="C157">
        <v>12218</v>
      </c>
      <c r="D157">
        <v>171</v>
      </c>
      <c r="E157" t="s">
        <v>235</v>
      </c>
      <c r="F157" t="s">
        <v>463</v>
      </c>
      <c r="G157">
        <v>36.778700000000001</v>
      </c>
      <c r="H157" t="s">
        <v>455</v>
      </c>
      <c r="I157">
        <v>13.284879999999999</v>
      </c>
      <c r="J157">
        <v>2.2104170000000001</v>
      </c>
      <c r="K157">
        <v>2.272335</v>
      </c>
      <c r="L157">
        <v>486.81400000000002</v>
      </c>
      <c r="M157">
        <v>80.998900000000006</v>
      </c>
      <c r="N157">
        <v>83.267899999999997</v>
      </c>
      <c r="O157">
        <v>16</v>
      </c>
      <c r="P157" t="s">
        <v>105</v>
      </c>
      <c r="Q157" t="s">
        <v>354</v>
      </c>
      <c r="R157">
        <v>36.644199999999998</v>
      </c>
    </row>
    <row r="158" spans="1:18" x14ac:dyDescent="0.25">
      <c r="A158">
        <v>397</v>
      </c>
      <c r="B158" t="s">
        <v>229</v>
      </c>
      <c r="C158">
        <v>12272</v>
      </c>
      <c r="D158">
        <v>211</v>
      </c>
      <c r="E158" t="s">
        <v>249</v>
      </c>
      <c r="F158" t="s">
        <v>464</v>
      </c>
      <c r="G158">
        <v>10.7601</v>
      </c>
      <c r="H158" t="s">
        <v>455</v>
      </c>
      <c r="I158">
        <v>13.445477</v>
      </c>
      <c r="J158">
        <v>2.2573150000000002</v>
      </c>
      <c r="K158">
        <v>2.3428840000000002</v>
      </c>
      <c r="L158">
        <v>140.363</v>
      </c>
      <c r="M158">
        <v>23.565000000000001</v>
      </c>
      <c r="N158">
        <v>24.458300000000001</v>
      </c>
      <c r="O158">
        <v>16</v>
      </c>
      <c r="P158" t="s">
        <v>105</v>
      </c>
      <c r="Q158" t="s">
        <v>354</v>
      </c>
      <c r="R158">
        <v>10.439399999999999</v>
      </c>
    </row>
    <row r="159" spans="1:18" x14ac:dyDescent="0.25">
      <c r="A159">
        <v>398</v>
      </c>
      <c r="B159" t="s">
        <v>229</v>
      </c>
      <c r="C159">
        <v>12274</v>
      </c>
      <c r="D159">
        <v>310</v>
      </c>
      <c r="E159" t="s">
        <v>254</v>
      </c>
      <c r="F159" t="s">
        <v>465</v>
      </c>
      <c r="G159">
        <v>0.53513299999999997</v>
      </c>
      <c r="H159" t="s">
        <v>455</v>
      </c>
      <c r="I159">
        <v>6.4513559999999996</v>
      </c>
      <c r="J159">
        <v>1.2944640000000001</v>
      </c>
      <c r="K159">
        <v>1.4614670000000001</v>
      </c>
      <c r="L159">
        <v>3.20505</v>
      </c>
      <c r="M159">
        <v>0.643092</v>
      </c>
      <c r="N159">
        <v>0.72606000000000004</v>
      </c>
      <c r="O159">
        <v>16</v>
      </c>
      <c r="P159" t="s">
        <v>105</v>
      </c>
      <c r="Q159" t="s">
        <v>354</v>
      </c>
      <c r="R159">
        <v>0.49680200000000002</v>
      </c>
    </row>
    <row r="160" spans="1:18" x14ac:dyDescent="0.25">
      <c r="A160">
        <v>399</v>
      </c>
      <c r="B160" t="s">
        <v>229</v>
      </c>
      <c r="C160">
        <v>12275</v>
      </c>
      <c r="D160">
        <v>310</v>
      </c>
      <c r="E160" t="s">
        <v>254</v>
      </c>
      <c r="F160" t="s">
        <v>465</v>
      </c>
      <c r="G160">
        <v>2.2168899999999998</v>
      </c>
      <c r="H160" t="s">
        <v>455</v>
      </c>
      <c r="I160">
        <v>6.4513559999999996</v>
      </c>
      <c r="J160">
        <v>1.2944640000000001</v>
      </c>
      <c r="K160">
        <v>1.4614670000000001</v>
      </c>
      <c r="L160">
        <v>14.3019</v>
      </c>
      <c r="M160">
        <v>2.8696799999999998</v>
      </c>
      <c r="N160">
        <v>3.2399100000000001</v>
      </c>
      <c r="O160">
        <v>16</v>
      </c>
      <c r="P160" t="s">
        <v>105</v>
      </c>
      <c r="Q160" t="s">
        <v>354</v>
      </c>
      <c r="R160">
        <v>2.2168899999999998</v>
      </c>
    </row>
    <row r="161" spans="1:18" x14ac:dyDescent="0.25">
      <c r="A161">
        <v>403</v>
      </c>
      <c r="B161" t="s">
        <v>229</v>
      </c>
      <c r="C161">
        <v>12291</v>
      </c>
      <c r="D161">
        <v>330</v>
      </c>
      <c r="E161" t="s">
        <v>306</v>
      </c>
      <c r="F161" t="s">
        <v>466</v>
      </c>
      <c r="G161">
        <v>18.220500000000001</v>
      </c>
      <c r="H161" t="s">
        <v>455</v>
      </c>
      <c r="I161">
        <v>13.241458</v>
      </c>
      <c r="J161">
        <v>2.2262879999999998</v>
      </c>
      <c r="K161">
        <v>2.3399920000000001</v>
      </c>
      <c r="L161">
        <v>241.26499999999999</v>
      </c>
      <c r="M161">
        <v>40.563899999999997</v>
      </c>
      <c r="N161">
        <v>42.635599999999997</v>
      </c>
      <c r="O161">
        <v>16</v>
      </c>
      <c r="P161" t="s">
        <v>105</v>
      </c>
      <c r="Q161" t="s">
        <v>354</v>
      </c>
      <c r="R161">
        <v>18.220400000000001</v>
      </c>
    </row>
    <row r="162" spans="1:18" x14ac:dyDescent="0.25">
      <c r="A162">
        <v>410</v>
      </c>
      <c r="B162" t="s">
        <v>229</v>
      </c>
      <c r="C162">
        <v>12334</v>
      </c>
      <c r="D162">
        <v>411</v>
      </c>
      <c r="E162" t="s">
        <v>236</v>
      </c>
      <c r="F162" t="s">
        <v>467</v>
      </c>
      <c r="G162">
        <v>2.7296800000000001</v>
      </c>
      <c r="H162" t="s">
        <v>455</v>
      </c>
      <c r="I162">
        <v>9.4429689999999997</v>
      </c>
      <c r="J162">
        <v>1.566926</v>
      </c>
      <c r="K162">
        <v>1.9134899999999999</v>
      </c>
      <c r="L162">
        <v>4.4949899999999996</v>
      </c>
      <c r="M162">
        <v>0.74587899999999996</v>
      </c>
      <c r="N162">
        <v>0.91084799999999999</v>
      </c>
      <c r="O162">
        <v>16</v>
      </c>
      <c r="P162" t="s">
        <v>105</v>
      </c>
      <c r="Q162" t="s">
        <v>354</v>
      </c>
      <c r="R162">
        <v>0.47601399999999999</v>
      </c>
    </row>
    <row r="163" spans="1:18" x14ac:dyDescent="0.25">
      <c r="A163">
        <v>415</v>
      </c>
      <c r="B163" t="s">
        <v>229</v>
      </c>
      <c r="C163">
        <v>12344</v>
      </c>
      <c r="D163">
        <v>411</v>
      </c>
      <c r="E163" t="s">
        <v>236</v>
      </c>
      <c r="F163" t="s">
        <v>467</v>
      </c>
      <c r="G163">
        <v>7.7907799999999998</v>
      </c>
      <c r="H163" t="s">
        <v>455</v>
      </c>
      <c r="I163">
        <v>9.4429689999999997</v>
      </c>
      <c r="J163">
        <v>1.566926</v>
      </c>
      <c r="K163">
        <v>1.9134899999999999</v>
      </c>
      <c r="L163">
        <v>73.568100000000001</v>
      </c>
      <c r="M163">
        <v>12.207599999999999</v>
      </c>
      <c r="N163">
        <v>14.9076</v>
      </c>
      <c r="O163">
        <v>16</v>
      </c>
      <c r="P163" t="s">
        <v>105</v>
      </c>
      <c r="Q163" t="s">
        <v>354</v>
      </c>
      <c r="R163">
        <v>7.7907799999999998</v>
      </c>
    </row>
    <row r="164" spans="1:18" x14ac:dyDescent="0.25">
      <c r="A164">
        <v>416</v>
      </c>
      <c r="B164" t="s">
        <v>229</v>
      </c>
      <c r="C164">
        <v>12346</v>
      </c>
      <c r="D164">
        <v>411</v>
      </c>
      <c r="E164" t="s">
        <v>236</v>
      </c>
      <c r="F164" t="s">
        <v>467</v>
      </c>
      <c r="G164">
        <v>17.8825</v>
      </c>
      <c r="H164" t="s">
        <v>455</v>
      </c>
      <c r="I164">
        <v>9.4429689999999997</v>
      </c>
      <c r="J164">
        <v>1.566926</v>
      </c>
      <c r="K164">
        <v>1.9134899999999999</v>
      </c>
      <c r="L164">
        <v>2.0686900000000001</v>
      </c>
      <c r="M164">
        <v>0.34327000000000002</v>
      </c>
      <c r="N164">
        <v>0.41919200000000001</v>
      </c>
      <c r="O164">
        <v>16</v>
      </c>
      <c r="P164" t="s">
        <v>105</v>
      </c>
      <c r="Q164" t="s">
        <v>354</v>
      </c>
      <c r="R164">
        <v>0.21907199999999999</v>
      </c>
    </row>
    <row r="165" spans="1:18" x14ac:dyDescent="0.25">
      <c r="A165">
        <v>421</v>
      </c>
      <c r="B165" t="s">
        <v>229</v>
      </c>
      <c r="C165">
        <v>12662</v>
      </c>
      <c r="D165">
        <v>530</v>
      </c>
      <c r="E165" t="s">
        <v>237</v>
      </c>
      <c r="F165" t="s">
        <v>468</v>
      </c>
      <c r="G165">
        <v>2.1587399999999999</v>
      </c>
      <c r="H165" t="s">
        <v>455</v>
      </c>
      <c r="I165">
        <v>12.88212</v>
      </c>
      <c r="J165">
        <v>2.2840129999999998</v>
      </c>
      <c r="K165">
        <v>2.2468859999999999</v>
      </c>
      <c r="L165">
        <v>27.809100000000001</v>
      </c>
      <c r="M165">
        <v>4.9305899999999996</v>
      </c>
      <c r="N165">
        <v>4.8504399999999999</v>
      </c>
      <c r="O165">
        <v>16</v>
      </c>
      <c r="P165" t="s">
        <v>105</v>
      </c>
      <c r="Q165" t="s">
        <v>354</v>
      </c>
      <c r="R165">
        <v>2.1587399999999999</v>
      </c>
    </row>
    <row r="166" spans="1:18" x14ac:dyDescent="0.25">
      <c r="A166">
        <v>433</v>
      </c>
      <c r="B166" t="s">
        <v>229</v>
      </c>
      <c r="C166">
        <v>12823</v>
      </c>
      <c r="D166">
        <v>814</v>
      </c>
      <c r="E166" t="s">
        <v>239</v>
      </c>
      <c r="F166" t="s">
        <v>469</v>
      </c>
      <c r="G166">
        <v>163.608</v>
      </c>
      <c r="H166" t="s">
        <v>455</v>
      </c>
      <c r="I166">
        <v>11.698136999999999</v>
      </c>
      <c r="J166">
        <v>2.0063559999999998</v>
      </c>
      <c r="K166">
        <v>2.130468</v>
      </c>
      <c r="L166">
        <v>44.1965</v>
      </c>
      <c r="M166">
        <v>7.5801699999999999</v>
      </c>
      <c r="N166">
        <v>8.04908</v>
      </c>
      <c r="O166">
        <v>16</v>
      </c>
      <c r="P166" t="s">
        <v>105</v>
      </c>
      <c r="Q166" t="s">
        <v>354</v>
      </c>
      <c r="R166">
        <v>3.7780800000000001</v>
      </c>
    </row>
    <row r="167" spans="1:18" x14ac:dyDescent="0.25">
      <c r="A167">
        <v>460</v>
      </c>
      <c r="B167" t="s">
        <v>229</v>
      </c>
      <c r="C167">
        <v>12995</v>
      </c>
      <c r="D167">
        <v>118</v>
      </c>
      <c r="E167" t="s">
        <v>247</v>
      </c>
      <c r="F167" t="s">
        <v>289</v>
      </c>
      <c r="G167">
        <v>0.108415</v>
      </c>
      <c r="H167" t="s">
        <v>456</v>
      </c>
      <c r="I167">
        <v>9.4961280000000006</v>
      </c>
      <c r="J167">
        <v>1.6566989999999999</v>
      </c>
      <c r="K167">
        <v>2.0488219999999999</v>
      </c>
      <c r="L167">
        <v>1.0295300000000001</v>
      </c>
      <c r="M167">
        <v>0.17961299999999999</v>
      </c>
      <c r="N167">
        <v>0.22212499999999999</v>
      </c>
      <c r="O167">
        <v>16</v>
      </c>
      <c r="P167" t="s">
        <v>105</v>
      </c>
      <c r="Q167" t="s">
        <v>354</v>
      </c>
      <c r="R167">
        <v>0.108416</v>
      </c>
    </row>
    <row r="168" spans="1:18" x14ac:dyDescent="0.25">
      <c r="A168">
        <v>471</v>
      </c>
      <c r="B168" t="s">
        <v>229</v>
      </c>
      <c r="C168">
        <v>13049</v>
      </c>
      <c r="D168">
        <v>121</v>
      </c>
      <c r="E168" t="s">
        <v>231</v>
      </c>
      <c r="F168" t="s">
        <v>276</v>
      </c>
      <c r="G168">
        <v>122.53700000000001</v>
      </c>
      <c r="H168" t="s">
        <v>456</v>
      </c>
      <c r="I168">
        <v>11.733371</v>
      </c>
      <c r="J168">
        <v>1.9754510000000001</v>
      </c>
      <c r="K168">
        <v>2.1412239999999998</v>
      </c>
      <c r="L168">
        <v>19.9573</v>
      </c>
      <c r="M168">
        <v>3.3600400000000001</v>
      </c>
      <c r="N168">
        <v>3.64201</v>
      </c>
      <c r="O168">
        <v>16</v>
      </c>
      <c r="P168" t="s">
        <v>105</v>
      </c>
      <c r="Q168" t="s">
        <v>354</v>
      </c>
      <c r="R168">
        <v>1.7009000000000001</v>
      </c>
    </row>
    <row r="169" spans="1:18" x14ac:dyDescent="0.25">
      <c r="A169">
        <v>474</v>
      </c>
      <c r="B169" t="s">
        <v>229</v>
      </c>
      <c r="C169">
        <v>13054</v>
      </c>
      <c r="D169">
        <v>121</v>
      </c>
      <c r="E169" t="s">
        <v>231</v>
      </c>
      <c r="F169" t="s">
        <v>276</v>
      </c>
      <c r="G169">
        <v>6.8893999999999997E-2</v>
      </c>
      <c r="H169" t="s">
        <v>456</v>
      </c>
      <c r="I169">
        <v>11.733371</v>
      </c>
      <c r="J169">
        <v>1.9754510000000001</v>
      </c>
      <c r="K169">
        <v>2.1412239999999998</v>
      </c>
      <c r="L169">
        <v>0.808365</v>
      </c>
      <c r="M169">
        <v>0.136098</v>
      </c>
      <c r="N169">
        <v>0.14751900000000001</v>
      </c>
      <c r="O169">
        <v>16</v>
      </c>
      <c r="P169" t="s">
        <v>105</v>
      </c>
      <c r="Q169" t="s">
        <v>354</v>
      </c>
      <c r="R169">
        <v>6.8893999999999997E-2</v>
      </c>
    </row>
    <row r="170" spans="1:18" x14ac:dyDescent="0.25">
      <c r="A170">
        <v>481</v>
      </c>
      <c r="B170" t="s">
        <v>229</v>
      </c>
      <c r="C170">
        <v>13065</v>
      </c>
      <c r="D170">
        <v>121</v>
      </c>
      <c r="E170" t="s">
        <v>231</v>
      </c>
      <c r="F170" t="s">
        <v>276</v>
      </c>
      <c r="G170">
        <v>155.12899999999999</v>
      </c>
      <c r="H170" t="s">
        <v>456</v>
      </c>
      <c r="I170">
        <v>11.733371</v>
      </c>
      <c r="J170">
        <v>1.9754510000000001</v>
      </c>
      <c r="K170">
        <v>2.1412239999999998</v>
      </c>
      <c r="L170">
        <v>0.55046200000000001</v>
      </c>
      <c r="M170">
        <v>9.2676999999999995E-2</v>
      </c>
      <c r="N170">
        <v>0.100454</v>
      </c>
      <c r="O170">
        <v>16</v>
      </c>
      <c r="P170" t="s">
        <v>105</v>
      </c>
      <c r="Q170" t="s">
        <v>354</v>
      </c>
      <c r="R170">
        <v>4.6913999999999997E-2</v>
      </c>
    </row>
    <row r="171" spans="1:18" x14ac:dyDescent="0.25">
      <c r="A171">
        <v>496</v>
      </c>
      <c r="B171" t="s">
        <v>229</v>
      </c>
      <c r="C171">
        <v>13096</v>
      </c>
      <c r="D171">
        <v>122</v>
      </c>
      <c r="E171" t="s">
        <v>290</v>
      </c>
      <c r="F171" t="s">
        <v>291</v>
      </c>
      <c r="G171">
        <v>26.0503</v>
      </c>
      <c r="H171" t="s">
        <v>456</v>
      </c>
      <c r="I171">
        <v>11.737068000000001</v>
      </c>
      <c r="J171">
        <v>2.0913089999999999</v>
      </c>
      <c r="K171">
        <v>2.1554890000000002</v>
      </c>
      <c r="L171">
        <v>17.104199999999999</v>
      </c>
      <c r="M171">
        <v>3.0476200000000002</v>
      </c>
      <c r="N171">
        <v>3.1411500000000001</v>
      </c>
      <c r="O171">
        <v>16</v>
      </c>
      <c r="P171" t="s">
        <v>105</v>
      </c>
      <c r="Q171" t="s">
        <v>354</v>
      </c>
      <c r="R171">
        <v>1.4572799999999999</v>
      </c>
    </row>
    <row r="172" spans="1:18" x14ac:dyDescent="0.25">
      <c r="A172">
        <v>536</v>
      </c>
      <c r="B172" t="s">
        <v>229</v>
      </c>
      <c r="C172">
        <v>13224</v>
      </c>
      <c r="D172">
        <v>171</v>
      </c>
      <c r="E172" t="s">
        <v>235</v>
      </c>
      <c r="F172" t="s">
        <v>296</v>
      </c>
      <c r="G172">
        <v>1.1422E-2</v>
      </c>
      <c r="H172" t="s">
        <v>456</v>
      </c>
      <c r="I172">
        <v>7.7817879999999997</v>
      </c>
      <c r="J172">
        <v>1.27501</v>
      </c>
      <c r="K172">
        <v>1.9111720000000001</v>
      </c>
      <c r="L172">
        <v>1.6428000000000002E-2</v>
      </c>
      <c r="M172">
        <v>2.6919999999999999E-3</v>
      </c>
      <c r="N172">
        <v>4.0350000000000004E-3</v>
      </c>
      <c r="O172">
        <v>16</v>
      </c>
      <c r="P172" t="s">
        <v>105</v>
      </c>
      <c r="Q172" t="s">
        <v>354</v>
      </c>
      <c r="R172">
        <v>2.111E-3</v>
      </c>
    </row>
    <row r="173" spans="1:18" x14ac:dyDescent="0.25">
      <c r="A173">
        <v>554</v>
      </c>
      <c r="B173" t="s">
        <v>229</v>
      </c>
      <c r="C173">
        <v>13322</v>
      </c>
      <c r="D173">
        <v>211</v>
      </c>
      <c r="E173" t="s">
        <v>249</v>
      </c>
      <c r="F173" t="s">
        <v>299</v>
      </c>
      <c r="G173">
        <v>8.9371000000000006E-2</v>
      </c>
      <c r="H173" t="s">
        <v>456</v>
      </c>
      <c r="I173">
        <v>10.230904000000001</v>
      </c>
      <c r="J173">
        <v>2.1930649999999998</v>
      </c>
      <c r="K173">
        <v>1.488048</v>
      </c>
      <c r="L173">
        <v>0.29393799999999998</v>
      </c>
      <c r="M173">
        <v>6.3007999999999995E-2</v>
      </c>
      <c r="N173">
        <v>4.2751999999999998E-2</v>
      </c>
      <c r="O173">
        <v>16</v>
      </c>
      <c r="P173" t="s">
        <v>105</v>
      </c>
      <c r="Q173" t="s">
        <v>354</v>
      </c>
      <c r="R173">
        <v>2.8729999999999999E-2</v>
      </c>
    </row>
    <row r="174" spans="1:18" x14ac:dyDescent="0.25">
      <c r="A174">
        <v>566</v>
      </c>
      <c r="B174" t="s">
        <v>229</v>
      </c>
      <c r="C174">
        <v>13440</v>
      </c>
      <c r="D174">
        <v>310</v>
      </c>
      <c r="E174" t="s">
        <v>254</v>
      </c>
      <c r="F174" t="s">
        <v>303</v>
      </c>
      <c r="G174">
        <v>31.345600000000001</v>
      </c>
      <c r="H174" t="s">
        <v>456</v>
      </c>
      <c r="I174">
        <v>8.1109430000000007</v>
      </c>
      <c r="J174">
        <v>1.522931</v>
      </c>
      <c r="K174">
        <v>1.708602</v>
      </c>
      <c r="L174">
        <v>2.4677799999999999</v>
      </c>
      <c r="M174">
        <v>0.46335599999999999</v>
      </c>
      <c r="N174">
        <v>0.51984699999999995</v>
      </c>
      <c r="O174">
        <v>16</v>
      </c>
      <c r="P174" t="s">
        <v>105</v>
      </c>
      <c r="Q174" t="s">
        <v>354</v>
      </c>
      <c r="R174">
        <v>0.304253</v>
      </c>
    </row>
    <row r="175" spans="1:18" x14ac:dyDescent="0.25">
      <c r="A175">
        <v>577</v>
      </c>
      <c r="B175" t="s">
        <v>229</v>
      </c>
      <c r="C175">
        <v>13511</v>
      </c>
      <c r="D175">
        <v>330</v>
      </c>
      <c r="E175" t="s">
        <v>306</v>
      </c>
      <c r="F175" t="s">
        <v>307</v>
      </c>
      <c r="G175">
        <v>0.23962900000000001</v>
      </c>
      <c r="H175" t="s">
        <v>456</v>
      </c>
      <c r="I175">
        <v>6.2122989999999998</v>
      </c>
      <c r="J175">
        <v>1.1764460000000001</v>
      </c>
      <c r="K175">
        <v>1.3821559999999999</v>
      </c>
      <c r="L175">
        <v>1.054</v>
      </c>
      <c r="M175">
        <v>0.199599</v>
      </c>
      <c r="N175">
        <v>0.23450099999999999</v>
      </c>
      <c r="O175">
        <v>16</v>
      </c>
      <c r="P175" t="s">
        <v>105</v>
      </c>
      <c r="Q175" t="s">
        <v>354</v>
      </c>
      <c r="R175">
        <v>0.16966300000000001</v>
      </c>
    </row>
    <row r="176" spans="1:18" x14ac:dyDescent="0.25">
      <c r="A176">
        <v>586</v>
      </c>
      <c r="B176" t="s">
        <v>229</v>
      </c>
      <c r="C176">
        <v>13597</v>
      </c>
      <c r="D176">
        <v>411</v>
      </c>
      <c r="E176" t="s">
        <v>236</v>
      </c>
      <c r="F176" t="s">
        <v>282</v>
      </c>
      <c r="G176">
        <v>0.15378500000000001</v>
      </c>
      <c r="H176" t="s">
        <v>456</v>
      </c>
      <c r="I176">
        <v>5.9979040000000001</v>
      </c>
      <c r="J176">
        <v>0.90687899999999999</v>
      </c>
      <c r="K176">
        <v>1.5020009999999999</v>
      </c>
      <c r="L176">
        <v>0.92238799999999999</v>
      </c>
      <c r="M176">
        <v>0.139464</v>
      </c>
      <c r="N176">
        <v>0.230985</v>
      </c>
      <c r="O176">
        <v>16</v>
      </c>
      <c r="P176" t="s">
        <v>105</v>
      </c>
      <c r="Q176" t="s">
        <v>354</v>
      </c>
      <c r="R176">
        <v>0.15378500000000001</v>
      </c>
    </row>
    <row r="177" spans="1:18" x14ac:dyDescent="0.25">
      <c r="A177">
        <v>587</v>
      </c>
      <c r="B177" t="s">
        <v>229</v>
      </c>
      <c r="C177">
        <v>13599</v>
      </c>
      <c r="D177">
        <v>411</v>
      </c>
      <c r="E177" t="s">
        <v>236</v>
      </c>
      <c r="F177" t="s">
        <v>282</v>
      </c>
      <c r="G177">
        <v>0.15190600000000001</v>
      </c>
      <c r="H177" t="s">
        <v>456</v>
      </c>
      <c r="I177">
        <v>5.9979040000000001</v>
      </c>
      <c r="J177">
        <v>0.90687899999999999</v>
      </c>
      <c r="K177">
        <v>1.5020009999999999</v>
      </c>
      <c r="L177">
        <v>0.20972199999999999</v>
      </c>
      <c r="M177">
        <v>3.1710000000000002E-2</v>
      </c>
      <c r="N177">
        <v>5.2519000000000003E-2</v>
      </c>
      <c r="O177">
        <v>16</v>
      </c>
      <c r="P177" t="s">
        <v>105</v>
      </c>
      <c r="Q177" t="s">
        <v>354</v>
      </c>
      <c r="R177">
        <v>3.4965999999999997E-2</v>
      </c>
    </row>
    <row r="178" spans="1:18" x14ac:dyDescent="0.25">
      <c r="A178">
        <v>588</v>
      </c>
      <c r="B178" t="s">
        <v>229</v>
      </c>
      <c r="C178">
        <v>13600</v>
      </c>
      <c r="D178">
        <v>411</v>
      </c>
      <c r="E178" t="s">
        <v>236</v>
      </c>
      <c r="F178" t="s">
        <v>282</v>
      </c>
      <c r="G178">
        <v>3.3370000000000001E-3</v>
      </c>
      <c r="H178" t="s">
        <v>456</v>
      </c>
      <c r="I178">
        <v>5.9979040000000001</v>
      </c>
      <c r="J178">
        <v>0.90687899999999999</v>
      </c>
      <c r="K178">
        <v>1.5020009999999999</v>
      </c>
      <c r="L178">
        <v>2.0011999999999999E-2</v>
      </c>
      <c r="M178">
        <v>3.026E-3</v>
      </c>
      <c r="N178">
        <v>5.0109999999999998E-3</v>
      </c>
      <c r="O178">
        <v>16</v>
      </c>
      <c r="P178" t="s">
        <v>105</v>
      </c>
      <c r="Q178" t="s">
        <v>354</v>
      </c>
      <c r="R178">
        <v>3.336E-3</v>
      </c>
    </row>
    <row r="179" spans="1:18" x14ac:dyDescent="0.25">
      <c r="A179">
        <v>591</v>
      </c>
      <c r="B179" t="s">
        <v>229</v>
      </c>
      <c r="C179">
        <v>13608</v>
      </c>
      <c r="D179">
        <v>411</v>
      </c>
      <c r="E179" t="s">
        <v>236</v>
      </c>
      <c r="F179" t="s">
        <v>282</v>
      </c>
      <c r="G179">
        <v>11.282299999999999</v>
      </c>
      <c r="H179" t="s">
        <v>456</v>
      </c>
      <c r="I179">
        <v>5.9979040000000001</v>
      </c>
      <c r="J179">
        <v>0.90687899999999999</v>
      </c>
      <c r="K179">
        <v>1.5020009999999999</v>
      </c>
      <c r="L179">
        <v>14.280799999999999</v>
      </c>
      <c r="M179">
        <v>2.15924</v>
      </c>
      <c r="N179">
        <v>3.5762100000000001</v>
      </c>
      <c r="O179">
        <v>16</v>
      </c>
      <c r="P179" t="s">
        <v>105</v>
      </c>
      <c r="Q179" t="s">
        <v>354</v>
      </c>
      <c r="R179">
        <v>2.38096</v>
      </c>
    </row>
    <row r="180" spans="1:18" x14ac:dyDescent="0.25">
      <c r="A180">
        <v>600</v>
      </c>
      <c r="B180" t="s">
        <v>229</v>
      </c>
      <c r="C180">
        <v>13630</v>
      </c>
      <c r="D180">
        <v>411</v>
      </c>
      <c r="E180" t="s">
        <v>236</v>
      </c>
      <c r="F180" t="s">
        <v>282</v>
      </c>
      <c r="G180">
        <v>3.4031199999999999</v>
      </c>
      <c r="H180" t="s">
        <v>456</v>
      </c>
      <c r="I180">
        <v>5.9979040000000001</v>
      </c>
      <c r="J180">
        <v>0.90687899999999999</v>
      </c>
      <c r="K180">
        <v>1.5020009999999999</v>
      </c>
      <c r="L180">
        <v>0.48176799999999997</v>
      </c>
      <c r="M180">
        <v>7.2843000000000005E-2</v>
      </c>
      <c r="N180">
        <v>0.120645</v>
      </c>
      <c r="O180">
        <v>16</v>
      </c>
      <c r="P180" t="s">
        <v>105</v>
      </c>
      <c r="Q180" t="s">
        <v>354</v>
      </c>
      <c r="R180">
        <v>8.0323000000000006E-2</v>
      </c>
    </row>
    <row r="181" spans="1:18" x14ac:dyDescent="0.25">
      <c r="A181">
        <v>353</v>
      </c>
      <c r="B181" t="s">
        <v>229</v>
      </c>
      <c r="C181">
        <v>12088</v>
      </c>
      <c r="D181">
        <v>111</v>
      </c>
      <c r="E181" t="s">
        <v>231</v>
      </c>
      <c r="F181" t="s">
        <v>457</v>
      </c>
      <c r="G181">
        <v>1.1400399999999999</v>
      </c>
      <c r="H181" t="s">
        <v>455</v>
      </c>
      <c r="I181">
        <v>10.585588</v>
      </c>
      <c r="J181">
        <v>1.76698</v>
      </c>
      <c r="K181">
        <v>2.0891790000000001</v>
      </c>
      <c r="L181">
        <v>4.6960899999999999</v>
      </c>
      <c r="M181">
        <v>0.783887</v>
      </c>
      <c r="N181">
        <v>0.92682500000000001</v>
      </c>
      <c r="O181">
        <v>6</v>
      </c>
      <c r="P181" t="s">
        <v>97</v>
      </c>
      <c r="Q181" t="s">
        <v>24</v>
      </c>
      <c r="R181">
        <v>0.443631</v>
      </c>
    </row>
    <row r="182" spans="1:18" x14ac:dyDescent="0.25">
      <c r="A182">
        <v>355</v>
      </c>
      <c r="B182" t="s">
        <v>229</v>
      </c>
      <c r="C182">
        <v>12089</v>
      </c>
      <c r="D182">
        <v>111</v>
      </c>
      <c r="E182" t="s">
        <v>231</v>
      </c>
      <c r="F182" t="s">
        <v>457</v>
      </c>
      <c r="G182">
        <v>40.752200000000002</v>
      </c>
      <c r="H182" t="s">
        <v>455</v>
      </c>
      <c r="I182">
        <v>10.585588</v>
      </c>
      <c r="J182">
        <v>1.76698</v>
      </c>
      <c r="K182">
        <v>2.0891790000000001</v>
      </c>
      <c r="L182">
        <v>94.254599999999996</v>
      </c>
      <c r="M182">
        <v>15.7333</v>
      </c>
      <c r="N182">
        <v>18.6022</v>
      </c>
      <c r="O182">
        <v>6</v>
      </c>
      <c r="P182" t="s">
        <v>97</v>
      </c>
      <c r="Q182" t="s">
        <v>24</v>
      </c>
      <c r="R182">
        <v>8.9040499999999998</v>
      </c>
    </row>
    <row r="183" spans="1:18" x14ac:dyDescent="0.25">
      <c r="A183">
        <v>365</v>
      </c>
      <c r="B183" t="s">
        <v>229</v>
      </c>
      <c r="C183">
        <v>12119</v>
      </c>
      <c r="D183">
        <v>121</v>
      </c>
      <c r="E183" t="s">
        <v>231</v>
      </c>
      <c r="F183" t="s">
        <v>454</v>
      </c>
      <c r="G183">
        <v>144.48699999999999</v>
      </c>
      <c r="H183" t="s">
        <v>455</v>
      </c>
      <c r="I183">
        <v>12.684558000000001</v>
      </c>
      <c r="J183">
        <v>2.1317659999999998</v>
      </c>
      <c r="K183">
        <v>2.2571349999999999</v>
      </c>
      <c r="L183">
        <v>0.69172599999999995</v>
      </c>
      <c r="M183">
        <v>0.11625099999999999</v>
      </c>
      <c r="N183">
        <v>0.123088</v>
      </c>
      <c r="O183">
        <v>6</v>
      </c>
      <c r="P183" t="s">
        <v>97</v>
      </c>
      <c r="Q183" t="s">
        <v>24</v>
      </c>
      <c r="R183">
        <v>5.4532999999999998E-2</v>
      </c>
    </row>
    <row r="184" spans="1:18" x14ac:dyDescent="0.25">
      <c r="A184">
        <v>369</v>
      </c>
      <c r="B184" t="s">
        <v>229</v>
      </c>
      <c r="C184">
        <v>12125</v>
      </c>
      <c r="D184">
        <v>121</v>
      </c>
      <c r="E184" t="s">
        <v>231</v>
      </c>
      <c r="F184" t="s">
        <v>454</v>
      </c>
      <c r="G184">
        <v>19.871600000000001</v>
      </c>
      <c r="H184" t="s">
        <v>455</v>
      </c>
      <c r="I184">
        <v>12.684558000000001</v>
      </c>
      <c r="J184">
        <v>2.1317659999999998</v>
      </c>
      <c r="K184">
        <v>2.2571349999999999</v>
      </c>
      <c r="L184">
        <v>13.5063</v>
      </c>
      <c r="M184">
        <v>2.26986</v>
      </c>
      <c r="N184">
        <v>2.4033500000000001</v>
      </c>
      <c r="O184">
        <v>6</v>
      </c>
      <c r="P184" t="s">
        <v>97</v>
      </c>
      <c r="Q184" t="s">
        <v>24</v>
      </c>
      <c r="R184">
        <v>1.0647800000000001</v>
      </c>
    </row>
    <row r="185" spans="1:18" x14ac:dyDescent="0.25">
      <c r="A185">
        <v>372</v>
      </c>
      <c r="B185" t="s">
        <v>229</v>
      </c>
      <c r="C185">
        <v>12133</v>
      </c>
      <c r="D185">
        <v>122</v>
      </c>
      <c r="E185" t="s">
        <v>290</v>
      </c>
      <c r="F185" t="s">
        <v>459</v>
      </c>
      <c r="G185">
        <v>87.123800000000003</v>
      </c>
      <c r="H185" t="s">
        <v>455</v>
      </c>
      <c r="I185">
        <v>13.408372</v>
      </c>
      <c r="J185">
        <v>2.2485040000000001</v>
      </c>
      <c r="K185">
        <v>2.3354650000000001</v>
      </c>
      <c r="L185">
        <v>150.71700000000001</v>
      </c>
      <c r="M185">
        <v>25.2743</v>
      </c>
      <c r="N185">
        <v>26.251799999999999</v>
      </c>
      <c r="O185">
        <v>6</v>
      </c>
      <c r="P185" t="s">
        <v>97</v>
      </c>
      <c r="Q185" t="s">
        <v>24</v>
      </c>
      <c r="R185">
        <v>11.240500000000001</v>
      </c>
    </row>
    <row r="186" spans="1:18" x14ac:dyDescent="0.25">
      <c r="A186">
        <v>389</v>
      </c>
      <c r="B186" t="s">
        <v>229</v>
      </c>
      <c r="C186">
        <v>12210</v>
      </c>
      <c r="D186">
        <v>170</v>
      </c>
      <c r="E186" t="s">
        <v>248</v>
      </c>
      <c r="F186" t="s">
        <v>462</v>
      </c>
      <c r="G186">
        <v>0.12560299999999999</v>
      </c>
      <c r="H186" t="s">
        <v>455</v>
      </c>
      <c r="I186">
        <v>9.4951679999999996</v>
      </c>
      <c r="J186">
        <v>1.371032</v>
      </c>
      <c r="K186">
        <v>1.892269</v>
      </c>
      <c r="L186">
        <v>1.19262</v>
      </c>
      <c r="M186">
        <v>0.172206</v>
      </c>
      <c r="N186">
        <v>0.237675</v>
      </c>
      <c r="O186">
        <v>6</v>
      </c>
      <c r="P186" t="s">
        <v>97</v>
      </c>
      <c r="Q186" t="s">
        <v>24</v>
      </c>
      <c r="R186">
        <v>0.12560299999999999</v>
      </c>
    </row>
    <row r="187" spans="1:18" x14ac:dyDescent="0.25">
      <c r="A187">
        <v>390</v>
      </c>
      <c r="B187" t="s">
        <v>229</v>
      </c>
      <c r="C187">
        <v>12211</v>
      </c>
      <c r="D187">
        <v>170</v>
      </c>
      <c r="E187" t="s">
        <v>248</v>
      </c>
      <c r="F187" t="s">
        <v>462</v>
      </c>
      <c r="G187">
        <v>0.383934</v>
      </c>
      <c r="H187" t="s">
        <v>455</v>
      </c>
      <c r="I187">
        <v>9.4951679999999996</v>
      </c>
      <c r="J187">
        <v>1.371032</v>
      </c>
      <c r="K187">
        <v>1.892269</v>
      </c>
      <c r="L187">
        <v>2.0357799999999999</v>
      </c>
      <c r="M187">
        <v>0.29395199999999999</v>
      </c>
      <c r="N187">
        <v>0.40570600000000001</v>
      </c>
      <c r="O187">
        <v>6</v>
      </c>
      <c r="P187" t="s">
        <v>97</v>
      </c>
      <c r="Q187" t="s">
        <v>24</v>
      </c>
      <c r="R187">
        <v>0.21440200000000001</v>
      </c>
    </row>
    <row r="188" spans="1:18" x14ac:dyDescent="0.25">
      <c r="A188">
        <v>393</v>
      </c>
      <c r="B188" t="s">
        <v>229</v>
      </c>
      <c r="C188">
        <v>12218</v>
      </c>
      <c r="D188">
        <v>171</v>
      </c>
      <c r="E188" t="s">
        <v>235</v>
      </c>
      <c r="F188" t="s">
        <v>463</v>
      </c>
      <c r="G188">
        <v>36.778700000000001</v>
      </c>
      <c r="H188" t="s">
        <v>455</v>
      </c>
      <c r="I188">
        <v>13.284879999999999</v>
      </c>
      <c r="J188">
        <v>2.2104170000000001</v>
      </c>
      <c r="K188">
        <v>2.272335</v>
      </c>
      <c r="L188">
        <v>1.7861499999999999</v>
      </c>
      <c r="M188">
        <v>0.29719099999999998</v>
      </c>
      <c r="N188">
        <v>0.30551499999999998</v>
      </c>
      <c r="O188">
        <v>6</v>
      </c>
      <c r="P188" t="s">
        <v>97</v>
      </c>
      <c r="Q188" t="s">
        <v>24</v>
      </c>
      <c r="R188">
        <v>0.13444999999999999</v>
      </c>
    </row>
    <row r="189" spans="1:18" x14ac:dyDescent="0.25">
      <c r="A189">
        <v>452</v>
      </c>
      <c r="B189" t="s">
        <v>229</v>
      </c>
      <c r="C189">
        <v>12966</v>
      </c>
      <c r="D189">
        <v>111</v>
      </c>
      <c r="E189" t="s">
        <v>231</v>
      </c>
      <c r="F189" t="s">
        <v>275</v>
      </c>
      <c r="G189">
        <v>214.21299999999999</v>
      </c>
      <c r="H189" t="s">
        <v>456</v>
      </c>
      <c r="I189">
        <v>12.112627</v>
      </c>
      <c r="J189">
        <v>2.0299130000000001</v>
      </c>
      <c r="K189">
        <v>2.1866620000000001</v>
      </c>
      <c r="L189">
        <v>2594.6799999999998</v>
      </c>
      <c r="M189">
        <v>434.834</v>
      </c>
      <c r="N189">
        <v>468.411</v>
      </c>
      <c r="O189">
        <v>6</v>
      </c>
      <c r="P189" t="s">
        <v>97</v>
      </c>
      <c r="Q189" t="s">
        <v>24</v>
      </c>
      <c r="R189">
        <v>214.21299999999999</v>
      </c>
    </row>
    <row r="190" spans="1:18" x14ac:dyDescent="0.25">
      <c r="A190">
        <v>457</v>
      </c>
      <c r="B190" t="s">
        <v>229</v>
      </c>
      <c r="C190">
        <v>12993</v>
      </c>
      <c r="D190">
        <v>118</v>
      </c>
      <c r="E190" t="s">
        <v>247</v>
      </c>
      <c r="F190" t="s">
        <v>289</v>
      </c>
      <c r="G190">
        <v>42.154699999999998</v>
      </c>
      <c r="H190" t="s">
        <v>456</v>
      </c>
      <c r="I190">
        <v>9.4961280000000006</v>
      </c>
      <c r="J190">
        <v>1.6566989999999999</v>
      </c>
      <c r="K190">
        <v>2.0488219999999999</v>
      </c>
      <c r="L190">
        <v>227.26900000000001</v>
      </c>
      <c r="M190">
        <v>39.649500000000003</v>
      </c>
      <c r="N190">
        <v>49.034100000000002</v>
      </c>
      <c r="O190">
        <v>6</v>
      </c>
      <c r="P190" t="s">
        <v>97</v>
      </c>
      <c r="Q190" t="s">
        <v>24</v>
      </c>
      <c r="R190">
        <v>23.9328</v>
      </c>
    </row>
    <row r="191" spans="1:18" x14ac:dyDescent="0.25">
      <c r="A191">
        <v>459</v>
      </c>
      <c r="B191" t="s">
        <v>229</v>
      </c>
      <c r="C191">
        <v>12994</v>
      </c>
      <c r="D191">
        <v>118</v>
      </c>
      <c r="E191" t="s">
        <v>247</v>
      </c>
      <c r="F191" t="s">
        <v>289</v>
      </c>
      <c r="G191">
        <v>18.540700000000001</v>
      </c>
      <c r="H191" t="s">
        <v>456</v>
      </c>
      <c r="I191">
        <v>9.4961280000000006</v>
      </c>
      <c r="J191">
        <v>1.6566989999999999</v>
      </c>
      <c r="K191">
        <v>2.0488219999999999</v>
      </c>
      <c r="L191">
        <v>58.6526</v>
      </c>
      <c r="M191">
        <v>10.2326</v>
      </c>
      <c r="N191">
        <v>12.654500000000001</v>
      </c>
      <c r="O191">
        <v>6</v>
      </c>
      <c r="P191" t="s">
        <v>97</v>
      </c>
      <c r="Q191" t="s">
        <v>24</v>
      </c>
      <c r="R191">
        <v>6.1764799999999997</v>
      </c>
    </row>
    <row r="192" spans="1:18" x14ac:dyDescent="0.25">
      <c r="A192">
        <v>462</v>
      </c>
      <c r="B192" t="s">
        <v>229</v>
      </c>
      <c r="C192">
        <v>12999</v>
      </c>
      <c r="D192">
        <v>118</v>
      </c>
      <c r="E192" t="s">
        <v>247</v>
      </c>
      <c r="F192" t="s">
        <v>289</v>
      </c>
      <c r="G192">
        <v>221.03100000000001</v>
      </c>
      <c r="H192" t="s">
        <v>456</v>
      </c>
      <c r="I192">
        <v>9.4961280000000006</v>
      </c>
      <c r="J192">
        <v>1.6566989999999999</v>
      </c>
      <c r="K192">
        <v>2.0488219999999999</v>
      </c>
      <c r="L192">
        <v>1008.17</v>
      </c>
      <c r="M192">
        <v>175.88499999999999</v>
      </c>
      <c r="N192">
        <v>217.51499999999999</v>
      </c>
      <c r="O192">
        <v>6</v>
      </c>
      <c r="P192" t="s">
        <v>97</v>
      </c>
      <c r="Q192" t="s">
        <v>24</v>
      </c>
      <c r="R192">
        <v>106.166</v>
      </c>
    </row>
    <row r="193" spans="1:18" x14ac:dyDescent="0.25">
      <c r="A193">
        <v>472</v>
      </c>
      <c r="B193" t="s">
        <v>229</v>
      </c>
      <c r="C193">
        <v>13053</v>
      </c>
      <c r="D193">
        <v>121</v>
      </c>
      <c r="E193" t="s">
        <v>231</v>
      </c>
      <c r="F193" t="s">
        <v>276</v>
      </c>
      <c r="G193">
        <v>79.651700000000005</v>
      </c>
      <c r="H193" t="s">
        <v>456</v>
      </c>
      <c r="I193">
        <v>11.733371</v>
      </c>
      <c r="J193">
        <v>1.9754510000000001</v>
      </c>
      <c r="K193">
        <v>2.1412239999999998</v>
      </c>
      <c r="L193">
        <v>4.55741</v>
      </c>
      <c r="M193">
        <v>0.767293</v>
      </c>
      <c r="N193">
        <v>0.831681</v>
      </c>
      <c r="O193">
        <v>6</v>
      </c>
      <c r="P193" t="s">
        <v>97</v>
      </c>
      <c r="Q193" t="s">
        <v>24</v>
      </c>
      <c r="R193">
        <v>0.38841399999999998</v>
      </c>
    </row>
    <row r="194" spans="1:18" x14ac:dyDescent="0.25">
      <c r="A194">
        <v>476</v>
      </c>
      <c r="B194" t="s">
        <v>229</v>
      </c>
      <c r="C194">
        <v>13056</v>
      </c>
      <c r="D194">
        <v>121</v>
      </c>
      <c r="E194" t="s">
        <v>231</v>
      </c>
      <c r="F194" t="s">
        <v>276</v>
      </c>
      <c r="G194">
        <v>3.3310000000000002E-3</v>
      </c>
      <c r="H194" t="s">
        <v>456</v>
      </c>
      <c r="I194">
        <v>11.733371</v>
      </c>
      <c r="J194">
        <v>1.9754510000000001</v>
      </c>
      <c r="K194">
        <v>2.1412239999999998</v>
      </c>
      <c r="L194">
        <v>3.9080999999999998E-2</v>
      </c>
      <c r="M194">
        <v>6.5799999999999999E-3</v>
      </c>
      <c r="N194">
        <v>7.1320000000000003E-3</v>
      </c>
      <c r="O194">
        <v>6</v>
      </c>
      <c r="P194" t="s">
        <v>97</v>
      </c>
      <c r="Q194" t="s">
        <v>24</v>
      </c>
      <c r="R194">
        <v>3.3310000000000002E-3</v>
      </c>
    </row>
    <row r="195" spans="1:18" x14ac:dyDescent="0.25">
      <c r="A195">
        <v>477</v>
      </c>
      <c r="B195" t="s">
        <v>229</v>
      </c>
      <c r="C195">
        <v>13058</v>
      </c>
      <c r="D195">
        <v>121</v>
      </c>
      <c r="E195" t="s">
        <v>231</v>
      </c>
      <c r="F195" t="s">
        <v>276</v>
      </c>
      <c r="G195">
        <v>9.9925999999999995</v>
      </c>
      <c r="H195" t="s">
        <v>456</v>
      </c>
      <c r="I195">
        <v>11.733371</v>
      </c>
      <c r="J195">
        <v>1.9754510000000001</v>
      </c>
      <c r="K195">
        <v>2.1412239999999998</v>
      </c>
      <c r="L195">
        <v>1.13758</v>
      </c>
      <c r="M195">
        <v>0.191525</v>
      </c>
      <c r="N195">
        <v>0.207597</v>
      </c>
      <c r="O195">
        <v>6</v>
      </c>
      <c r="P195" t="s">
        <v>97</v>
      </c>
      <c r="Q195" t="s">
        <v>24</v>
      </c>
      <c r="R195">
        <v>9.6952999999999998E-2</v>
      </c>
    </row>
    <row r="196" spans="1:18" x14ac:dyDescent="0.25">
      <c r="A196">
        <v>478</v>
      </c>
      <c r="B196" t="s">
        <v>229</v>
      </c>
      <c r="C196">
        <v>13061</v>
      </c>
      <c r="D196">
        <v>121</v>
      </c>
      <c r="E196" t="s">
        <v>231</v>
      </c>
      <c r="F196" t="s">
        <v>276</v>
      </c>
      <c r="G196">
        <v>82.788600000000002</v>
      </c>
      <c r="H196" t="s">
        <v>456</v>
      </c>
      <c r="I196">
        <v>11.733371</v>
      </c>
      <c r="J196">
        <v>1.9754510000000001</v>
      </c>
      <c r="K196">
        <v>2.1412239999999998</v>
      </c>
      <c r="L196">
        <v>60.292999999999999</v>
      </c>
      <c r="M196">
        <v>10.151</v>
      </c>
      <c r="N196">
        <v>11.0029</v>
      </c>
      <c r="O196">
        <v>6</v>
      </c>
      <c r="P196" t="s">
        <v>97</v>
      </c>
      <c r="Q196" t="s">
        <v>24</v>
      </c>
      <c r="R196">
        <v>5.1385899999999998</v>
      </c>
    </row>
    <row r="197" spans="1:18" x14ac:dyDescent="0.25">
      <c r="A197">
        <v>479</v>
      </c>
      <c r="B197" t="s">
        <v>229</v>
      </c>
      <c r="C197">
        <v>13064</v>
      </c>
      <c r="D197">
        <v>121</v>
      </c>
      <c r="E197" t="s">
        <v>231</v>
      </c>
      <c r="F197" t="s">
        <v>276</v>
      </c>
      <c r="G197">
        <v>37.447699999999998</v>
      </c>
      <c r="H197" t="s">
        <v>456</v>
      </c>
      <c r="I197">
        <v>11.733371</v>
      </c>
      <c r="J197">
        <v>1.9754510000000001</v>
      </c>
      <c r="K197">
        <v>2.1412239999999998</v>
      </c>
      <c r="L197">
        <v>221.202</v>
      </c>
      <c r="M197">
        <v>37.241999999999997</v>
      </c>
      <c r="N197">
        <v>40.367199999999997</v>
      </c>
      <c r="O197">
        <v>6</v>
      </c>
      <c r="P197" t="s">
        <v>97</v>
      </c>
      <c r="Q197" t="s">
        <v>24</v>
      </c>
      <c r="R197">
        <v>18.852399999999999</v>
      </c>
    </row>
    <row r="198" spans="1:18" x14ac:dyDescent="0.25">
      <c r="A198">
        <v>480</v>
      </c>
      <c r="B198" t="s">
        <v>229</v>
      </c>
      <c r="C198">
        <v>13065</v>
      </c>
      <c r="D198">
        <v>121</v>
      </c>
      <c r="E198" t="s">
        <v>231</v>
      </c>
      <c r="F198" t="s">
        <v>276</v>
      </c>
      <c r="G198">
        <v>155.12899999999999</v>
      </c>
      <c r="H198" t="s">
        <v>456</v>
      </c>
      <c r="I198">
        <v>11.733371</v>
      </c>
      <c r="J198">
        <v>1.9754510000000001</v>
      </c>
      <c r="K198">
        <v>2.1412239999999998</v>
      </c>
      <c r="L198">
        <v>1765.44</v>
      </c>
      <c r="M198">
        <v>297.23200000000003</v>
      </c>
      <c r="N198">
        <v>322.17500000000001</v>
      </c>
      <c r="O198">
        <v>6</v>
      </c>
      <c r="P198" t="s">
        <v>97</v>
      </c>
      <c r="Q198" t="s">
        <v>24</v>
      </c>
      <c r="R198">
        <v>150.46299999999999</v>
      </c>
    </row>
    <row r="199" spans="1:18" x14ac:dyDescent="0.25">
      <c r="A199">
        <v>482</v>
      </c>
      <c r="B199" t="s">
        <v>229</v>
      </c>
      <c r="C199">
        <v>13066</v>
      </c>
      <c r="D199">
        <v>121</v>
      </c>
      <c r="E199" t="s">
        <v>231</v>
      </c>
      <c r="F199" t="s">
        <v>276</v>
      </c>
      <c r="G199">
        <v>8.1718799999999998</v>
      </c>
      <c r="H199" t="s">
        <v>456</v>
      </c>
      <c r="I199">
        <v>11.733371</v>
      </c>
      <c r="J199">
        <v>1.9754510000000001</v>
      </c>
      <c r="K199">
        <v>2.1412239999999998</v>
      </c>
      <c r="L199">
        <v>95.883700000000005</v>
      </c>
      <c r="M199">
        <v>16.1432</v>
      </c>
      <c r="N199">
        <v>17.497800000000002</v>
      </c>
      <c r="O199">
        <v>6</v>
      </c>
      <c r="P199" t="s">
        <v>97</v>
      </c>
      <c r="Q199" t="s">
        <v>24</v>
      </c>
      <c r="R199">
        <v>8.1718799999999998</v>
      </c>
    </row>
    <row r="200" spans="1:18" x14ac:dyDescent="0.25">
      <c r="A200">
        <v>483</v>
      </c>
      <c r="B200" t="s">
        <v>229</v>
      </c>
      <c r="C200">
        <v>13068</v>
      </c>
      <c r="D200">
        <v>121</v>
      </c>
      <c r="E200" t="s">
        <v>231</v>
      </c>
      <c r="F200" t="s">
        <v>276</v>
      </c>
      <c r="G200">
        <v>27.76</v>
      </c>
      <c r="H200" t="s">
        <v>456</v>
      </c>
      <c r="I200">
        <v>11.733371</v>
      </c>
      <c r="J200">
        <v>1.9754510000000001</v>
      </c>
      <c r="K200">
        <v>2.1412239999999998</v>
      </c>
      <c r="L200">
        <v>325.71800000000002</v>
      </c>
      <c r="M200">
        <v>54.838500000000003</v>
      </c>
      <c r="N200">
        <v>59.440399999999997</v>
      </c>
      <c r="O200">
        <v>6</v>
      </c>
      <c r="P200" t="s">
        <v>97</v>
      </c>
      <c r="Q200" t="s">
        <v>24</v>
      </c>
      <c r="R200">
        <v>27.76</v>
      </c>
    </row>
    <row r="201" spans="1:18" x14ac:dyDescent="0.25">
      <c r="A201">
        <v>485</v>
      </c>
      <c r="B201" t="s">
        <v>229</v>
      </c>
      <c r="C201">
        <v>13070</v>
      </c>
      <c r="D201">
        <v>121</v>
      </c>
      <c r="E201" t="s">
        <v>231</v>
      </c>
      <c r="F201" t="s">
        <v>276</v>
      </c>
      <c r="G201">
        <v>113.587</v>
      </c>
      <c r="H201" t="s">
        <v>456</v>
      </c>
      <c r="I201">
        <v>11.733371</v>
      </c>
      <c r="J201">
        <v>1.9754510000000001</v>
      </c>
      <c r="K201">
        <v>2.1412239999999998</v>
      </c>
      <c r="L201">
        <v>1332.76</v>
      </c>
      <c r="M201">
        <v>224.386</v>
      </c>
      <c r="N201">
        <v>243.215</v>
      </c>
      <c r="O201">
        <v>6</v>
      </c>
      <c r="P201" t="s">
        <v>97</v>
      </c>
      <c r="Q201" t="s">
        <v>24</v>
      </c>
      <c r="R201">
        <v>113.587</v>
      </c>
    </row>
    <row r="202" spans="1:18" x14ac:dyDescent="0.25">
      <c r="A202">
        <v>486</v>
      </c>
      <c r="B202" t="s">
        <v>229</v>
      </c>
      <c r="C202">
        <v>13071</v>
      </c>
      <c r="D202">
        <v>121</v>
      </c>
      <c r="E202" t="s">
        <v>231</v>
      </c>
      <c r="F202" t="s">
        <v>276</v>
      </c>
      <c r="G202">
        <v>13.4467</v>
      </c>
      <c r="H202" t="s">
        <v>456</v>
      </c>
      <c r="I202">
        <v>11.733371</v>
      </c>
      <c r="J202">
        <v>1.9754510000000001</v>
      </c>
      <c r="K202">
        <v>2.1412239999999998</v>
      </c>
      <c r="L202">
        <v>157.77500000000001</v>
      </c>
      <c r="M202">
        <v>26.563300000000002</v>
      </c>
      <c r="N202">
        <v>28.792400000000001</v>
      </c>
      <c r="O202">
        <v>6</v>
      </c>
      <c r="P202" t="s">
        <v>97</v>
      </c>
      <c r="Q202" t="s">
        <v>24</v>
      </c>
      <c r="R202">
        <v>13.4467</v>
      </c>
    </row>
    <row r="203" spans="1:18" x14ac:dyDescent="0.25">
      <c r="A203">
        <v>487</v>
      </c>
      <c r="B203" t="s">
        <v>229</v>
      </c>
      <c r="C203">
        <v>13072</v>
      </c>
      <c r="D203">
        <v>121</v>
      </c>
      <c r="E203" t="s">
        <v>231</v>
      </c>
      <c r="F203" t="s">
        <v>276</v>
      </c>
      <c r="G203">
        <v>15.6244</v>
      </c>
      <c r="H203" t="s">
        <v>456</v>
      </c>
      <c r="I203">
        <v>11.733371</v>
      </c>
      <c r="J203">
        <v>1.9754510000000001</v>
      </c>
      <c r="K203">
        <v>2.1412239999999998</v>
      </c>
      <c r="L203">
        <v>183.327</v>
      </c>
      <c r="M203">
        <v>30.865200000000002</v>
      </c>
      <c r="N203">
        <v>33.455300000000001</v>
      </c>
      <c r="O203">
        <v>6</v>
      </c>
      <c r="P203" t="s">
        <v>97</v>
      </c>
      <c r="Q203" t="s">
        <v>24</v>
      </c>
      <c r="R203">
        <v>15.6244</v>
      </c>
    </row>
    <row r="204" spans="1:18" x14ac:dyDescent="0.25">
      <c r="A204">
        <v>488</v>
      </c>
      <c r="B204" t="s">
        <v>229</v>
      </c>
      <c r="C204">
        <v>13073</v>
      </c>
      <c r="D204">
        <v>121</v>
      </c>
      <c r="E204" t="s">
        <v>231</v>
      </c>
      <c r="F204" t="s">
        <v>276</v>
      </c>
      <c r="G204">
        <v>34.127899999999997</v>
      </c>
      <c r="H204" t="s">
        <v>456</v>
      </c>
      <c r="I204">
        <v>11.733371</v>
      </c>
      <c r="J204">
        <v>1.9754510000000001</v>
      </c>
      <c r="K204">
        <v>2.1412239999999998</v>
      </c>
      <c r="L204">
        <v>400.435</v>
      </c>
      <c r="M204">
        <v>67.418000000000006</v>
      </c>
      <c r="N204">
        <v>73.075500000000005</v>
      </c>
      <c r="O204">
        <v>6</v>
      </c>
      <c r="P204" t="s">
        <v>97</v>
      </c>
      <c r="Q204" t="s">
        <v>24</v>
      </c>
      <c r="R204">
        <v>34.127899999999997</v>
      </c>
    </row>
    <row r="205" spans="1:18" x14ac:dyDescent="0.25">
      <c r="A205">
        <v>495</v>
      </c>
      <c r="B205" t="s">
        <v>229</v>
      </c>
      <c r="C205">
        <v>13096</v>
      </c>
      <c r="D205">
        <v>122</v>
      </c>
      <c r="E205" t="s">
        <v>290</v>
      </c>
      <c r="F205" t="s">
        <v>291</v>
      </c>
      <c r="G205">
        <v>26.0503</v>
      </c>
      <c r="H205" t="s">
        <v>456</v>
      </c>
      <c r="I205">
        <v>11.737068000000001</v>
      </c>
      <c r="J205">
        <v>2.0913089999999999</v>
      </c>
      <c r="K205">
        <v>2.1554890000000002</v>
      </c>
      <c r="L205">
        <v>288.64999999999998</v>
      </c>
      <c r="M205">
        <v>51.431600000000003</v>
      </c>
      <c r="N205">
        <v>53.009900000000002</v>
      </c>
      <c r="O205">
        <v>6</v>
      </c>
      <c r="P205" t="s">
        <v>97</v>
      </c>
      <c r="Q205" t="s">
        <v>24</v>
      </c>
      <c r="R205">
        <v>24.593</v>
      </c>
    </row>
    <row r="206" spans="1:18" x14ac:dyDescent="0.25">
      <c r="A206">
        <v>500</v>
      </c>
      <c r="B206" t="s">
        <v>229</v>
      </c>
      <c r="C206">
        <v>13131</v>
      </c>
      <c r="D206">
        <v>133</v>
      </c>
      <c r="E206" t="s">
        <v>232</v>
      </c>
      <c r="F206" t="s">
        <v>277</v>
      </c>
      <c r="G206">
        <v>83.052599999999998</v>
      </c>
      <c r="H206" t="s">
        <v>456</v>
      </c>
      <c r="I206">
        <v>11.271977</v>
      </c>
      <c r="J206">
        <v>2.2334000000000001</v>
      </c>
      <c r="K206">
        <v>2.0293679999999998</v>
      </c>
      <c r="L206">
        <v>0.45437300000000003</v>
      </c>
      <c r="M206">
        <v>9.0027999999999997E-2</v>
      </c>
      <c r="N206">
        <v>8.1804000000000002E-2</v>
      </c>
      <c r="O206">
        <v>6</v>
      </c>
      <c r="P206" t="s">
        <v>97</v>
      </c>
      <c r="Q206" t="s">
        <v>24</v>
      </c>
      <c r="R206">
        <v>4.0309999999999999E-2</v>
      </c>
    </row>
    <row r="207" spans="1:18" x14ac:dyDescent="0.25">
      <c r="A207">
        <v>501</v>
      </c>
      <c r="B207" t="s">
        <v>229</v>
      </c>
      <c r="C207">
        <v>13132</v>
      </c>
      <c r="D207">
        <v>133</v>
      </c>
      <c r="E207" t="s">
        <v>232</v>
      </c>
      <c r="F207" t="s">
        <v>277</v>
      </c>
      <c r="G207">
        <v>149.23699999999999</v>
      </c>
      <c r="H207" t="s">
        <v>456</v>
      </c>
      <c r="I207">
        <v>11.271977</v>
      </c>
      <c r="J207">
        <v>2.2334000000000001</v>
      </c>
      <c r="K207">
        <v>2.0293679999999998</v>
      </c>
      <c r="L207">
        <v>1681.79</v>
      </c>
      <c r="M207">
        <v>333.226</v>
      </c>
      <c r="N207">
        <v>302.78399999999999</v>
      </c>
      <c r="O207">
        <v>6</v>
      </c>
      <c r="P207" t="s">
        <v>97</v>
      </c>
      <c r="Q207" t="s">
        <v>24</v>
      </c>
      <c r="R207">
        <v>149.20099999999999</v>
      </c>
    </row>
    <row r="208" spans="1:18" x14ac:dyDescent="0.25">
      <c r="A208">
        <v>508</v>
      </c>
      <c r="B208" t="s">
        <v>229</v>
      </c>
      <c r="C208">
        <v>13136</v>
      </c>
      <c r="D208">
        <v>133</v>
      </c>
      <c r="E208" t="s">
        <v>232</v>
      </c>
      <c r="F208" t="s">
        <v>277</v>
      </c>
      <c r="G208">
        <v>41.709899999999998</v>
      </c>
      <c r="H208" t="s">
        <v>456</v>
      </c>
      <c r="I208">
        <v>11.271977</v>
      </c>
      <c r="J208">
        <v>2.2334000000000001</v>
      </c>
      <c r="K208">
        <v>2.0293679999999998</v>
      </c>
      <c r="L208">
        <v>403.55099999999999</v>
      </c>
      <c r="M208">
        <v>79.958600000000004</v>
      </c>
      <c r="N208">
        <v>72.653999999999996</v>
      </c>
      <c r="O208">
        <v>6</v>
      </c>
      <c r="P208" t="s">
        <v>97</v>
      </c>
      <c r="Q208" t="s">
        <v>24</v>
      </c>
      <c r="R208">
        <v>35.801299999999998</v>
      </c>
    </row>
    <row r="209" spans="1:18" x14ac:dyDescent="0.25">
      <c r="A209">
        <v>509</v>
      </c>
      <c r="B209" t="s">
        <v>229</v>
      </c>
      <c r="C209">
        <v>13139</v>
      </c>
      <c r="D209">
        <v>133</v>
      </c>
      <c r="E209" t="s">
        <v>232</v>
      </c>
      <c r="F209" t="s">
        <v>277</v>
      </c>
      <c r="G209">
        <v>94.622600000000006</v>
      </c>
      <c r="H209" t="s">
        <v>456</v>
      </c>
      <c r="I209">
        <v>11.271977</v>
      </c>
      <c r="J209">
        <v>2.2334000000000001</v>
      </c>
      <c r="K209">
        <v>2.0293679999999998</v>
      </c>
      <c r="L209">
        <v>441.75299999999999</v>
      </c>
      <c r="M209">
        <v>87.527900000000002</v>
      </c>
      <c r="N209">
        <v>79.531800000000004</v>
      </c>
      <c r="O209">
        <v>6</v>
      </c>
      <c r="P209" t="s">
        <v>97</v>
      </c>
      <c r="Q209" t="s">
        <v>24</v>
      </c>
      <c r="R209">
        <v>39.190399999999997</v>
      </c>
    </row>
    <row r="210" spans="1:18" x14ac:dyDescent="0.25">
      <c r="A210">
        <v>513</v>
      </c>
      <c r="B210" t="s">
        <v>229</v>
      </c>
      <c r="C210">
        <v>13165</v>
      </c>
      <c r="D210">
        <v>140</v>
      </c>
      <c r="E210" t="s">
        <v>233</v>
      </c>
      <c r="F210" t="s">
        <v>278</v>
      </c>
      <c r="G210">
        <v>23.042999999999999</v>
      </c>
      <c r="H210" t="s">
        <v>456</v>
      </c>
      <c r="I210">
        <v>12.496560000000001</v>
      </c>
      <c r="J210">
        <v>1.9466840000000001</v>
      </c>
      <c r="K210">
        <v>2.126881</v>
      </c>
      <c r="L210">
        <v>280.33</v>
      </c>
      <c r="M210">
        <v>43.669199999999996</v>
      </c>
      <c r="N210">
        <v>47.711500000000001</v>
      </c>
      <c r="O210">
        <v>6</v>
      </c>
      <c r="P210" t="s">
        <v>97</v>
      </c>
      <c r="Q210" t="s">
        <v>24</v>
      </c>
      <c r="R210">
        <v>22.432600000000001</v>
      </c>
    </row>
    <row r="211" spans="1:18" x14ac:dyDescent="0.25">
      <c r="A211">
        <v>514</v>
      </c>
      <c r="B211" t="s">
        <v>229</v>
      </c>
      <c r="C211">
        <v>13166</v>
      </c>
      <c r="D211">
        <v>140</v>
      </c>
      <c r="E211" t="s">
        <v>233</v>
      </c>
      <c r="F211" t="s">
        <v>278</v>
      </c>
      <c r="G211">
        <v>1.37314</v>
      </c>
      <c r="H211" t="s">
        <v>456</v>
      </c>
      <c r="I211">
        <v>12.496560000000001</v>
      </c>
      <c r="J211">
        <v>1.9466840000000001</v>
      </c>
      <c r="K211">
        <v>2.126881</v>
      </c>
      <c r="L211">
        <v>16.778500000000001</v>
      </c>
      <c r="M211">
        <v>2.6137199999999998</v>
      </c>
      <c r="N211">
        <v>2.8556599999999999</v>
      </c>
      <c r="O211">
        <v>6</v>
      </c>
      <c r="P211" t="s">
        <v>97</v>
      </c>
      <c r="Q211" t="s">
        <v>24</v>
      </c>
      <c r="R211">
        <v>1.3426499999999999</v>
      </c>
    </row>
    <row r="212" spans="1:18" x14ac:dyDescent="0.25">
      <c r="A212">
        <v>516</v>
      </c>
      <c r="B212" t="s">
        <v>229</v>
      </c>
      <c r="C212">
        <v>13168</v>
      </c>
      <c r="D212">
        <v>140</v>
      </c>
      <c r="E212" t="s">
        <v>233</v>
      </c>
      <c r="F212" t="s">
        <v>278</v>
      </c>
      <c r="G212">
        <v>10.3736</v>
      </c>
      <c r="H212" t="s">
        <v>456</v>
      </c>
      <c r="I212">
        <v>12.496560000000001</v>
      </c>
      <c r="J212">
        <v>1.9466840000000001</v>
      </c>
      <c r="K212">
        <v>2.126881</v>
      </c>
      <c r="L212">
        <v>116.102</v>
      </c>
      <c r="M212">
        <v>18.086099999999998</v>
      </c>
      <c r="N212">
        <v>19.760200000000001</v>
      </c>
      <c r="O212">
        <v>6</v>
      </c>
      <c r="P212" t="s">
        <v>97</v>
      </c>
      <c r="Q212" t="s">
        <v>24</v>
      </c>
      <c r="R212">
        <v>9.2907100000000007</v>
      </c>
    </row>
    <row r="213" spans="1:18" x14ac:dyDescent="0.25">
      <c r="A213">
        <v>517</v>
      </c>
      <c r="B213" t="s">
        <v>229</v>
      </c>
      <c r="C213">
        <v>13169</v>
      </c>
      <c r="D213">
        <v>140</v>
      </c>
      <c r="E213" t="s">
        <v>233</v>
      </c>
      <c r="F213" t="s">
        <v>278</v>
      </c>
      <c r="G213">
        <v>4.9127000000000001</v>
      </c>
      <c r="H213" t="s">
        <v>456</v>
      </c>
      <c r="I213">
        <v>12.496560000000001</v>
      </c>
      <c r="J213">
        <v>1.9466840000000001</v>
      </c>
      <c r="K213">
        <v>2.126881</v>
      </c>
      <c r="L213">
        <v>61.391800000000003</v>
      </c>
      <c r="M213">
        <v>9.5634800000000002</v>
      </c>
      <c r="N213">
        <v>10.448700000000001</v>
      </c>
      <c r="O213">
        <v>6</v>
      </c>
      <c r="P213" t="s">
        <v>97</v>
      </c>
      <c r="Q213" t="s">
        <v>24</v>
      </c>
      <c r="R213">
        <v>4.9127000000000001</v>
      </c>
    </row>
    <row r="214" spans="1:18" x14ac:dyDescent="0.25">
      <c r="A214">
        <v>518</v>
      </c>
      <c r="B214" t="s">
        <v>229</v>
      </c>
      <c r="C214">
        <v>13170</v>
      </c>
      <c r="D214">
        <v>140</v>
      </c>
      <c r="E214" t="s">
        <v>233</v>
      </c>
      <c r="F214" t="s">
        <v>278</v>
      </c>
      <c r="G214">
        <v>12.9406</v>
      </c>
      <c r="H214" t="s">
        <v>456</v>
      </c>
      <c r="I214">
        <v>12.496560000000001</v>
      </c>
      <c r="J214">
        <v>1.9466840000000001</v>
      </c>
      <c r="K214">
        <v>2.126881</v>
      </c>
      <c r="L214">
        <v>161.71299999999999</v>
      </c>
      <c r="M214">
        <v>25.191299999999998</v>
      </c>
      <c r="N214">
        <v>27.523099999999999</v>
      </c>
      <c r="O214">
        <v>6</v>
      </c>
      <c r="P214" t="s">
        <v>97</v>
      </c>
      <c r="Q214" t="s">
        <v>24</v>
      </c>
      <c r="R214">
        <v>12.9406</v>
      </c>
    </row>
    <row r="215" spans="1:18" x14ac:dyDescent="0.25">
      <c r="A215">
        <v>519</v>
      </c>
      <c r="B215" t="s">
        <v>229</v>
      </c>
      <c r="C215">
        <v>13171</v>
      </c>
      <c r="D215">
        <v>140</v>
      </c>
      <c r="E215" t="s">
        <v>233</v>
      </c>
      <c r="F215" t="s">
        <v>278</v>
      </c>
      <c r="G215">
        <v>16.785</v>
      </c>
      <c r="H215" t="s">
        <v>456</v>
      </c>
      <c r="I215">
        <v>12.496560000000001</v>
      </c>
      <c r="J215">
        <v>1.9466840000000001</v>
      </c>
      <c r="K215">
        <v>2.126881</v>
      </c>
      <c r="L215">
        <v>206.08099999999999</v>
      </c>
      <c r="M215">
        <v>32.102800000000002</v>
      </c>
      <c r="N215">
        <v>35.074399999999997</v>
      </c>
      <c r="O215">
        <v>6</v>
      </c>
      <c r="P215" t="s">
        <v>97</v>
      </c>
      <c r="Q215" t="s">
        <v>24</v>
      </c>
      <c r="R215">
        <v>16.491</v>
      </c>
    </row>
    <row r="216" spans="1:18" x14ac:dyDescent="0.25">
      <c r="A216">
        <v>520</v>
      </c>
      <c r="B216" t="s">
        <v>229</v>
      </c>
      <c r="C216">
        <v>13172</v>
      </c>
      <c r="D216">
        <v>140</v>
      </c>
      <c r="E216" t="s">
        <v>233</v>
      </c>
      <c r="F216" t="s">
        <v>278</v>
      </c>
      <c r="G216">
        <v>1.3643400000000001</v>
      </c>
      <c r="H216" t="s">
        <v>456</v>
      </c>
      <c r="I216">
        <v>12.496560000000001</v>
      </c>
      <c r="J216">
        <v>1.9466840000000001</v>
      </c>
      <c r="K216">
        <v>2.126881</v>
      </c>
      <c r="L216">
        <v>0.63553000000000004</v>
      </c>
      <c r="M216">
        <v>9.9001000000000006E-2</v>
      </c>
      <c r="N216">
        <v>0.108165</v>
      </c>
      <c r="O216">
        <v>6</v>
      </c>
      <c r="P216" t="s">
        <v>97</v>
      </c>
      <c r="Q216" t="s">
        <v>24</v>
      </c>
      <c r="R216">
        <v>5.0855999999999998E-2</v>
      </c>
    </row>
    <row r="217" spans="1:18" x14ac:dyDescent="0.25">
      <c r="A217">
        <v>523</v>
      </c>
      <c r="B217" t="s">
        <v>229</v>
      </c>
      <c r="C217">
        <v>13187</v>
      </c>
      <c r="D217">
        <v>141</v>
      </c>
      <c r="E217" t="s">
        <v>234</v>
      </c>
      <c r="F217" t="s">
        <v>292</v>
      </c>
      <c r="G217">
        <v>82.061099999999996</v>
      </c>
      <c r="H217" t="s">
        <v>456</v>
      </c>
      <c r="I217">
        <v>11.929551</v>
      </c>
      <c r="J217">
        <v>1.7938769999999999</v>
      </c>
      <c r="K217">
        <v>2.0065</v>
      </c>
      <c r="L217">
        <v>978.94299999999998</v>
      </c>
      <c r="M217">
        <v>147.20599999999999</v>
      </c>
      <c r="N217">
        <v>164.654</v>
      </c>
      <c r="O217">
        <v>6</v>
      </c>
      <c r="P217" t="s">
        <v>97</v>
      </c>
      <c r="Q217" t="s">
        <v>24</v>
      </c>
      <c r="R217">
        <v>82.060299999999998</v>
      </c>
    </row>
    <row r="218" spans="1:18" x14ac:dyDescent="0.25">
      <c r="A218">
        <v>524</v>
      </c>
      <c r="B218" t="s">
        <v>229</v>
      </c>
      <c r="C218">
        <v>13195</v>
      </c>
      <c r="D218">
        <v>142</v>
      </c>
      <c r="E218" t="s">
        <v>293</v>
      </c>
      <c r="F218" t="s">
        <v>294</v>
      </c>
      <c r="G218">
        <v>13.201700000000001</v>
      </c>
      <c r="H218" t="s">
        <v>456</v>
      </c>
      <c r="I218">
        <v>8.3701430000000006</v>
      </c>
      <c r="J218">
        <v>1.4404060000000001</v>
      </c>
      <c r="K218">
        <v>1.8169379999999999</v>
      </c>
      <c r="L218">
        <v>110.5</v>
      </c>
      <c r="M218">
        <v>19.015799999999999</v>
      </c>
      <c r="N218">
        <v>23.986699999999999</v>
      </c>
      <c r="O218">
        <v>6</v>
      </c>
      <c r="P218" t="s">
        <v>97</v>
      </c>
      <c r="Q218" t="s">
        <v>24</v>
      </c>
      <c r="R218">
        <v>13.201700000000001</v>
      </c>
    </row>
    <row r="219" spans="1:18" x14ac:dyDescent="0.25">
      <c r="A219">
        <v>525</v>
      </c>
      <c r="B219" t="s">
        <v>229</v>
      </c>
      <c r="C219">
        <v>13196</v>
      </c>
      <c r="D219">
        <v>142</v>
      </c>
      <c r="E219" t="s">
        <v>293</v>
      </c>
      <c r="F219" t="s">
        <v>294</v>
      </c>
      <c r="G219">
        <v>20.853100000000001</v>
      </c>
      <c r="H219" t="s">
        <v>456</v>
      </c>
      <c r="I219">
        <v>8.3701430000000006</v>
      </c>
      <c r="J219">
        <v>1.4404060000000001</v>
      </c>
      <c r="K219">
        <v>1.8169379999999999</v>
      </c>
      <c r="L219">
        <v>2.2354599999999998</v>
      </c>
      <c r="M219">
        <v>0.38469700000000001</v>
      </c>
      <c r="N219">
        <v>0.485259</v>
      </c>
      <c r="O219">
        <v>6</v>
      </c>
      <c r="P219" t="s">
        <v>97</v>
      </c>
      <c r="Q219" t="s">
        <v>24</v>
      </c>
      <c r="R219">
        <v>0.26707500000000001</v>
      </c>
    </row>
    <row r="220" spans="1:18" x14ac:dyDescent="0.25">
      <c r="A220">
        <v>526</v>
      </c>
      <c r="B220" t="s">
        <v>229</v>
      </c>
      <c r="C220">
        <v>13201</v>
      </c>
      <c r="D220">
        <v>170</v>
      </c>
      <c r="E220" t="s">
        <v>248</v>
      </c>
      <c r="F220" t="s">
        <v>295</v>
      </c>
      <c r="G220">
        <v>18.728100000000001</v>
      </c>
      <c r="H220" t="s">
        <v>456</v>
      </c>
      <c r="I220">
        <v>11.029944</v>
      </c>
      <c r="J220">
        <v>2.0173890000000001</v>
      </c>
      <c r="K220">
        <v>2.1626029999999998</v>
      </c>
      <c r="L220">
        <v>3.421E-3</v>
      </c>
      <c r="M220">
        <v>6.2600000000000004E-4</v>
      </c>
      <c r="N220">
        <v>6.7100000000000005E-4</v>
      </c>
      <c r="O220">
        <v>6</v>
      </c>
      <c r="P220" t="s">
        <v>97</v>
      </c>
      <c r="Q220" t="s">
        <v>24</v>
      </c>
      <c r="R220">
        <v>3.1E-4</v>
      </c>
    </row>
    <row r="221" spans="1:18" x14ac:dyDescent="0.25">
      <c r="A221">
        <v>529</v>
      </c>
      <c r="B221" t="s">
        <v>229</v>
      </c>
      <c r="C221">
        <v>13204</v>
      </c>
      <c r="D221">
        <v>170</v>
      </c>
      <c r="E221" t="s">
        <v>248</v>
      </c>
      <c r="F221" t="s">
        <v>295</v>
      </c>
      <c r="G221">
        <v>13.2491</v>
      </c>
      <c r="H221" t="s">
        <v>456</v>
      </c>
      <c r="I221">
        <v>11.029944</v>
      </c>
      <c r="J221">
        <v>2.0173890000000001</v>
      </c>
      <c r="K221">
        <v>2.1626029999999998</v>
      </c>
      <c r="L221">
        <v>146.137</v>
      </c>
      <c r="M221">
        <v>26.7286</v>
      </c>
      <c r="N221">
        <v>28.6525</v>
      </c>
      <c r="O221">
        <v>6</v>
      </c>
      <c r="P221" t="s">
        <v>97</v>
      </c>
      <c r="Q221" t="s">
        <v>24</v>
      </c>
      <c r="R221">
        <v>13.2491</v>
      </c>
    </row>
    <row r="222" spans="1:18" x14ac:dyDescent="0.25">
      <c r="A222">
        <v>530</v>
      </c>
      <c r="B222" t="s">
        <v>229</v>
      </c>
      <c r="C222">
        <v>13205</v>
      </c>
      <c r="D222">
        <v>170</v>
      </c>
      <c r="E222" t="s">
        <v>248</v>
      </c>
      <c r="F222" t="s">
        <v>295</v>
      </c>
      <c r="G222">
        <v>44.249099999999999</v>
      </c>
      <c r="H222" t="s">
        <v>456</v>
      </c>
      <c r="I222">
        <v>11.029944</v>
      </c>
      <c r="J222">
        <v>2.0173890000000001</v>
      </c>
      <c r="K222">
        <v>2.1626029999999998</v>
      </c>
      <c r="L222">
        <v>488.065</v>
      </c>
      <c r="M222">
        <v>89.267700000000005</v>
      </c>
      <c r="N222">
        <v>95.693200000000004</v>
      </c>
      <c r="O222">
        <v>6</v>
      </c>
      <c r="P222" t="s">
        <v>97</v>
      </c>
      <c r="Q222" t="s">
        <v>24</v>
      </c>
      <c r="R222">
        <v>44.249099999999999</v>
      </c>
    </row>
    <row r="223" spans="1:18" x14ac:dyDescent="0.25">
      <c r="A223">
        <v>531</v>
      </c>
      <c r="B223" t="s">
        <v>229</v>
      </c>
      <c r="C223">
        <v>13207</v>
      </c>
      <c r="D223">
        <v>170</v>
      </c>
      <c r="E223" t="s">
        <v>248</v>
      </c>
      <c r="F223" t="s">
        <v>295</v>
      </c>
      <c r="G223">
        <v>4.26159</v>
      </c>
      <c r="H223" t="s">
        <v>456</v>
      </c>
      <c r="I223">
        <v>11.029944</v>
      </c>
      <c r="J223">
        <v>2.0173890000000001</v>
      </c>
      <c r="K223">
        <v>2.1626029999999998</v>
      </c>
      <c r="L223">
        <v>46.548699999999997</v>
      </c>
      <c r="M223">
        <v>8.5138099999999994</v>
      </c>
      <c r="N223">
        <v>9.1266400000000001</v>
      </c>
      <c r="O223">
        <v>6</v>
      </c>
      <c r="P223" t="s">
        <v>97</v>
      </c>
      <c r="Q223" t="s">
        <v>24</v>
      </c>
      <c r="R223">
        <v>4.2202099999999998</v>
      </c>
    </row>
    <row r="224" spans="1:18" x14ac:dyDescent="0.25">
      <c r="A224">
        <v>532</v>
      </c>
      <c r="B224" t="s">
        <v>229</v>
      </c>
      <c r="C224">
        <v>13208</v>
      </c>
      <c r="D224">
        <v>170</v>
      </c>
      <c r="E224" t="s">
        <v>248</v>
      </c>
      <c r="F224" t="s">
        <v>295</v>
      </c>
      <c r="G224">
        <v>11.4617</v>
      </c>
      <c r="H224" t="s">
        <v>456</v>
      </c>
      <c r="I224">
        <v>11.029944</v>
      </c>
      <c r="J224">
        <v>2.0173890000000001</v>
      </c>
      <c r="K224">
        <v>2.1626029999999998</v>
      </c>
      <c r="L224">
        <v>126.422</v>
      </c>
      <c r="M224">
        <v>23.122699999999998</v>
      </c>
      <c r="N224">
        <v>24.787099999999999</v>
      </c>
      <c r="O224">
        <v>6</v>
      </c>
      <c r="P224" t="s">
        <v>97</v>
      </c>
      <c r="Q224" t="s">
        <v>24</v>
      </c>
      <c r="R224">
        <v>11.4617</v>
      </c>
    </row>
    <row r="225" spans="1:18" x14ac:dyDescent="0.25">
      <c r="A225">
        <v>533</v>
      </c>
      <c r="B225" t="s">
        <v>229</v>
      </c>
      <c r="C225">
        <v>13210</v>
      </c>
      <c r="D225">
        <v>170</v>
      </c>
      <c r="E225" t="s">
        <v>248</v>
      </c>
      <c r="F225" t="s">
        <v>295</v>
      </c>
      <c r="G225">
        <v>25.547799999999999</v>
      </c>
      <c r="H225" t="s">
        <v>456</v>
      </c>
      <c r="I225">
        <v>11.029944</v>
      </c>
      <c r="J225">
        <v>2.0173890000000001</v>
      </c>
      <c r="K225">
        <v>2.1626029999999998</v>
      </c>
      <c r="L225">
        <v>107.86499999999999</v>
      </c>
      <c r="M225">
        <v>19.7286</v>
      </c>
      <c r="N225">
        <v>21.148599999999998</v>
      </c>
      <c r="O225">
        <v>6</v>
      </c>
      <c r="P225" t="s">
        <v>97</v>
      </c>
      <c r="Q225" t="s">
        <v>24</v>
      </c>
      <c r="R225">
        <v>9.7792499999999993</v>
      </c>
    </row>
    <row r="226" spans="1:18" x14ac:dyDescent="0.25">
      <c r="A226">
        <v>535</v>
      </c>
      <c r="B226" t="s">
        <v>229</v>
      </c>
      <c r="C226">
        <v>13224</v>
      </c>
      <c r="D226">
        <v>171</v>
      </c>
      <c r="E226" t="s">
        <v>235</v>
      </c>
      <c r="F226" t="s">
        <v>296</v>
      </c>
      <c r="G226">
        <v>1.1422E-2</v>
      </c>
      <c r="H226" t="s">
        <v>456</v>
      </c>
      <c r="I226">
        <v>7.7817879999999997</v>
      </c>
      <c r="J226">
        <v>1.27501</v>
      </c>
      <c r="K226">
        <v>1.9111720000000001</v>
      </c>
      <c r="L226">
        <v>7.2456999999999994E-2</v>
      </c>
      <c r="M226">
        <v>1.1872000000000001E-2</v>
      </c>
      <c r="N226">
        <v>1.7794999999999998E-2</v>
      </c>
      <c r="O226">
        <v>6</v>
      </c>
      <c r="P226" t="s">
        <v>97</v>
      </c>
      <c r="Q226" t="s">
        <v>24</v>
      </c>
      <c r="R226">
        <v>9.3109999999999998E-3</v>
      </c>
    </row>
    <row r="227" spans="1:18" x14ac:dyDescent="0.25">
      <c r="A227">
        <v>537</v>
      </c>
      <c r="B227" t="s">
        <v>229</v>
      </c>
      <c r="C227">
        <v>13225</v>
      </c>
      <c r="D227">
        <v>171</v>
      </c>
      <c r="E227" t="s">
        <v>235</v>
      </c>
      <c r="F227" t="s">
        <v>296</v>
      </c>
      <c r="G227">
        <v>2.5478000000000001E-2</v>
      </c>
      <c r="H227" t="s">
        <v>456</v>
      </c>
      <c r="I227">
        <v>7.7817879999999997</v>
      </c>
      <c r="J227">
        <v>1.27501</v>
      </c>
      <c r="K227">
        <v>1.9111720000000001</v>
      </c>
      <c r="L227">
        <v>0.198268</v>
      </c>
      <c r="M227">
        <v>3.2485E-2</v>
      </c>
      <c r="N227">
        <v>4.8694000000000001E-2</v>
      </c>
      <c r="O227">
        <v>6</v>
      </c>
      <c r="P227" t="s">
        <v>97</v>
      </c>
      <c r="Q227" t="s">
        <v>24</v>
      </c>
      <c r="R227">
        <v>2.5478000000000001E-2</v>
      </c>
    </row>
    <row r="228" spans="1:18" x14ac:dyDescent="0.25">
      <c r="A228">
        <v>538</v>
      </c>
      <c r="B228" t="s">
        <v>229</v>
      </c>
      <c r="C228">
        <v>13226</v>
      </c>
      <c r="D228">
        <v>171</v>
      </c>
      <c r="E228" t="s">
        <v>235</v>
      </c>
      <c r="F228" t="s">
        <v>296</v>
      </c>
      <c r="G228">
        <v>29.636099999999999</v>
      </c>
      <c r="H228" t="s">
        <v>456</v>
      </c>
      <c r="I228">
        <v>7.7817879999999997</v>
      </c>
      <c r="J228">
        <v>1.27501</v>
      </c>
      <c r="K228">
        <v>1.9111720000000001</v>
      </c>
      <c r="L228">
        <v>226.489</v>
      </c>
      <c r="M228">
        <v>37.109200000000001</v>
      </c>
      <c r="N228">
        <v>55.624699999999997</v>
      </c>
      <c r="O228">
        <v>6</v>
      </c>
      <c r="P228" t="s">
        <v>97</v>
      </c>
      <c r="Q228" t="s">
        <v>24</v>
      </c>
      <c r="R228">
        <v>29.105</v>
      </c>
    </row>
    <row r="229" spans="1:18" x14ac:dyDescent="0.25">
      <c r="A229">
        <v>541</v>
      </c>
      <c r="B229" t="s">
        <v>229</v>
      </c>
      <c r="C229">
        <v>13248</v>
      </c>
      <c r="D229">
        <v>182</v>
      </c>
      <c r="E229" t="s">
        <v>242</v>
      </c>
      <c r="F229" t="s">
        <v>279</v>
      </c>
      <c r="G229">
        <v>2.5064500000000001</v>
      </c>
      <c r="H229" t="s">
        <v>456</v>
      </c>
      <c r="I229">
        <v>11.610144999999999</v>
      </c>
      <c r="J229">
        <v>2.0070380000000001</v>
      </c>
      <c r="K229">
        <v>2.0894119999999998</v>
      </c>
      <c r="L229">
        <v>29.100200000000001</v>
      </c>
      <c r="M229">
        <v>5.0305400000000002</v>
      </c>
      <c r="N229">
        <v>5.2370099999999997</v>
      </c>
      <c r="O229">
        <v>6</v>
      </c>
      <c r="P229" t="s">
        <v>97</v>
      </c>
      <c r="Q229" t="s">
        <v>24</v>
      </c>
      <c r="R229">
        <v>2.5064500000000001</v>
      </c>
    </row>
    <row r="230" spans="1:18" x14ac:dyDescent="0.25">
      <c r="A230">
        <v>543</v>
      </c>
      <c r="B230" t="s">
        <v>229</v>
      </c>
      <c r="C230">
        <v>13250</v>
      </c>
      <c r="D230">
        <v>182</v>
      </c>
      <c r="E230" t="s">
        <v>242</v>
      </c>
      <c r="F230" t="s">
        <v>279</v>
      </c>
      <c r="G230">
        <v>142.16200000000001</v>
      </c>
      <c r="H230" t="s">
        <v>456</v>
      </c>
      <c r="I230">
        <v>11.610144999999999</v>
      </c>
      <c r="J230">
        <v>2.0070380000000001</v>
      </c>
      <c r="K230">
        <v>2.0894119999999998</v>
      </c>
      <c r="L230">
        <v>1650.52</v>
      </c>
      <c r="M230">
        <v>285.32499999999999</v>
      </c>
      <c r="N230">
        <v>297.03500000000003</v>
      </c>
      <c r="O230">
        <v>6</v>
      </c>
      <c r="P230" t="s">
        <v>97</v>
      </c>
      <c r="Q230" t="s">
        <v>24</v>
      </c>
      <c r="R230">
        <v>142.16200000000001</v>
      </c>
    </row>
    <row r="231" spans="1:18" x14ac:dyDescent="0.25">
      <c r="A231">
        <v>552</v>
      </c>
      <c r="B231" t="s">
        <v>229</v>
      </c>
      <c r="C231">
        <v>13283</v>
      </c>
      <c r="D231">
        <v>190</v>
      </c>
      <c r="E231" t="s">
        <v>297</v>
      </c>
      <c r="F231" t="s">
        <v>298</v>
      </c>
      <c r="G231">
        <v>14.655200000000001</v>
      </c>
      <c r="H231" t="s">
        <v>456</v>
      </c>
      <c r="I231">
        <v>9.2308070000000004</v>
      </c>
      <c r="J231">
        <v>1.651831</v>
      </c>
      <c r="K231">
        <v>1.9300759999999999</v>
      </c>
      <c r="L231">
        <v>4.8785499999999997</v>
      </c>
      <c r="M231">
        <v>0.873004</v>
      </c>
      <c r="N231">
        <v>1.02006</v>
      </c>
      <c r="O231">
        <v>6</v>
      </c>
      <c r="P231" t="s">
        <v>97</v>
      </c>
      <c r="Q231" t="s">
        <v>24</v>
      </c>
      <c r="R231">
        <v>0.52850699999999995</v>
      </c>
    </row>
    <row r="232" spans="1:18" x14ac:dyDescent="0.25">
      <c r="A232">
        <v>553</v>
      </c>
      <c r="B232" t="s">
        <v>229</v>
      </c>
      <c r="C232">
        <v>13284</v>
      </c>
      <c r="D232">
        <v>190</v>
      </c>
      <c r="E232" t="s">
        <v>297</v>
      </c>
      <c r="F232" t="s">
        <v>298</v>
      </c>
      <c r="G232">
        <v>8.7450399999999995</v>
      </c>
      <c r="H232" t="s">
        <v>456</v>
      </c>
      <c r="I232">
        <v>9.2308070000000004</v>
      </c>
      <c r="J232">
        <v>1.651831</v>
      </c>
      <c r="K232">
        <v>1.9300759999999999</v>
      </c>
      <c r="L232">
        <v>18.165299999999998</v>
      </c>
      <c r="M232">
        <v>3.2506400000000002</v>
      </c>
      <c r="N232">
        <v>3.7982</v>
      </c>
      <c r="O232">
        <v>6</v>
      </c>
      <c r="P232" t="s">
        <v>97</v>
      </c>
      <c r="Q232" t="s">
        <v>24</v>
      </c>
      <c r="R232">
        <v>1.9679</v>
      </c>
    </row>
    <row r="233" spans="1:18" x14ac:dyDescent="0.25">
      <c r="A233">
        <v>555</v>
      </c>
      <c r="B233" t="s">
        <v>229</v>
      </c>
      <c r="C233">
        <v>13323</v>
      </c>
      <c r="D233">
        <v>211</v>
      </c>
      <c r="E233" t="s">
        <v>249</v>
      </c>
      <c r="F233" t="s">
        <v>299</v>
      </c>
      <c r="G233">
        <v>33.230200000000004</v>
      </c>
      <c r="H233" t="s">
        <v>456</v>
      </c>
      <c r="I233">
        <v>10.230904000000001</v>
      </c>
      <c r="J233">
        <v>2.1930649999999998</v>
      </c>
      <c r="K233">
        <v>1.488048</v>
      </c>
      <c r="L233">
        <v>339.33499999999998</v>
      </c>
      <c r="M233">
        <v>72.738699999999994</v>
      </c>
      <c r="N233">
        <v>49.354999999999997</v>
      </c>
      <c r="O233">
        <v>6</v>
      </c>
      <c r="P233" t="s">
        <v>97</v>
      </c>
      <c r="Q233" t="s">
        <v>24</v>
      </c>
      <c r="R233">
        <v>33.1676</v>
      </c>
    </row>
    <row r="234" spans="1:18" x14ac:dyDescent="0.25">
      <c r="A234">
        <v>558</v>
      </c>
      <c r="B234" t="s">
        <v>229</v>
      </c>
      <c r="C234">
        <v>13403</v>
      </c>
      <c r="D234">
        <v>243</v>
      </c>
      <c r="E234" t="s">
        <v>253</v>
      </c>
      <c r="F234" t="s">
        <v>300</v>
      </c>
      <c r="G234">
        <v>5.1267800000000001</v>
      </c>
      <c r="H234" t="s">
        <v>456</v>
      </c>
      <c r="I234">
        <v>9.6284969999999994</v>
      </c>
      <c r="J234">
        <v>1.9695750000000001</v>
      </c>
      <c r="K234">
        <v>1.7798769999999999</v>
      </c>
      <c r="L234">
        <v>49.363199999999999</v>
      </c>
      <c r="M234">
        <v>10.0976</v>
      </c>
      <c r="N234">
        <v>9.1250400000000003</v>
      </c>
      <c r="O234">
        <v>6</v>
      </c>
      <c r="P234" t="s">
        <v>97</v>
      </c>
      <c r="Q234" t="s">
        <v>24</v>
      </c>
      <c r="R234">
        <v>5.1267800000000001</v>
      </c>
    </row>
    <row r="235" spans="1:18" x14ac:dyDescent="0.25">
      <c r="A235">
        <v>559</v>
      </c>
      <c r="B235" t="s">
        <v>229</v>
      </c>
      <c r="C235">
        <v>13405</v>
      </c>
      <c r="D235">
        <v>243</v>
      </c>
      <c r="E235" t="s">
        <v>253</v>
      </c>
      <c r="F235" t="s">
        <v>300</v>
      </c>
      <c r="G235">
        <v>44.408999999999999</v>
      </c>
      <c r="H235" t="s">
        <v>456</v>
      </c>
      <c r="I235">
        <v>9.6284969999999994</v>
      </c>
      <c r="J235">
        <v>1.9695750000000001</v>
      </c>
      <c r="K235">
        <v>1.7798769999999999</v>
      </c>
      <c r="L235">
        <v>0.83098700000000003</v>
      </c>
      <c r="M235">
        <v>0.169984</v>
      </c>
      <c r="N235">
        <v>0.153612</v>
      </c>
      <c r="O235">
        <v>6</v>
      </c>
      <c r="P235" t="s">
        <v>97</v>
      </c>
      <c r="Q235" t="s">
        <v>24</v>
      </c>
      <c r="R235">
        <v>8.6305000000000007E-2</v>
      </c>
    </row>
    <row r="236" spans="1:18" x14ac:dyDescent="0.25">
      <c r="A236">
        <v>561</v>
      </c>
      <c r="B236" t="s">
        <v>229</v>
      </c>
      <c r="C236">
        <v>13406</v>
      </c>
      <c r="D236">
        <v>243</v>
      </c>
      <c r="E236" t="s">
        <v>253</v>
      </c>
      <c r="F236" t="s">
        <v>300</v>
      </c>
      <c r="G236">
        <v>39.231000000000002</v>
      </c>
      <c r="H236" t="s">
        <v>456</v>
      </c>
      <c r="I236">
        <v>9.6284969999999994</v>
      </c>
      <c r="J236">
        <v>1.9695750000000001</v>
      </c>
      <c r="K236">
        <v>1.7798769999999999</v>
      </c>
      <c r="L236">
        <v>377.73599999999999</v>
      </c>
      <c r="M236">
        <v>77.2684</v>
      </c>
      <c r="N236">
        <v>69.826300000000003</v>
      </c>
      <c r="O236">
        <v>6</v>
      </c>
      <c r="P236" t="s">
        <v>97</v>
      </c>
      <c r="Q236" t="s">
        <v>24</v>
      </c>
      <c r="R236">
        <v>39.231000000000002</v>
      </c>
    </row>
    <row r="237" spans="1:18" x14ac:dyDescent="0.25">
      <c r="A237">
        <v>562</v>
      </c>
      <c r="B237" t="s">
        <v>229</v>
      </c>
      <c r="C237">
        <v>13407</v>
      </c>
      <c r="D237">
        <v>243</v>
      </c>
      <c r="E237" t="s">
        <v>253</v>
      </c>
      <c r="F237" t="s">
        <v>300</v>
      </c>
      <c r="G237">
        <v>6.6310700000000002</v>
      </c>
      <c r="H237" t="s">
        <v>456</v>
      </c>
      <c r="I237">
        <v>9.6284969999999994</v>
      </c>
      <c r="J237">
        <v>1.9695750000000001</v>
      </c>
      <c r="K237">
        <v>1.7798769999999999</v>
      </c>
      <c r="L237">
        <v>62.987699999999997</v>
      </c>
      <c r="M237">
        <v>12.884600000000001</v>
      </c>
      <c r="N237">
        <v>11.643599999999999</v>
      </c>
      <c r="O237">
        <v>6</v>
      </c>
      <c r="P237" t="s">
        <v>97</v>
      </c>
      <c r="Q237" t="s">
        <v>24</v>
      </c>
      <c r="R237">
        <v>6.5418000000000003</v>
      </c>
    </row>
    <row r="238" spans="1:18" x14ac:dyDescent="0.25">
      <c r="A238">
        <v>563</v>
      </c>
      <c r="B238" t="s">
        <v>229</v>
      </c>
      <c r="C238">
        <v>13411</v>
      </c>
      <c r="D238">
        <v>250</v>
      </c>
      <c r="E238" t="s">
        <v>301</v>
      </c>
      <c r="F238" t="s">
        <v>302</v>
      </c>
      <c r="G238">
        <v>3.0698400000000001</v>
      </c>
      <c r="H238" t="s">
        <v>456</v>
      </c>
      <c r="I238">
        <v>6.2503460000000004</v>
      </c>
      <c r="J238">
        <v>1.4596990000000001</v>
      </c>
      <c r="K238">
        <v>1.3190569999999999</v>
      </c>
      <c r="L238">
        <v>19.145900000000001</v>
      </c>
      <c r="M238">
        <v>4.4713200000000004</v>
      </c>
      <c r="N238">
        <v>4.0405100000000003</v>
      </c>
      <c r="O238">
        <v>6</v>
      </c>
      <c r="P238" t="s">
        <v>97</v>
      </c>
      <c r="Q238" t="s">
        <v>24</v>
      </c>
      <c r="R238">
        <v>3.06318</v>
      </c>
    </row>
    <row r="239" spans="1:18" x14ac:dyDescent="0.25">
      <c r="A239">
        <v>565</v>
      </c>
      <c r="B239" t="s">
        <v>229</v>
      </c>
      <c r="C239">
        <v>13440</v>
      </c>
      <c r="D239">
        <v>310</v>
      </c>
      <c r="E239" t="s">
        <v>254</v>
      </c>
      <c r="F239" t="s">
        <v>303</v>
      </c>
      <c r="G239">
        <v>31.345600000000001</v>
      </c>
      <c r="H239" t="s">
        <v>456</v>
      </c>
      <c r="I239">
        <v>8.1109430000000007</v>
      </c>
      <c r="J239">
        <v>1.522931</v>
      </c>
      <c r="K239">
        <v>1.708602</v>
      </c>
      <c r="L239">
        <v>249.815</v>
      </c>
      <c r="M239">
        <v>46.905999999999999</v>
      </c>
      <c r="N239">
        <v>52.624600000000001</v>
      </c>
      <c r="O239">
        <v>6</v>
      </c>
      <c r="P239" t="s">
        <v>97</v>
      </c>
      <c r="Q239" t="s">
        <v>24</v>
      </c>
      <c r="R239">
        <v>30.799800000000001</v>
      </c>
    </row>
    <row r="240" spans="1:18" x14ac:dyDescent="0.25">
      <c r="A240">
        <v>572</v>
      </c>
      <c r="B240" t="s">
        <v>229</v>
      </c>
      <c r="C240">
        <v>13469</v>
      </c>
      <c r="D240">
        <v>320</v>
      </c>
      <c r="E240" t="s">
        <v>255</v>
      </c>
      <c r="F240" t="s">
        <v>304</v>
      </c>
      <c r="G240">
        <v>9.0037199999999995</v>
      </c>
      <c r="H240" t="s">
        <v>456</v>
      </c>
      <c r="I240">
        <v>7.2268610000000004</v>
      </c>
      <c r="J240">
        <v>1.369947</v>
      </c>
      <c r="K240">
        <v>1.524516</v>
      </c>
      <c r="L240">
        <v>65.068600000000004</v>
      </c>
      <c r="M240">
        <v>12.3346</v>
      </c>
      <c r="N240">
        <v>13.7263</v>
      </c>
      <c r="O240">
        <v>6</v>
      </c>
      <c r="P240" t="s">
        <v>97</v>
      </c>
      <c r="Q240" t="s">
        <v>24</v>
      </c>
      <c r="R240">
        <v>9.0037199999999995</v>
      </c>
    </row>
    <row r="241" spans="1:18" x14ac:dyDescent="0.25">
      <c r="A241">
        <v>574</v>
      </c>
      <c r="B241" t="s">
        <v>229</v>
      </c>
      <c r="C241">
        <v>13497</v>
      </c>
      <c r="D241">
        <v>321</v>
      </c>
      <c r="E241" t="s">
        <v>256</v>
      </c>
      <c r="F241" t="s">
        <v>305</v>
      </c>
      <c r="G241">
        <v>15.3323</v>
      </c>
      <c r="H241" t="s">
        <v>456</v>
      </c>
      <c r="I241">
        <v>6.4200860000000004</v>
      </c>
      <c r="J241">
        <v>1.260224</v>
      </c>
      <c r="K241">
        <v>1.4251769999999999</v>
      </c>
      <c r="L241">
        <v>98.434700000000007</v>
      </c>
      <c r="M241">
        <v>19.322099999999999</v>
      </c>
      <c r="N241">
        <v>21.851199999999999</v>
      </c>
      <c r="O241">
        <v>6</v>
      </c>
      <c r="P241" t="s">
        <v>97</v>
      </c>
      <c r="Q241" t="s">
        <v>24</v>
      </c>
      <c r="R241">
        <v>15.3323</v>
      </c>
    </row>
    <row r="242" spans="1:18" x14ac:dyDescent="0.25">
      <c r="A242">
        <v>576</v>
      </c>
      <c r="B242" t="s">
        <v>229</v>
      </c>
      <c r="C242">
        <v>13511</v>
      </c>
      <c r="D242">
        <v>330</v>
      </c>
      <c r="E242" t="s">
        <v>306</v>
      </c>
      <c r="F242" t="s">
        <v>307</v>
      </c>
      <c r="G242">
        <v>0.23962900000000001</v>
      </c>
      <c r="H242" t="s">
        <v>456</v>
      </c>
      <c r="I242">
        <v>6.2122989999999998</v>
      </c>
      <c r="J242">
        <v>1.1764460000000001</v>
      </c>
      <c r="K242">
        <v>1.3821559999999999</v>
      </c>
      <c r="L242">
        <v>0.43465500000000001</v>
      </c>
      <c r="M242">
        <v>8.2311999999999996E-2</v>
      </c>
      <c r="N242">
        <v>9.6704999999999999E-2</v>
      </c>
      <c r="O242">
        <v>6</v>
      </c>
      <c r="P242" t="s">
        <v>97</v>
      </c>
      <c r="Q242" t="s">
        <v>24</v>
      </c>
      <c r="R242">
        <v>6.9967000000000001E-2</v>
      </c>
    </row>
    <row r="243" spans="1:18" x14ac:dyDescent="0.25">
      <c r="A243">
        <v>590</v>
      </c>
      <c r="B243" t="s">
        <v>229</v>
      </c>
      <c r="C243">
        <v>13608</v>
      </c>
      <c r="D243">
        <v>411</v>
      </c>
      <c r="E243" t="s">
        <v>236</v>
      </c>
      <c r="F243" t="s">
        <v>282</v>
      </c>
      <c r="G243">
        <v>11.282299999999999</v>
      </c>
      <c r="H243" t="s">
        <v>456</v>
      </c>
      <c r="I243">
        <v>5.9979040000000001</v>
      </c>
      <c r="J243">
        <v>0.90687899999999999</v>
      </c>
      <c r="K243">
        <v>1.5020009999999999</v>
      </c>
      <c r="L243">
        <v>1.95E-4</v>
      </c>
      <c r="M243">
        <v>2.9E-5</v>
      </c>
      <c r="N243">
        <v>4.8999999999999998E-5</v>
      </c>
      <c r="O243">
        <v>6</v>
      </c>
      <c r="P243" t="s">
        <v>97</v>
      </c>
      <c r="Q243" t="s">
        <v>24</v>
      </c>
      <c r="R243">
        <v>3.3000000000000003E-5</v>
      </c>
    </row>
    <row r="244" spans="1:18" x14ac:dyDescent="0.25">
      <c r="A244">
        <v>592</v>
      </c>
      <c r="B244" t="s">
        <v>229</v>
      </c>
      <c r="C244">
        <v>13609</v>
      </c>
      <c r="D244">
        <v>411</v>
      </c>
      <c r="E244" t="s">
        <v>236</v>
      </c>
      <c r="F244" t="s">
        <v>282</v>
      </c>
      <c r="G244">
        <v>4.2802800000000003</v>
      </c>
      <c r="H244" t="s">
        <v>456</v>
      </c>
      <c r="I244">
        <v>5.9979040000000001</v>
      </c>
      <c r="J244">
        <v>0.90687899999999999</v>
      </c>
      <c r="K244">
        <v>1.5020009999999999</v>
      </c>
      <c r="L244">
        <v>25.672699999999999</v>
      </c>
      <c r="M244">
        <v>3.8816999999999999</v>
      </c>
      <c r="N244">
        <v>6.4289899999999998</v>
      </c>
      <c r="O244">
        <v>6</v>
      </c>
      <c r="P244" t="s">
        <v>97</v>
      </c>
      <c r="Q244" t="s">
        <v>24</v>
      </c>
      <c r="R244">
        <v>4.2802800000000003</v>
      </c>
    </row>
    <row r="245" spans="1:18" x14ac:dyDescent="0.25">
      <c r="A245">
        <v>593</v>
      </c>
      <c r="B245" t="s">
        <v>229</v>
      </c>
      <c r="C245">
        <v>13613</v>
      </c>
      <c r="D245">
        <v>411</v>
      </c>
      <c r="E245" t="s">
        <v>236</v>
      </c>
      <c r="F245" t="s">
        <v>282</v>
      </c>
      <c r="G245">
        <v>4.9321000000000002</v>
      </c>
      <c r="H245" t="s">
        <v>456</v>
      </c>
      <c r="I245">
        <v>5.9979040000000001</v>
      </c>
      <c r="J245">
        <v>0.90687899999999999</v>
      </c>
      <c r="K245">
        <v>1.5020009999999999</v>
      </c>
      <c r="L245">
        <v>29.5823</v>
      </c>
      <c r="M245">
        <v>4.4728199999999996</v>
      </c>
      <c r="N245">
        <v>7.4080199999999996</v>
      </c>
      <c r="O245">
        <v>6</v>
      </c>
      <c r="P245" t="s">
        <v>97</v>
      </c>
      <c r="Q245" t="s">
        <v>24</v>
      </c>
      <c r="R245">
        <v>4.9321000000000002</v>
      </c>
    </row>
    <row r="246" spans="1:18" x14ac:dyDescent="0.25">
      <c r="A246">
        <v>596</v>
      </c>
      <c r="B246" t="s">
        <v>229</v>
      </c>
      <c r="C246">
        <v>13619</v>
      </c>
      <c r="D246">
        <v>411</v>
      </c>
      <c r="E246" t="s">
        <v>236</v>
      </c>
      <c r="F246" t="s">
        <v>282</v>
      </c>
      <c r="G246">
        <v>16.9803</v>
      </c>
      <c r="H246" t="s">
        <v>456</v>
      </c>
      <c r="I246">
        <v>5.9979040000000001</v>
      </c>
      <c r="J246">
        <v>0.90687899999999999</v>
      </c>
      <c r="K246">
        <v>1.5020009999999999</v>
      </c>
      <c r="L246">
        <v>1.01227</v>
      </c>
      <c r="M246">
        <v>0.153055</v>
      </c>
      <c r="N246">
        <v>0.253494</v>
      </c>
      <c r="O246">
        <v>6</v>
      </c>
      <c r="P246" t="s">
        <v>97</v>
      </c>
      <c r="Q246" t="s">
        <v>24</v>
      </c>
      <c r="R246">
        <v>0.168771</v>
      </c>
    </row>
    <row r="247" spans="1:18" x14ac:dyDescent="0.25">
      <c r="A247">
        <v>597</v>
      </c>
      <c r="B247" t="s">
        <v>229</v>
      </c>
      <c r="C247">
        <v>13621</v>
      </c>
      <c r="D247">
        <v>411</v>
      </c>
      <c r="E247" t="s">
        <v>236</v>
      </c>
      <c r="F247" t="s">
        <v>282</v>
      </c>
      <c r="G247">
        <v>43.54</v>
      </c>
      <c r="H247" t="s">
        <v>456</v>
      </c>
      <c r="I247">
        <v>5.9979040000000001</v>
      </c>
      <c r="J247">
        <v>0.90687899999999999</v>
      </c>
      <c r="K247">
        <v>1.5020009999999999</v>
      </c>
      <c r="L247">
        <v>236.828</v>
      </c>
      <c r="M247">
        <v>35.808300000000003</v>
      </c>
      <c r="N247">
        <v>59.306800000000003</v>
      </c>
      <c r="O247">
        <v>6</v>
      </c>
      <c r="P247" t="s">
        <v>97</v>
      </c>
      <c r="Q247" t="s">
        <v>24</v>
      </c>
      <c r="R247">
        <v>39.485199999999999</v>
      </c>
    </row>
    <row r="248" spans="1:18" x14ac:dyDescent="0.25">
      <c r="A248">
        <v>598</v>
      </c>
      <c r="B248" t="s">
        <v>229</v>
      </c>
      <c r="C248">
        <v>13628</v>
      </c>
      <c r="D248">
        <v>411</v>
      </c>
      <c r="E248" t="s">
        <v>236</v>
      </c>
      <c r="F248" t="s">
        <v>282</v>
      </c>
      <c r="G248">
        <v>21.032499999999999</v>
      </c>
      <c r="H248" t="s">
        <v>456</v>
      </c>
      <c r="I248">
        <v>5.9979040000000001</v>
      </c>
      <c r="J248">
        <v>0.90687899999999999</v>
      </c>
      <c r="K248">
        <v>1.5020009999999999</v>
      </c>
      <c r="L248">
        <v>110.58499999999999</v>
      </c>
      <c r="M248">
        <v>16.720300000000002</v>
      </c>
      <c r="N248">
        <v>27.692699999999999</v>
      </c>
      <c r="O248">
        <v>6</v>
      </c>
      <c r="P248" t="s">
        <v>97</v>
      </c>
      <c r="Q248" t="s">
        <v>24</v>
      </c>
      <c r="R248">
        <v>18.437200000000001</v>
      </c>
    </row>
    <row r="249" spans="1:18" x14ac:dyDescent="0.25">
      <c r="A249">
        <v>599</v>
      </c>
      <c r="B249" t="s">
        <v>229</v>
      </c>
      <c r="C249">
        <v>13630</v>
      </c>
      <c r="D249">
        <v>411</v>
      </c>
      <c r="E249" t="s">
        <v>236</v>
      </c>
      <c r="F249" t="s">
        <v>282</v>
      </c>
      <c r="G249">
        <v>3.4031199999999999</v>
      </c>
      <c r="H249" t="s">
        <v>456</v>
      </c>
      <c r="I249">
        <v>5.9979040000000001</v>
      </c>
      <c r="J249">
        <v>0.90687899999999999</v>
      </c>
      <c r="K249">
        <v>1.5020009999999999</v>
      </c>
      <c r="L249">
        <v>5.9481400000000004</v>
      </c>
      <c r="M249">
        <v>0.89935500000000002</v>
      </c>
      <c r="N249">
        <v>1.4895400000000001</v>
      </c>
      <c r="O249">
        <v>6</v>
      </c>
      <c r="P249" t="s">
        <v>97</v>
      </c>
      <c r="Q249" t="s">
        <v>24</v>
      </c>
      <c r="R249">
        <v>0.991703</v>
      </c>
    </row>
    <row r="250" spans="1:18" x14ac:dyDescent="0.25">
      <c r="A250">
        <v>601</v>
      </c>
      <c r="B250" t="s">
        <v>229</v>
      </c>
      <c r="C250">
        <v>13631</v>
      </c>
      <c r="D250">
        <v>411</v>
      </c>
      <c r="E250" t="s">
        <v>236</v>
      </c>
      <c r="F250" t="s">
        <v>282</v>
      </c>
      <c r="G250">
        <v>10.6495</v>
      </c>
      <c r="H250" t="s">
        <v>456</v>
      </c>
      <c r="I250">
        <v>5.9979040000000001</v>
      </c>
      <c r="J250">
        <v>0.90687899999999999</v>
      </c>
      <c r="K250">
        <v>1.5020009999999999</v>
      </c>
      <c r="L250">
        <v>63.874699999999997</v>
      </c>
      <c r="M250">
        <v>9.6578099999999996</v>
      </c>
      <c r="N250">
        <v>15.9956</v>
      </c>
      <c r="O250">
        <v>6</v>
      </c>
      <c r="P250" t="s">
        <v>97</v>
      </c>
      <c r="Q250" t="s">
        <v>24</v>
      </c>
      <c r="R250">
        <v>10.6495</v>
      </c>
    </row>
    <row r="251" spans="1:18" x14ac:dyDescent="0.25">
      <c r="A251">
        <v>602</v>
      </c>
      <c r="B251" t="s">
        <v>229</v>
      </c>
      <c r="C251">
        <v>13632</v>
      </c>
      <c r="D251">
        <v>411</v>
      </c>
      <c r="E251" t="s">
        <v>236</v>
      </c>
      <c r="F251" t="s">
        <v>282</v>
      </c>
      <c r="G251">
        <v>157.899</v>
      </c>
      <c r="H251" t="s">
        <v>456</v>
      </c>
      <c r="I251">
        <v>5.9979040000000001</v>
      </c>
      <c r="J251">
        <v>0.90687899999999999</v>
      </c>
      <c r="K251">
        <v>1.5020009999999999</v>
      </c>
      <c r="L251">
        <v>1.42641</v>
      </c>
      <c r="M251">
        <v>0.215672</v>
      </c>
      <c r="N251">
        <v>0.35720299999999999</v>
      </c>
      <c r="O251">
        <v>6</v>
      </c>
      <c r="P251" t="s">
        <v>97</v>
      </c>
      <c r="Q251" t="s">
        <v>24</v>
      </c>
      <c r="R251">
        <v>0.237818</v>
      </c>
    </row>
    <row r="252" spans="1:18" x14ac:dyDescent="0.25">
      <c r="A252">
        <v>603</v>
      </c>
      <c r="B252" t="s">
        <v>229</v>
      </c>
      <c r="C252">
        <v>13635</v>
      </c>
      <c r="D252">
        <v>411</v>
      </c>
      <c r="E252" t="s">
        <v>236</v>
      </c>
      <c r="F252" t="s">
        <v>282</v>
      </c>
      <c r="G252">
        <v>6.9041600000000001</v>
      </c>
      <c r="H252" t="s">
        <v>456</v>
      </c>
      <c r="I252">
        <v>5.9979040000000001</v>
      </c>
      <c r="J252">
        <v>0.90687899999999999</v>
      </c>
      <c r="K252">
        <v>1.5020009999999999</v>
      </c>
      <c r="L252">
        <v>41.410499999999999</v>
      </c>
      <c r="M252">
        <v>6.2612399999999999</v>
      </c>
      <c r="N252">
        <v>10.370100000000001</v>
      </c>
      <c r="O252">
        <v>6</v>
      </c>
      <c r="P252" t="s">
        <v>97</v>
      </c>
      <c r="Q252" t="s">
        <v>24</v>
      </c>
      <c r="R252">
        <v>6.9041600000000001</v>
      </c>
    </row>
    <row r="253" spans="1:18" x14ac:dyDescent="0.25">
      <c r="A253">
        <v>605</v>
      </c>
      <c r="B253" t="s">
        <v>229</v>
      </c>
      <c r="C253">
        <v>13639</v>
      </c>
      <c r="D253">
        <v>411</v>
      </c>
      <c r="E253" t="s">
        <v>236</v>
      </c>
      <c r="F253" t="s">
        <v>282</v>
      </c>
      <c r="G253">
        <v>17.378900000000002</v>
      </c>
      <c r="H253" t="s">
        <v>456</v>
      </c>
      <c r="I253">
        <v>5.9979040000000001</v>
      </c>
      <c r="J253">
        <v>0.90687899999999999</v>
      </c>
      <c r="K253">
        <v>1.5020009999999999</v>
      </c>
      <c r="L253">
        <v>104.23699999999999</v>
      </c>
      <c r="M253">
        <v>15.7606</v>
      </c>
      <c r="N253">
        <v>26.103100000000001</v>
      </c>
      <c r="O253">
        <v>6</v>
      </c>
      <c r="P253" t="s">
        <v>97</v>
      </c>
      <c r="Q253" t="s">
        <v>24</v>
      </c>
      <c r="R253">
        <v>17.378900000000002</v>
      </c>
    </row>
    <row r="254" spans="1:18" x14ac:dyDescent="0.25">
      <c r="A254">
        <v>610</v>
      </c>
      <c r="B254" t="s">
        <v>229</v>
      </c>
      <c r="C254">
        <v>13643</v>
      </c>
      <c r="D254">
        <v>411</v>
      </c>
      <c r="E254" t="s">
        <v>236</v>
      </c>
      <c r="F254" t="s">
        <v>282</v>
      </c>
      <c r="G254">
        <v>44.998600000000003</v>
      </c>
      <c r="H254" t="s">
        <v>456</v>
      </c>
      <c r="I254">
        <v>5.9979040000000001</v>
      </c>
      <c r="J254">
        <v>0.90687899999999999</v>
      </c>
      <c r="K254">
        <v>1.5020009999999999</v>
      </c>
      <c r="L254">
        <v>164.5</v>
      </c>
      <c r="M254">
        <v>24.872299999999999</v>
      </c>
      <c r="N254">
        <v>41.194200000000002</v>
      </c>
      <c r="O254">
        <v>6</v>
      </c>
      <c r="P254" t="s">
        <v>97</v>
      </c>
      <c r="Q254" t="s">
        <v>24</v>
      </c>
      <c r="R254">
        <v>27.426200000000001</v>
      </c>
    </row>
    <row r="255" spans="1:18" x14ac:dyDescent="0.25">
      <c r="A255">
        <v>612</v>
      </c>
      <c r="B255" t="s">
        <v>229</v>
      </c>
      <c r="C255">
        <v>13644</v>
      </c>
      <c r="D255">
        <v>411</v>
      </c>
      <c r="E255" t="s">
        <v>236</v>
      </c>
      <c r="F255" t="s">
        <v>282</v>
      </c>
      <c r="G255">
        <v>41.048900000000003</v>
      </c>
      <c r="H255" t="s">
        <v>456</v>
      </c>
      <c r="I255">
        <v>5.9979040000000001</v>
      </c>
      <c r="J255">
        <v>0.90687899999999999</v>
      </c>
      <c r="K255">
        <v>1.5020009999999999</v>
      </c>
      <c r="L255">
        <v>246.20699999999999</v>
      </c>
      <c r="M255">
        <v>37.226399999999998</v>
      </c>
      <c r="N255">
        <v>61.655500000000004</v>
      </c>
      <c r="O255">
        <v>6</v>
      </c>
      <c r="P255" t="s">
        <v>97</v>
      </c>
      <c r="Q255" t="s">
        <v>24</v>
      </c>
      <c r="R255">
        <v>41.048900000000003</v>
      </c>
    </row>
    <row r="256" spans="1:18" x14ac:dyDescent="0.25">
      <c r="A256">
        <v>614</v>
      </c>
      <c r="B256" t="s">
        <v>229</v>
      </c>
      <c r="C256">
        <v>13646</v>
      </c>
      <c r="D256">
        <v>411</v>
      </c>
      <c r="E256" t="s">
        <v>236</v>
      </c>
      <c r="F256" t="s">
        <v>282</v>
      </c>
      <c r="G256">
        <v>41.190600000000003</v>
      </c>
      <c r="H256" t="s">
        <v>456</v>
      </c>
      <c r="I256">
        <v>5.9979040000000001</v>
      </c>
      <c r="J256">
        <v>0.90687899999999999</v>
      </c>
      <c r="K256">
        <v>1.5020009999999999</v>
      </c>
      <c r="L256">
        <v>66.497</v>
      </c>
      <c r="M256">
        <v>10.0543</v>
      </c>
      <c r="N256">
        <v>16.652200000000001</v>
      </c>
      <c r="O256">
        <v>6</v>
      </c>
      <c r="P256" t="s">
        <v>97</v>
      </c>
      <c r="Q256" t="s">
        <v>24</v>
      </c>
      <c r="R256">
        <v>11.0867</v>
      </c>
    </row>
    <row r="257" spans="1:18" x14ac:dyDescent="0.25">
      <c r="A257">
        <v>615</v>
      </c>
      <c r="B257" t="s">
        <v>229</v>
      </c>
      <c r="C257">
        <v>13668</v>
      </c>
      <c r="D257">
        <v>422</v>
      </c>
      <c r="E257" t="s">
        <v>308</v>
      </c>
      <c r="F257" t="s">
        <v>309</v>
      </c>
      <c r="G257">
        <v>4.66073</v>
      </c>
      <c r="H257" t="s">
        <v>456</v>
      </c>
      <c r="I257">
        <v>8.1527360000000009</v>
      </c>
      <c r="J257">
        <v>1.4365079999999999</v>
      </c>
      <c r="K257">
        <v>1.691384</v>
      </c>
      <c r="L257">
        <v>37.781399999999998</v>
      </c>
      <c r="M257">
        <v>6.65707</v>
      </c>
      <c r="N257">
        <v>7.8382100000000001</v>
      </c>
      <c r="O257">
        <v>6</v>
      </c>
      <c r="P257" t="s">
        <v>97</v>
      </c>
      <c r="Q257" t="s">
        <v>24</v>
      </c>
      <c r="R257">
        <v>4.6341999999999999</v>
      </c>
    </row>
    <row r="258" spans="1:18" x14ac:dyDescent="0.25">
      <c r="A258">
        <v>621</v>
      </c>
      <c r="B258" t="s">
        <v>229</v>
      </c>
      <c r="C258">
        <v>14036</v>
      </c>
      <c r="D258">
        <v>511</v>
      </c>
      <c r="E258" t="s">
        <v>310</v>
      </c>
      <c r="F258" t="s">
        <v>311</v>
      </c>
      <c r="G258">
        <v>2.0470000000000002E-3</v>
      </c>
      <c r="H258" t="s">
        <v>456</v>
      </c>
      <c r="I258">
        <v>9.5753869999999992</v>
      </c>
      <c r="J258">
        <v>1.6562060000000001</v>
      </c>
      <c r="K258">
        <v>1.946625</v>
      </c>
      <c r="L258">
        <v>1.9605000000000001E-2</v>
      </c>
      <c r="M258">
        <v>3.3909999999999999E-3</v>
      </c>
      <c r="N258">
        <v>3.986E-3</v>
      </c>
      <c r="O258">
        <v>6</v>
      </c>
      <c r="P258" t="s">
        <v>97</v>
      </c>
      <c r="Q258" t="s">
        <v>24</v>
      </c>
      <c r="R258">
        <v>2.0470000000000002E-3</v>
      </c>
    </row>
    <row r="259" spans="1:18" x14ac:dyDescent="0.25">
      <c r="A259">
        <v>639</v>
      </c>
      <c r="B259" t="s">
        <v>229</v>
      </c>
      <c r="C259">
        <v>14370</v>
      </c>
      <c r="D259">
        <v>530</v>
      </c>
      <c r="E259" t="s">
        <v>237</v>
      </c>
      <c r="F259" t="s">
        <v>283</v>
      </c>
      <c r="G259">
        <v>6.9736799999999999</v>
      </c>
      <c r="H259" t="s">
        <v>456</v>
      </c>
      <c r="I259">
        <v>9.4268710000000002</v>
      </c>
      <c r="J259">
        <v>1.6340539999999999</v>
      </c>
      <c r="K259">
        <v>1.899934</v>
      </c>
      <c r="L259">
        <v>65.739999999999995</v>
      </c>
      <c r="M259">
        <v>11.3954</v>
      </c>
      <c r="N259">
        <v>13.249499999999999</v>
      </c>
      <c r="O259">
        <v>6</v>
      </c>
      <c r="P259" t="s">
        <v>97</v>
      </c>
      <c r="Q259" t="s">
        <v>24</v>
      </c>
      <c r="R259">
        <v>6.9736799999999999</v>
      </c>
    </row>
    <row r="260" spans="1:18" x14ac:dyDescent="0.25">
      <c r="A260">
        <v>640</v>
      </c>
      <c r="B260" t="s">
        <v>229</v>
      </c>
      <c r="C260">
        <v>14372</v>
      </c>
      <c r="D260">
        <v>530</v>
      </c>
      <c r="E260" t="s">
        <v>237</v>
      </c>
      <c r="F260" t="s">
        <v>283</v>
      </c>
      <c r="G260">
        <v>1.6851100000000001</v>
      </c>
      <c r="H260" t="s">
        <v>456</v>
      </c>
      <c r="I260">
        <v>9.4268710000000002</v>
      </c>
      <c r="J260">
        <v>1.6340539999999999</v>
      </c>
      <c r="K260">
        <v>1.899934</v>
      </c>
      <c r="L260">
        <v>15.885300000000001</v>
      </c>
      <c r="M260">
        <v>2.7535599999999998</v>
      </c>
      <c r="N260">
        <v>3.2016</v>
      </c>
      <c r="O260">
        <v>6</v>
      </c>
      <c r="P260" t="s">
        <v>97</v>
      </c>
      <c r="Q260" t="s">
        <v>24</v>
      </c>
      <c r="R260">
        <v>1.6851100000000001</v>
      </c>
    </row>
    <row r="261" spans="1:18" x14ac:dyDescent="0.25">
      <c r="A261">
        <v>641</v>
      </c>
      <c r="B261" t="s">
        <v>229</v>
      </c>
      <c r="C261">
        <v>14374</v>
      </c>
      <c r="D261">
        <v>530</v>
      </c>
      <c r="E261" t="s">
        <v>237</v>
      </c>
      <c r="F261" t="s">
        <v>283</v>
      </c>
      <c r="G261">
        <v>1.7378</v>
      </c>
      <c r="H261" t="s">
        <v>456</v>
      </c>
      <c r="I261">
        <v>9.4268710000000002</v>
      </c>
      <c r="J261">
        <v>1.6340539999999999</v>
      </c>
      <c r="K261">
        <v>1.899934</v>
      </c>
      <c r="L261">
        <v>16.382000000000001</v>
      </c>
      <c r="M261">
        <v>2.8396599999999999</v>
      </c>
      <c r="N261">
        <v>3.3017099999999999</v>
      </c>
      <c r="O261">
        <v>6</v>
      </c>
      <c r="P261" t="s">
        <v>97</v>
      </c>
      <c r="Q261" t="s">
        <v>24</v>
      </c>
      <c r="R261">
        <v>1.7378</v>
      </c>
    </row>
    <row r="262" spans="1:18" x14ac:dyDescent="0.25">
      <c r="A262">
        <v>643</v>
      </c>
      <c r="B262" t="s">
        <v>229</v>
      </c>
      <c r="C262">
        <v>14382</v>
      </c>
      <c r="D262">
        <v>530</v>
      </c>
      <c r="E262" t="s">
        <v>237</v>
      </c>
      <c r="F262" t="s">
        <v>283</v>
      </c>
      <c r="G262">
        <v>3.3826100000000001</v>
      </c>
      <c r="H262" t="s">
        <v>456</v>
      </c>
      <c r="I262">
        <v>9.4268710000000002</v>
      </c>
      <c r="J262">
        <v>1.6340539999999999</v>
      </c>
      <c r="K262">
        <v>1.899934</v>
      </c>
      <c r="L262">
        <v>31.8874</v>
      </c>
      <c r="M262">
        <v>5.5273700000000003</v>
      </c>
      <c r="N262">
        <v>6.4267399999999997</v>
      </c>
      <c r="O262">
        <v>6</v>
      </c>
      <c r="P262" t="s">
        <v>97</v>
      </c>
      <c r="Q262" t="s">
        <v>24</v>
      </c>
      <c r="R262">
        <v>3.3826100000000001</v>
      </c>
    </row>
    <row r="263" spans="1:18" x14ac:dyDescent="0.25">
      <c r="A263">
        <v>644</v>
      </c>
      <c r="B263" t="s">
        <v>229</v>
      </c>
      <c r="C263">
        <v>14383</v>
      </c>
      <c r="D263">
        <v>530</v>
      </c>
      <c r="E263" t="s">
        <v>237</v>
      </c>
      <c r="F263" t="s">
        <v>283</v>
      </c>
      <c r="G263">
        <v>1.07158</v>
      </c>
      <c r="H263" t="s">
        <v>456</v>
      </c>
      <c r="I263">
        <v>9.4268710000000002</v>
      </c>
      <c r="J263">
        <v>1.6340539999999999</v>
      </c>
      <c r="K263">
        <v>1.899934</v>
      </c>
      <c r="L263">
        <v>10.101599999999999</v>
      </c>
      <c r="M263">
        <v>1.75102</v>
      </c>
      <c r="N263">
        <v>2.03593</v>
      </c>
      <c r="O263">
        <v>6</v>
      </c>
      <c r="P263" t="s">
        <v>97</v>
      </c>
      <c r="Q263" t="s">
        <v>24</v>
      </c>
      <c r="R263">
        <v>1.07158</v>
      </c>
    </row>
    <row r="264" spans="1:18" x14ac:dyDescent="0.25">
      <c r="A264">
        <v>645</v>
      </c>
      <c r="B264" t="s">
        <v>229</v>
      </c>
      <c r="C264">
        <v>14385</v>
      </c>
      <c r="D264">
        <v>530</v>
      </c>
      <c r="E264" t="s">
        <v>237</v>
      </c>
      <c r="F264" t="s">
        <v>283</v>
      </c>
      <c r="G264">
        <v>4.1753200000000001</v>
      </c>
      <c r="H264" t="s">
        <v>456</v>
      </c>
      <c r="I264">
        <v>9.4268710000000002</v>
      </c>
      <c r="J264">
        <v>1.6340539999999999</v>
      </c>
      <c r="K264">
        <v>1.899934</v>
      </c>
      <c r="L264">
        <v>39.360199999999999</v>
      </c>
      <c r="M264">
        <v>6.8227000000000002</v>
      </c>
      <c r="N264">
        <v>7.93283</v>
      </c>
      <c r="O264">
        <v>6</v>
      </c>
      <c r="P264" t="s">
        <v>97</v>
      </c>
      <c r="Q264" t="s">
        <v>24</v>
      </c>
      <c r="R264">
        <v>4.1753200000000001</v>
      </c>
    </row>
    <row r="265" spans="1:18" x14ac:dyDescent="0.25">
      <c r="A265">
        <v>646</v>
      </c>
      <c r="B265" t="s">
        <v>229</v>
      </c>
      <c r="C265">
        <v>14389</v>
      </c>
      <c r="D265">
        <v>530</v>
      </c>
      <c r="E265" t="s">
        <v>237</v>
      </c>
      <c r="F265" t="s">
        <v>283</v>
      </c>
      <c r="G265">
        <v>2.9076200000000001</v>
      </c>
      <c r="H265" t="s">
        <v>456</v>
      </c>
      <c r="I265">
        <v>9.4268710000000002</v>
      </c>
      <c r="J265">
        <v>1.6340539999999999</v>
      </c>
      <c r="K265">
        <v>1.899934</v>
      </c>
      <c r="L265">
        <v>27.409800000000001</v>
      </c>
      <c r="M265">
        <v>4.7512100000000004</v>
      </c>
      <c r="N265">
        <v>5.5242899999999997</v>
      </c>
      <c r="O265">
        <v>6</v>
      </c>
      <c r="P265" t="s">
        <v>97</v>
      </c>
      <c r="Q265" t="s">
        <v>24</v>
      </c>
      <c r="R265">
        <v>2.9076200000000001</v>
      </c>
    </row>
    <row r="266" spans="1:18" x14ac:dyDescent="0.25">
      <c r="A266">
        <v>647</v>
      </c>
      <c r="B266" t="s">
        <v>229</v>
      </c>
      <c r="C266">
        <v>14395</v>
      </c>
      <c r="D266">
        <v>530</v>
      </c>
      <c r="E266" t="s">
        <v>237</v>
      </c>
      <c r="F266" t="s">
        <v>283</v>
      </c>
      <c r="G266">
        <v>1.3105599999999999</v>
      </c>
      <c r="H266" t="s">
        <v>456</v>
      </c>
      <c r="I266">
        <v>9.4268710000000002</v>
      </c>
      <c r="J266">
        <v>1.6340539999999999</v>
      </c>
      <c r="K266">
        <v>1.899934</v>
      </c>
      <c r="L266">
        <v>12.3545</v>
      </c>
      <c r="M266">
        <v>2.1415299999999999</v>
      </c>
      <c r="N266">
        <v>2.4899800000000001</v>
      </c>
      <c r="O266">
        <v>6</v>
      </c>
      <c r="P266" t="s">
        <v>97</v>
      </c>
      <c r="Q266" t="s">
        <v>24</v>
      </c>
      <c r="R266">
        <v>1.3105599999999999</v>
      </c>
    </row>
    <row r="267" spans="1:18" x14ac:dyDescent="0.25">
      <c r="A267">
        <v>648</v>
      </c>
      <c r="B267" t="s">
        <v>229</v>
      </c>
      <c r="C267">
        <v>14397</v>
      </c>
      <c r="D267">
        <v>530</v>
      </c>
      <c r="E267" t="s">
        <v>237</v>
      </c>
      <c r="F267" t="s">
        <v>283</v>
      </c>
      <c r="G267">
        <v>1.3550899999999999</v>
      </c>
      <c r="H267" t="s">
        <v>456</v>
      </c>
      <c r="I267">
        <v>9.4268710000000002</v>
      </c>
      <c r="J267">
        <v>1.6340539999999999</v>
      </c>
      <c r="K267">
        <v>1.899934</v>
      </c>
      <c r="L267">
        <v>12.7743</v>
      </c>
      <c r="M267">
        <v>2.2142900000000001</v>
      </c>
      <c r="N267">
        <v>2.5745800000000001</v>
      </c>
      <c r="O267">
        <v>6</v>
      </c>
      <c r="P267" t="s">
        <v>97</v>
      </c>
      <c r="Q267" t="s">
        <v>24</v>
      </c>
      <c r="R267">
        <v>1.3550899999999999</v>
      </c>
    </row>
    <row r="268" spans="1:18" x14ac:dyDescent="0.25">
      <c r="A268">
        <v>649</v>
      </c>
      <c r="B268" t="s">
        <v>229</v>
      </c>
      <c r="C268">
        <v>14413</v>
      </c>
      <c r="D268">
        <v>530</v>
      </c>
      <c r="E268" t="s">
        <v>237</v>
      </c>
      <c r="F268" t="s">
        <v>283</v>
      </c>
      <c r="G268">
        <v>1.80714</v>
      </c>
      <c r="H268" t="s">
        <v>456</v>
      </c>
      <c r="I268">
        <v>9.4268710000000002</v>
      </c>
      <c r="J268">
        <v>1.6340539999999999</v>
      </c>
      <c r="K268">
        <v>1.899934</v>
      </c>
      <c r="L268">
        <v>17.035699999999999</v>
      </c>
      <c r="M268">
        <v>2.95296</v>
      </c>
      <c r="N268">
        <v>3.4334500000000001</v>
      </c>
      <c r="O268">
        <v>6</v>
      </c>
      <c r="P268" t="s">
        <v>97</v>
      </c>
      <c r="Q268" t="s">
        <v>24</v>
      </c>
      <c r="R268">
        <v>1.80714</v>
      </c>
    </row>
    <row r="269" spans="1:18" x14ac:dyDescent="0.25">
      <c r="A269">
        <v>650</v>
      </c>
      <c r="B269" t="s">
        <v>229</v>
      </c>
      <c r="C269">
        <v>14418</v>
      </c>
      <c r="D269">
        <v>530</v>
      </c>
      <c r="E269" t="s">
        <v>237</v>
      </c>
      <c r="F269" t="s">
        <v>283</v>
      </c>
      <c r="G269">
        <v>1.59975</v>
      </c>
      <c r="H269" t="s">
        <v>456</v>
      </c>
      <c r="I269">
        <v>9.4268710000000002</v>
      </c>
      <c r="J269">
        <v>1.6340539999999999</v>
      </c>
      <c r="K269">
        <v>1.899934</v>
      </c>
      <c r="L269">
        <v>15.0806</v>
      </c>
      <c r="M269">
        <v>2.61408</v>
      </c>
      <c r="N269">
        <v>3.0394199999999998</v>
      </c>
      <c r="O269">
        <v>6</v>
      </c>
      <c r="P269" t="s">
        <v>97</v>
      </c>
      <c r="Q269" t="s">
        <v>24</v>
      </c>
      <c r="R269">
        <v>1.59975</v>
      </c>
    </row>
    <row r="270" spans="1:18" x14ac:dyDescent="0.25">
      <c r="A270">
        <v>651</v>
      </c>
      <c r="B270" t="s">
        <v>229</v>
      </c>
      <c r="C270">
        <v>14421</v>
      </c>
      <c r="D270">
        <v>530</v>
      </c>
      <c r="E270" t="s">
        <v>237</v>
      </c>
      <c r="F270" t="s">
        <v>283</v>
      </c>
      <c r="G270">
        <v>2.8746200000000002</v>
      </c>
      <c r="H270" t="s">
        <v>456</v>
      </c>
      <c r="I270">
        <v>9.4268710000000002</v>
      </c>
      <c r="J270">
        <v>1.6340539999999999</v>
      </c>
      <c r="K270">
        <v>1.899934</v>
      </c>
      <c r="L270">
        <v>27.098700000000001</v>
      </c>
      <c r="M270">
        <v>4.6972800000000001</v>
      </c>
      <c r="N270">
        <v>5.4615900000000002</v>
      </c>
      <c r="O270">
        <v>6</v>
      </c>
      <c r="P270" t="s">
        <v>97</v>
      </c>
      <c r="Q270" t="s">
        <v>24</v>
      </c>
      <c r="R270">
        <v>2.8746200000000002</v>
      </c>
    </row>
    <row r="271" spans="1:18" x14ac:dyDescent="0.25">
      <c r="A271">
        <v>652</v>
      </c>
      <c r="B271" t="s">
        <v>229</v>
      </c>
      <c r="C271">
        <v>14423</v>
      </c>
      <c r="D271">
        <v>530</v>
      </c>
      <c r="E271" t="s">
        <v>237</v>
      </c>
      <c r="F271" t="s">
        <v>283</v>
      </c>
      <c r="G271">
        <v>2.9109799999999999</v>
      </c>
      <c r="H271" t="s">
        <v>456</v>
      </c>
      <c r="I271">
        <v>9.4268710000000002</v>
      </c>
      <c r="J271">
        <v>1.6340539999999999</v>
      </c>
      <c r="K271">
        <v>1.899934</v>
      </c>
      <c r="L271">
        <v>27.441400000000002</v>
      </c>
      <c r="M271">
        <v>4.7567000000000004</v>
      </c>
      <c r="N271">
        <v>5.5306699999999998</v>
      </c>
      <c r="O271">
        <v>6</v>
      </c>
      <c r="P271" t="s">
        <v>97</v>
      </c>
      <c r="Q271" t="s">
        <v>24</v>
      </c>
      <c r="R271">
        <v>2.9109799999999999</v>
      </c>
    </row>
    <row r="272" spans="1:18" x14ac:dyDescent="0.25">
      <c r="A272">
        <v>653</v>
      </c>
      <c r="B272" t="s">
        <v>229</v>
      </c>
      <c r="C272">
        <v>14425</v>
      </c>
      <c r="D272">
        <v>530</v>
      </c>
      <c r="E272" t="s">
        <v>237</v>
      </c>
      <c r="F272" t="s">
        <v>283</v>
      </c>
      <c r="G272">
        <v>5.2122700000000002</v>
      </c>
      <c r="H272" t="s">
        <v>456</v>
      </c>
      <c r="I272">
        <v>9.4268710000000002</v>
      </c>
      <c r="J272">
        <v>1.6340539999999999</v>
      </c>
      <c r="K272">
        <v>1.899934</v>
      </c>
      <c r="L272">
        <v>49.135399999999997</v>
      </c>
      <c r="M272">
        <v>8.5171299999999999</v>
      </c>
      <c r="N272">
        <v>9.9029699999999998</v>
      </c>
      <c r="O272">
        <v>6</v>
      </c>
      <c r="P272" t="s">
        <v>97</v>
      </c>
      <c r="Q272" t="s">
        <v>24</v>
      </c>
      <c r="R272">
        <v>5.2122700000000002</v>
      </c>
    </row>
    <row r="273" spans="1:18" x14ac:dyDescent="0.25">
      <c r="A273">
        <v>654</v>
      </c>
      <c r="B273" t="s">
        <v>229</v>
      </c>
      <c r="C273">
        <v>14434</v>
      </c>
      <c r="D273">
        <v>530</v>
      </c>
      <c r="E273" t="s">
        <v>237</v>
      </c>
      <c r="F273" t="s">
        <v>283</v>
      </c>
      <c r="G273">
        <v>2.5644399999999998</v>
      </c>
      <c r="H273" t="s">
        <v>456</v>
      </c>
      <c r="I273">
        <v>9.4268710000000002</v>
      </c>
      <c r="J273">
        <v>1.6340539999999999</v>
      </c>
      <c r="K273">
        <v>1.899934</v>
      </c>
      <c r="L273">
        <v>24.174600000000002</v>
      </c>
      <c r="M273">
        <v>4.1904300000000001</v>
      </c>
      <c r="N273">
        <v>4.8722700000000003</v>
      </c>
      <c r="O273">
        <v>6</v>
      </c>
      <c r="P273" t="s">
        <v>97</v>
      </c>
      <c r="Q273" t="s">
        <v>24</v>
      </c>
      <c r="R273">
        <v>2.5644399999999998</v>
      </c>
    </row>
    <row r="274" spans="1:18" x14ac:dyDescent="0.25">
      <c r="A274">
        <v>655</v>
      </c>
      <c r="B274" t="s">
        <v>229</v>
      </c>
      <c r="C274">
        <v>14436</v>
      </c>
      <c r="D274">
        <v>530</v>
      </c>
      <c r="E274" t="s">
        <v>237</v>
      </c>
      <c r="F274" t="s">
        <v>283</v>
      </c>
      <c r="G274">
        <v>1.7305600000000001</v>
      </c>
      <c r="H274" t="s">
        <v>456</v>
      </c>
      <c r="I274">
        <v>9.4268710000000002</v>
      </c>
      <c r="J274">
        <v>1.6340539999999999</v>
      </c>
      <c r="K274">
        <v>1.899934</v>
      </c>
      <c r="L274">
        <v>16.313800000000001</v>
      </c>
      <c r="M274">
        <v>2.8278300000000001</v>
      </c>
      <c r="N274">
        <v>3.2879499999999999</v>
      </c>
      <c r="O274">
        <v>6</v>
      </c>
      <c r="P274" t="s">
        <v>97</v>
      </c>
      <c r="Q274" t="s">
        <v>24</v>
      </c>
      <c r="R274">
        <v>1.7305600000000001</v>
      </c>
    </row>
    <row r="275" spans="1:18" x14ac:dyDescent="0.25">
      <c r="A275">
        <v>656</v>
      </c>
      <c r="B275" t="s">
        <v>229</v>
      </c>
      <c r="C275">
        <v>14438</v>
      </c>
      <c r="D275">
        <v>530</v>
      </c>
      <c r="E275" t="s">
        <v>237</v>
      </c>
      <c r="F275" t="s">
        <v>283</v>
      </c>
      <c r="G275">
        <v>5.5624799999999999</v>
      </c>
      <c r="H275" t="s">
        <v>456</v>
      </c>
      <c r="I275">
        <v>9.4268710000000002</v>
      </c>
      <c r="J275">
        <v>1.6340539999999999</v>
      </c>
      <c r="K275">
        <v>1.899934</v>
      </c>
      <c r="L275">
        <v>52.436799999999998</v>
      </c>
      <c r="M275">
        <v>9.0893899999999999</v>
      </c>
      <c r="N275">
        <v>10.568300000000001</v>
      </c>
      <c r="O275">
        <v>6</v>
      </c>
      <c r="P275" t="s">
        <v>97</v>
      </c>
      <c r="Q275" t="s">
        <v>24</v>
      </c>
      <c r="R275">
        <v>5.5624799999999999</v>
      </c>
    </row>
    <row r="276" spans="1:18" x14ac:dyDescent="0.25">
      <c r="A276">
        <v>657</v>
      </c>
      <c r="B276" t="s">
        <v>229</v>
      </c>
      <c r="C276">
        <v>14440</v>
      </c>
      <c r="D276">
        <v>530</v>
      </c>
      <c r="E276" t="s">
        <v>237</v>
      </c>
      <c r="F276" t="s">
        <v>283</v>
      </c>
      <c r="G276">
        <v>2.5640999999999998</v>
      </c>
      <c r="H276" t="s">
        <v>456</v>
      </c>
      <c r="I276">
        <v>9.4268710000000002</v>
      </c>
      <c r="J276">
        <v>1.6340539999999999</v>
      </c>
      <c r="K276">
        <v>1.899934</v>
      </c>
      <c r="L276">
        <v>24.171399999999998</v>
      </c>
      <c r="M276">
        <v>4.1898799999999996</v>
      </c>
      <c r="N276">
        <v>4.8716200000000001</v>
      </c>
      <c r="O276">
        <v>6</v>
      </c>
      <c r="P276" t="s">
        <v>97</v>
      </c>
      <c r="Q276" t="s">
        <v>24</v>
      </c>
      <c r="R276">
        <v>2.5640999999999998</v>
      </c>
    </row>
    <row r="277" spans="1:18" x14ac:dyDescent="0.25">
      <c r="A277">
        <v>658</v>
      </c>
      <c r="B277" t="s">
        <v>229</v>
      </c>
      <c r="C277">
        <v>14441</v>
      </c>
      <c r="D277">
        <v>530</v>
      </c>
      <c r="E277" t="s">
        <v>237</v>
      </c>
      <c r="F277" t="s">
        <v>283</v>
      </c>
      <c r="G277">
        <v>1.8001100000000001</v>
      </c>
      <c r="H277" t="s">
        <v>456</v>
      </c>
      <c r="I277">
        <v>9.4268710000000002</v>
      </c>
      <c r="J277">
        <v>1.6340539999999999</v>
      </c>
      <c r="K277">
        <v>1.899934</v>
      </c>
      <c r="L277">
        <v>16.9694</v>
      </c>
      <c r="M277">
        <v>2.9414799999999999</v>
      </c>
      <c r="N277">
        <v>3.4200900000000001</v>
      </c>
      <c r="O277">
        <v>6</v>
      </c>
      <c r="P277" t="s">
        <v>97</v>
      </c>
      <c r="Q277" t="s">
        <v>24</v>
      </c>
      <c r="R277">
        <v>1.8001100000000001</v>
      </c>
    </row>
    <row r="278" spans="1:18" x14ac:dyDescent="0.25">
      <c r="A278">
        <v>659</v>
      </c>
      <c r="B278" t="s">
        <v>229</v>
      </c>
      <c r="C278">
        <v>14443</v>
      </c>
      <c r="D278">
        <v>530</v>
      </c>
      <c r="E278" t="s">
        <v>237</v>
      </c>
      <c r="F278" t="s">
        <v>283</v>
      </c>
      <c r="G278">
        <v>3.4336099999999998</v>
      </c>
      <c r="H278" t="s">
        <v>456</v>
      </c>
      <c r="I278">
        <v>9.4268710000000002</v>
      </c>
      <c r="J278">
        <v>1.6340539999999999</v>
      </c>
      <c r="K278">
        <v>1.899934</v>
      </c>
      <c r="L278">
        <v>32.368200000000002</v>
      </c>
      <c r="M278">
        <v>5.6106999999999996</v>
      </c>
      <c r="N278">
        <v>6.5236299999999998</v>
      </c>
      <c r="O278">
        <v>6</v>
      </c>
      <c r="P278" t="s">
        <v>97</v>
      </c>
      <c r="Q278" t="s">
        <v>24</v>
      </c>
      <c r="R278">
        <v>3.4336099999999998</v>
      </c>
    </row>
    <row r="279" spans="1:18" x14ac:dyDescent="0.25">
      <c r="A279">
        <v>660</v>
      </c>
      <c r="B279" t="s">
        <v>229</v>
      </c>
      <c r="C279">
        <v>14446</v>
      </c>
      <c r="D279">
        <v>530</v>
      </c>
      <c r="E279" t="s">
        <v>237</v>
      </c>
      <c r="F279" t="s">
        <v>283</v>
      </c>
      <c r="G279">
        <v>3.76694</v>
      </c>
      <c r="H279" t="s">
        <v>456</v>
      </c>
      <c r="I279">
        <v>9.4268710000000002</v>
      </c>
      <c r="J279">
        <v>1.6340539999999999</v>
      </c>
      <c r="K279">
        <v>1.899934</v>
      </c>
      <c r="L279">
        <v>35.5105</v>
      </c>
      <c r="M279">
        <v>6.1553800000000001</v>
      </c>
      <c r="N279">
        <v>7.1569399999999996</v>
      </c>
      <c r="O279">
        <v>6</v>
      </c>
      <c r="P279" t="s">
        <v>97</v>
      </c>
      <c r="Q279" t="s">
        <v>24</v>
      </c>
      <c r="R279">
        <v>3.76694</v>
      </c>
    </row>
    <row r="280" spans="1:18" x14ac:dyDescent="0.25">
      <c r="A280">
        <v>661</v>
      </c>
      <c r="B280" t="s">
        <v>229</v>
      </c>
      <c r="C280">
        <v>14447</v>
      </c>
      <c r="D280">
        <v>530</v>
      </c>
      <c r="E280" t="s">
        <v>237</v>
      </c>
      <c r="F280" t="s">
        <v>283</v>
      </c>
      <c r="G280">
        <v>2.4441299999999999</v>
      </c>
      <c r="H280" t="s">
        <v>456</v>
      </c>
      <c r="I280">
        <v>9.4268710000000002</v>
      </c>
      <c r="J280">
        <v>1.6340539999999999</v>
      </c>
      <c r="K280">
        <v>1.899934</v>
      </c>
      <c r="L280">
        <v>23.040500000000002</v>
      </c>
      <c r="M280">
        <v>3.9938400000000001</v>
      </c>
      <c r="N280">
        <v>4.6436900000000003</v>
      </c>
      <c r="O280">
        <v>6</v>
      </c>
      <c r="P280" t="s">
        <v>97</v>
      </c>
      <c r="Q280" t="s">
        <v>24</v>
      </c>
      <c r="R280">
        <v>2.4441299999999999</v>
      </c>
    </row>
    <row r="281" spans="1:18" x14ac:dyDescent="0.25">
      <c r="A281">
        <v>662</v>
      </c>
      <c r="B281" t="s">
        <v>229</v>
      </c>
      <c r="C281">
        <v>14448</v>
      </c>
      <c r="D281">
        <v>530</v>
      </c>
      <c r="E281" t="s">
        <v>237</v>
      </c>
      <c r="F281" t="s">
        <v>283</v>
      </c>
      <c r="G281">
        <v>1.7231099999999999</v>
      </c>
      <c r="H281" t="s">
        <v>456</v>
      </c>
      <c r="I281">
        <v>9.4268710000000002</v>
      </c>
      <c r="J281">
        <v>1.6340539999999999</v>
      </c>
      <c r="K281">
        <v>1.899934</v>
      </c>
      <c r="L281">
        <v>16.243500000000001</v>
      </c>
      <c r="M281">
        <v>2.8156500000000002</v>
      </c>
      <c r="N281">
        <v>3.2738</v>
      </c>
      <c r="O281">
        <v>6</v>
      </c>
      <c r="P281" t="s">
        <v>97</v>
      </c>
      <c r="Q281" t="s">
        <v>24</v>
      </c>
      <c r="R281">
        <v>1.7231099999999999</v>
      </c>
    </row>
    <row r="282" spans="1:18" x14ac:dyDescent="0.25">
      <c r="A282">
        <v>663</v>
      </c>
      <c r="B282" t="s">
        <v>229</v>
      </c>
      <c r="C282">
        <v>14450</v>
      </c>
      <c r="D282">
        <v>530</v>
      </c>
      <c r="E282" t="s">
        <v>237</v>
      </c>
      <c r="F282" t="s">
        <v>283</v>
      </c>
      <c r="G282">
        <v>2.3727800000000001</v>
      </c>
      <c r="H282" t="s">
        <v>456</v>
      </c>
      <c r="I282">
        <v>9.4268710000000002</v>
      </c>
      <c r="J282">
        <v>1.6340539999999999</v>
      </c>
      <c r="K282">
        <v>1.899934</v>
      </c>
      <c r="L282">
        <v>21.7852</v>
      </c>
      <c r="M282">
        <v>3.7762500000000001</v>
      </c>
      <c r="N282">
        <v>4.3906900000000002</v>
      </c>
      <c r="O282">
        <v>6</v>
      </c>
      <c r="P282" t="s">
        <v>97</v>
      </c>
      <c r="Q282" t="s">
        <v>24</v>
      </c>
      <c r="R282">
        <v>2.3109700000000002</v>
      </c>
    </row>
    <row r="283" spans="1:18" x14ac:dyDescent="0.25">
      <c r="A283">
        <v>664</v>
      </c>
      <c r="B283" t="s">
        <v>229</v>
      </c>
      <c r="C283">
        <v>14451</v>
      </c>
      <c r="D283">
        <v>530</v>
      </c>
      <c r="E283" t="s">
        <v>237</v>
      </c>
      <c r="F283" t="s">
        <v>283</v>
      </c>
      <c r="G283">
        <v>1.61687</v>
      </c>
      <c r="H283" t="s">
        <v>456</v>
      </c>
      <c r="I283">
        <v>9.4268710000000002</v>
      </c>
      <c r="J283">
        <v>1.6340539999999999</v>
      </c>
      <c r="K283">
        <v>1.899934</v>
      </c>
      <c r="L283">
        <v>15.242000000000001</v>
      </c>
      <c r="M283">
        <v>2.6420499999999998</v>
      </c>
      <c r="N283">
        <v>3.0719500000000002</v>
      </c>
      <c r="O283">
        <v>6</v>
      </c>
      <c r="P283" t="s">
        <v>97</v>
      </c>
      <c r="Q283" t="s">
        <v>24</v>
      </c>
      <c r="R283">
        <v>1.61687</v>
      </c>
    </row>
    <row r="284" spans="1:18" x14ac:dyDescent="0.25">
      <c r="A284">
        <v>666</v>
      </c>
      <c r="B284" t="s">
        <v>229</v>
      </c>
      <c r="C284">
        <v>14454</v>
      </c>
      <c r="D284">
        <v>530</v>
      </c>
      <c r="E284" t="s">
        <v>237</v>
      </c>
      <c r="F284" t="s">
        <v>283</v>
      </c>
      <c r="G284">
        <v>2.18032</v>
      </c>
      <c r="H284" t="s">
        <v>456</v>
      </c>
      <c r="I284">
        <v>9.4268710000000002</v>
      </c>
      <c r="J284">
        <v>1.6340539999999999</v>
      </c>
      <c r="K284">
        <v>1.899934</v>
      </c>
      <c r="L284">
        <v>20.553599999999999</v>
      </c>
      <c r="M284">
        <v>3.5627599999999999</v>
      </c>
      <c r="N284">
        <v>4.1424599999999998</v>
      </c>
      <c r="O284">
        <v>6</v>
      </c>
      <c r="P284" t="s">
        <v>97</v>
      </c>
      <c r="Q284" t="s">
        <v>24</v>
      </c>
      <c r="R284">
        <v>2.18032</v>
      </c>
    </row>
    <row r="285" spans="1:18" x14ac:dyDescent="0.25">
      <c r="A285">
        <v>668</v>
      </c>
      <c r="B285" t="s">
        <v>229</v>
      </c>
      <c r="C285">
        <v>14456</v>
      </c>
      <c r="D285">
        <v>530</v>
      </c>
      <c r="E285" t="s">
        <v>237</v>
      </c>
      <c r="F285" t="s">
        <v>283</v>
      </c>
      <c r="G285">
        <v>1.6230800000000001</v>
      </c>
      <c r="H285" t="s">
        <v>456</v>
      </c>
      <c r="I285">
        <v>9.4268710000000002</v>
      </c>
      <c r="J285">
        <v>1.6340539999999999</v>
      </c>
      <c r="K285">
        <v>1.899934</v>
      </c>
      <c r="L285">
        <v>15.300599999999999</v>
      </c>
      <c r="M285">
        <v>2.6522000000000001</v>
      </c>
      <c r="N285">
        <v>3.0837500000000002</v>
      </c>
      <c r="O285">
        <v>6</v>
      </c>
      <c r="P285" t="s">
        <v>97</v>
      </c>
      <c r="Q285" t="s">
        <v>24</v>
      </c>
      <c r="R285">
        <v>1.6230800000000001</v>
      </c>
    </row>
    <row r="286" spans="1:18" x14ac:dyDescent="0.25">
      <c r="A286">
        <v>669</v>
      </c>
      <c r="B286" t="s">
        <v>229</v>
      </c>
      <c r="C286">
        <v>14457</v>
      </c>
      <c r="D286">
        <v>530</v>
      </c>
      <c r="E286" t="s">
        <v>237</v>
      </c>
      <c r="F286" t="s">
        <v>283</v>
      </c>
      <c r="G286">
        <v>11.132899999999999</v>
      </c>
      <c r="H286" t="s">
        <v>456</v>
      </c>
      <c r="I286">
        <v>9.4268710000000002</v>
      </c>
      <c r="J286">
        <v>1.6340539999999999</v>
      </c>
      <c r="K286">
        <v>1.899934</v>
      </c>
      <c r="L286">
        <v>104.94799999999999</v>
      </c>
      <c r="M286">
        <v>18.191800000000001</v>
      </c>
      <c r="N286">
        <v>21.151800000000001</v>
      </c>
      <c r="O286">
        <v>6</v>
      </c>
      <c r="P286" t="s">
        <v>97</v>
      </c>
      <c r="Q286" t="s">
        <v>24</v>
      </c>
      <c r="R286">
        <v>11.132899999999999</v>
      </c>
    </row>
    <row r="287" spans="1:18" x14ac:dyDescent="0.25">
      <c r="A287">
        <v>673</v>
      </c>
      <c r="B287" t="s">
        <v>229</v>
      </c>
      <c r="C287">
        <v>14460</v>
      </c>
      <c r="D287">
        <v>530</v>
      </c>
      <c r="E287" t="s">
        <v>237</v>
      </c>
      <c r="F287" t="s">
        <v>283</v>
      </c>
      <c r="G287">
        <v>2.2973400000000002</v>
      </c>
      <c r="H287" t="s">
        <v>456</v>
      </c>
      <c r="I287">
        <v>9.4268710000000002</v>
      </c>
      <c r="J287">
        <v>1.6340539999999999</v>
      </c>
      <c r="K287">
        <v>1.899934</v>
      </c>
      <c r="L287">
        <v>21.656700000000001</v>
      </c>
      <c r="M287">
        <v>3.7539799999999999</v>
      </c>
      <c r="N287">
        <v>4.3647900000000002</v>
      </c>
      <c r="O287">
        <v>6</v>
      </c>
      <c r="P287" t="s">
        <v>97</v>
      </c>
      <c r="Q287" t="s">
        <v>24</v>
      </c>
      <c r="R287">
        <v>2.2973400000000002</v>
      </c>
    </row>
    <row r="288" spans="1:18" x14ac:dyDescent="0.25">
      <c r="A288">
        <v>674</v>
      </c>
      <c r="B288" t="s">
        <v>229</v>
      </c>
      <c r="C288">
        <v>14462</v>
      </c>
      <c r="D288">
        <v>530</v>
      </c>
      <c r="E288" t="s">
        <v>237</v>
      </c>
      <c r="F288" t="s">
        <v>283</v>
      </c>
      <c r="G288">
        <v>1.4762599999999999</v>
      </c>
      <c r="H288" t="s">
        <v>456</v>
      </c>
      <c r="I288">
        <v>9.4268710000000002</v>
      </c>
      <c r="J288">
        <v>1.6340539999999999</v>
      </c>
      <c r="K288">
        <v>1.899934</v>
      </c>
      <c r="L288">
        <v>13.916499999999999</v>
      </c>
      <c r="M288">
        <v>2.41229</v>
      </c>
      <c r="N288">
        <v>2.8048000000000002</v>
      </c>
      <c r="O288">
        <v>6</v>
      </c>
      <c r="P288" t="s">
        <v>97</v>
      </c>
      <c r="Q288" t="s">
        <v>24</v>
      </c>
      <c r="R288">
        <v>1.4762599999999999</v>
      </c>
    </row>
    <row r="289" spans="1:18" x14ac:dyDescent="0.25">
      <c r="A289">
        <v>675</v>
      </c>
      <c r="B289" t="s">
        <v>229</v>
      </c>
      <c r="C289">
        <v>14590</v>
      </c>
      <c r="D289">
        <v>612</v>
      </c>
      <c r="E289" t="s">
        <v>312</v>
      </c>
      <c r="F289" t="s">
        <v>313</v>
      </c>
      <c r="G289">
        <v>129.566</v>
      </c>
      <c r="H289" t="s">
        <v>456</v>
      </c>
      <c r="I289">
        <v>5.933516</v>
      </c>
      <c r="J289">
        <v>0.96015600000000001</v>
      </c>
      <c r="K289">
        <v>1.653667</v>
      </c>
      <c r="L289">
        <v>13.5031</v>
      </c>
      <c r="M289">
        <v>2.18506</v>
      </c>
      <c r="N289">
        <v>3.7633000000000001</v>
      </c>
      <c r="O289">
        <v>6</v>
      </c>
      <c r="P289" t="s">
        <v>97</v>
      </c>
      <c r="Q289" t="s">
        <v>24</v>
      </c>
      <c r="R289">
        <v>2.2757299999999998</v>
      </c>
    </row>
    <row r="290" spans="1:18" x14ac:dyDescent="0.25">
      <c r="A290">
        <v>679</v>
      </c>
      <c r="B290" t="s">
        <v>229</v>
      </c>
      <c r="C290">
        <v>14778</v>
      </c>
      <c r="D290">
        <v>617</v>
      </c>
      <c r="E290" t="s">
        <v>258</v>
      </c>
      <c r="F290" t="s">
        <v>284</v>
      </c>
      <c r="G290">
        <v>4.0216599999999998</v>
      </c>
      <c r="H290" t="s">
        <v>456</v>
      </c>
      <c r="I290">
        <v>7.5608690000000003</v>
      </c>
      <c r="J290">
        <v>1.390093</v>
      </c>
      <c r="K290">
        <v>1.5510949999999999</v>
      </c>
      <c r="L290">
        <v>30.4072</v>
      </c>
      <c r="M290">
        <v>5.5904800000000003</v>
      </c>
      <c r="N290">
        <v>6.2379800000000003</v>
      </c>
      <c r="O290">
        <v>6</v>
      </c>
      <c r="P290" t="s">
        <v>97</v>
      </c>
      <c r="Q290" t="s">
        <v>24</v>
      </c>
      <c r="R290">
        <v>4.0216599999999998</v>
      </c>
    </row>
    <row r="291" spans="1:18" x14ac:dyDescent="0.25">
      <c r="A291">
        <v>680</v>
      </c>
      <c r="B291" t="s">
        <v>229</v>
      </c>
      <c r="C291">
        <v>14781</v>
      </c>
      <c r="D291">
        <v>617</v>
      </c>
      <c r="E291" t="s">
        <v>258</v>
      </c>
      <c r="F291" t="s">
        <v>284</v>
      </c>
      <c r="G291">
        <v>1.85012</v>
      </c>
      <c r="H291" t="s">
        <v>456</v>
      </c>
      <c r="I291">
        <v>7.5608690000000003</v>
      </c>
      <c r="J291">
        <v>1.390093</v>
      </c>
      <c r="K291">
        <v>1.5510949999999999</v>
      </c>
      <c r="L291">
        <v>13.9885</v>
      </c>
      <c r="M291">
        <v>2.5718399999999999</v>
      </c>
      <c r="N291">
        <v>2.86971</v>
      </c>
      <c r="O291">
        <v>6</v>
      </c>
      <c r="P291" t="s">
        <v>97</v>
      </c>
      <c r="Q291" t="s">
        <v>24</v>
      </c>
      <c r="R291">
        <v>1.85012</v>
      </c>
    </row>
    <row r="292" spans="1:18" x14ac:dyDescent="0.25">
      <c r="A292">
        <v>682</v>
      </c>
      <c r="B292" t="s">
        <v>229</v>
      </c>
      <c r="C292">
        <v>14786</v>
      </c>
      <c r="D292">
        <v>617</v>
      </c>
      <c r="E292" t="s">
        <v>258</v>
      </c>
      <c r="F292" t="s">
        <v>284</v>
      </c>
      <c r="G292">
        <v>2.3153000000000001</v>
      </c>
      <c r="H292" t="s">
        <v>456</v>
      </c>
      <c r="I292">
        <v>7.5608690000000003</v>
      </c>
      <c r="J292">
        <v>1.390093</v>
      </c>
      <c r="K292">
        <v>1.5510949999999999</v>
      </c>
      <c r="L292">
        <v>17.505700000000001</v>
      </c>
      <c r="M292">
        <v>3.21848</v>
      </c>
      <c r="N292">
        <v>3.5912500000000001</v>
      </c>
      <c r="O292">
        <v>6</v>
      </c>
      <c r="P292" t="s">
        <v>97</v>
      </c>
      <c r="Q292" t="s">
        <v>24</v>
      </c>
      <c r="R292">
        <v>2.3153000000000001</v>
      </c>
    </row>
    <row r="293" spans="1:18" x14ac:dyDescent="0.25">
      <c r="A293">
        <v>683</v>
      </c>
      <c r="B293" t="s">
        <v>229</v>
      </c>
      <c r="C293">
        <v>14789</v>
      </c>
      <c r="D293">
        <v>617</v>
      </c>
      <c r="E293" t="s">
        <v>258</v>
      </c>
      <c r="F293" t="s">
        <v>284</v>
      </c>
      <c r="G293">
        <v>2.7364600000000001</v>
      </c>
      <c r="H293" t="s">
        <v>456</v>
      </c>
      <c r="I293">
        <v>7.5608690000000003</v>
      </c>
      <c r="J293">
        <v>1.390093</v>
      </c>
      <c r="K293">
        <v>1.5510949999999999</v>
      </c>
      <c r="L293">
        <v>20.69</v>
      </c>
      <c r="M293">
        <v>3.8039399999999999</v>
      </c>
      <c r="N293">
        <v>4.24451</v>
      </c>
      <c r="O293">
        <v>6</v>
      </c>
      <c r="P293" t="s">
        <v>97</v>
      </c>
      <c r="Q293" t="s">
        <v>24</v>
      </c>
      <c r="R293">
        <v>2.7364600000000001</v>
      </c>
    </row>
    <row r="294" spans="1:18" x14ac:dyDescent="0.25">
      <c r="A294">
        <v>684</v>
      </c>
      <c r="B294" t="s">
        <v>229</v>
      </c>
      <c r="C294">
        <v>14793</v>
      </c>
      <c r="D294">
        <v>617</v>
      </c>
      <c r="E294" t="s">
        <v>258</v>
      </c>
      <c r="F294" t="s">
        <v>284</v>
      </c>
      <c r="G294">
        <v>1.43902</v>
      </c>
      <c r="H294" t="s">
        <v>456</v>
      </c>
      <c r="I294">
        <v>7.5608690000000003</v>
      </c>
      <c r="J294">
        <v>1.390093</v>
      </c>
      <c r="K294">
        <v>1.5510949999999999</v>
      </c>
      <c r="L294">
        <v>10.8802</v>
      </c>
      <c r="M294">
        <v>2.0003700000000002</v>
      </c>
      <c r="N294">
        <v>2.2320600000000002</v>
      </c>
      <c r="O294">
        <v>6</v>
      </c>
      <c r="P294" t="s">
        <v>97</v>
      </c>
      <c r="Q294" t="s">
        <v>24</v>
      </c>
      <c r="R294">
        <v>1.43902</v>
      </c>
    </row>
    <row r="295" spans="1:18" x14ac:dyDescent="0.25">
      <c r="A295">
        <v>685</v>
      </c>
      <c r="B295" t="s">
        <v>229</v>
      </c>
      <c r="C295">
        <v>14794</v>
      </c>
      <c r="D295">
        <v>617</v>
      </c>
      <c r="E295" t="s">
        <v>258</v>
      </c>
      <c r="F295" t="s">
        <v>284</v>
      </c>
      <c r="G295">
        <v>23.1249</v>
      </c>
      <c r="H295" t="s">
        <v>456</v>
      </c>
      <c r="I295">
        <v>7.5608690000000003</v>
      </c>
      <c r="J295">
        <v>1.390093</v>
      </c>
      <c r="K295">
        <v>1.5510949999999999</v>
      </c>
      <c r="L295">
        <v>0.87997199999999998</v>
      </c>
      <c r="M295">
        <v>0.16178600000000001</v>
      </c>
      <c r="N295">
        <v>0.18052399999999999</v>
      </c>
      <c r="O295">
        <v>6</v>
      </c>
      <c r="P295" t="s">
        <v>97</v>
      </c>
      <c r="Q295" t="s">
        <v>24</v>
      </c>
      <c r="R295">
        <v>0.116385</v>
      </c>
    </row>
    <row r="296" spans="1:18" x14ac:dyDescent="0.25">
      <c r="A296">
        <v>686</v>
      </c>
      <c r="B296" t="s">
        <v>229</v>
      </c>
      <c r="C296">
        <v>14795</v>
      </c>
      <c r="D296">
        <v>617</v>
      </c>
      <c r="E296" t="s">
        <v>258</v>
      </c>
      <c r="F296" t="s">
        <v>284</v>
      </c>
      <c r="G296">
        <v>3.0000399999999998</v>
      </c>
      <c r="H296" t="s">
        <v>456</v>
      </c>
      <c r="I296">
        <v>7.5608690000000003</v>
      </c>
      <c r="J296">
        <v>1.390093</v>
      </c>
      <c r="K296">
        <v>1.5510949999999999</v>
      </c>
      <c r="L296">
        <v>0.113582</v>
      </c>
      <c r="M296">
        <v>2.0882000000000001E-2</v>
      </c>
      <c r="N296">
        <v>2.3300999999999999E-2</v>
      </c>
      <c r="O296">
        <v>6</v>
      </c>
      <c r="P296" t="s">
        <v>97</v>
      </c>
      <c r="Q296" t="s">
        <v>24</v>
      </c>
      <c r="R296">
        <v>1.5022000000000001E-2</v>
      </c>
    </row>
    <row r="297" spans="1:18" x14ac:dyDescent="0.25">
      <c r="A297">
        <v>688</v>
      </c>
      <c r="B297" t="s">
        <v>229</v>
      </c>
      <c r="C297">
        <v>14802</v>
      </c>
      <c r="D297">
        <v>617</v>
      </c>
      <c r="E297" t="s">
        <v>258</v>
      </c>
      <c r="F297" t="s">
        <v>284</v>
      </c>
      <c r="G297">
        <v>21.064299999999999</v>
      </c>
      <c r="H297" t="s">
        <v>456</v>
      </c>
      <c r="I297">
        <v>7.5608690000000003</v>
      </c>
      <c r="J297">
        <v>1.390093</v>
      </c>
      <c r="K297">
        <v>1.5510949999999999</v>
      </c>
      <c r="L297">
        <v>33.291800000000002</v>
      </c>
      <c r="M297">
        <v>6.1208200000000001</v>
      </c>
      <c r="N297">
        <v>6.8297299999999996</v>
      </c>
      <c r="O297">
        <v>6</v>
      </c>
      <c r="P297" t="s">
        <v>97</v>
      </c>
      <c r="Q297" t="s">
        <v>24</v>
      </c>
      <c r="R297">
        <v>4.4031700000000003</v>
      </c>
    </row>
    <row r="298" spans="1:18" x14ac:dyDescent="0.25">
      <c r="A298">
        <v>690</v>
      </c>
      <c r="B298" t="s">
        <v>229</v>
      </c>
      <c r="C298">
        <v>14803</v>
      </c>
      <c r="D298">
        <v>617</v>
      </c>
      <c r="E298" t="s">
        <v>258</v>
      </c>
      <c r="F298" t="s">
        <v>284</v>
      </c>
      <c r="G298">
        <v>2.3182200000000002</v>
      </c>
      <c r="H298" t="s">
        <v>456</v>
      </c>
      <c r="I298">
        <v>7.5608690000000003</v>
      </c>
      <c r="J298">
        <v>1.390093</v>
      </c>
      <c r="K298">
        <v>1.5510949999999999</v>
      </c>
      <c r="L298">
        <v>14.537100000000001</v>
      </c>
      <c r="M298">
        <v>2.6726999999999999</v>
      </c>
      <c r="N298">
        <v>2.9822600000000001</v>
      </c>
      <c r="O298">
        <v>6</v>
      </c>
      <c r="P298" t="s">
        <v>97</v>
      </c>
      <c r="Q298" t="s">
        <v>24</v>
      </c>
      <c r="R298">
        <v>1.9226799999999999</v>
      </c>
    </row>
    <row r="299" spans="1:18" x14ac:dyDescent="0.25">
      <c r="A299">
        <v>691</v>
      </c>
      <c r="B299" t="s">
        <v>229</v>
      </c>
      <c r="C299">
        <v>14804</v>
      </c>
      <c r="D299">
        <v>617</v>
      </c>
      <c r="E299" t="s">
        <v>258</v>
      </c>
      <c r="F299" t="s">
        <v>284</v>
      </c>
      <c r="G299">
        <v>3.60202</v>
      </c>
      <c r="H299" t="s">
        <v>456</v>
      </c>
      <c r="I299">
        <v>7.5608690000000003</v>
      </c>
      <c r="J299">
        <v>1.390093</v>
      </c>
      <c r="K299">
        <v>1.5510949999999999</v>
      </c>
      <c r="L299">
        <v>26.727799999999998</v>
      </c>
      <c r="M299">
        <v>4.9140100000000002</v>
      </c>
      <c r="N299">
        <v>5.4831500000000002</v>
      </c>
      <c r="O299">
        <v>6</v>
      </c>
      <c r="P299" t="s">
        <v>97</v>
      </c>
      <c r="Q299" t="s">
        <v>24</v>
      </c>
      <c r="R299">
        <v>3.5350199999999998</v>
      </c>
    </row>
    <row r="300" spans="1:18" x14ac:dyDescent="0.25">
      <c r="A300">
        <v>693</v>
      </c>
      <c r="B300" t="s">
        <v>229</v>
      </c>
      <c r="C300">
        <v>14934</v>
      </c>
      <c r="D300">
        <v>625</v>
      </c>
      <c r="E300" t="s">
        <v>259</v>
      </c>
      <c r="F300" t="s">
        <v>286</v>
      </c>
      <c r="G300">
        <v>3.2548699999999999</v>
      </c>
      <c r="H300" t="s">
        <v>456</v>
      </c>
      <c r="I300">
        <v>5.4799730000000002</v>
      </c>
      <c r="J300">
        <v>0.94498800000000005</v>
      </c>
      <c r="K300">
        <v>1.3510439999999999</v>
      </c>
      <c r="L300">
        <v>17.836600000000001</v>
      </c>
      <c r="M300">
        <v>3.0758100000000002</v>
      </c>
      <c r="N300">
        <v>4.3974700000000002</v>
      </c>
      <c r="O300">
        <v>6</v>
      </c>
      <c r="P300" t="s">
        <v>97</v>
      </c>
      <c r="Q300" t="s">
        <v>24</v>
      </c>
      <c r="R300">
        <v>3.2548699999999999</v>
      </c>
    </row>
    <row r="301" spans="1:18" x14ac:dyDescent="0.25">
      <c r="A301">
        <v>695</v>
      </c>
      <c r="B301" t="s">
        <v>229</v>
      </c>
      <c r="C301">
        <v>14953</v>
      </c>
      <c r="D301">
        <v>630</v>
      </c>
      <c r="E301" t="s">
        <v>260</v>
      </c>
      <c r="F301" t="s">
        <v>314</v>
      </c>
      <c r="G301">
        <v>4.3203399999999998</v>
      </c>
      <c r="H301" t="s">
        <v>456</v>
      </c>
      <c r="I301">
        <v>9.7717659999999995</v>
      </c>
      <c r="J301">
        <v>1.9724349999999999</v>
      </c>
      <c r="K301">
        <v>1.581366</v>
      </c>
      <c r="L301">
        <v>42.217399999999998</v>
      </c>
      <c r="M301">
        <v>8.5215899999999998</v>
      </c>
      <c r="N301">
        <v>6.8320400000000001</v>
      </c>
      <c r="O301">
        <v>6</v>
      </c>
      <c r="P301" t="s">
        <v>97</v>
      </c>
      <c r="Q301" t="s">
        <v>24</v>
      </c>
      <c r="R301">
        <v>4.3203399999999998</v>
      </c>
    </row>
    <row r="302" spans="1:18" x14ac:dyDescent="0.25">
      <c r="A302">
        <v>701</v>
      </c>
      <c r="B302" t="s">
        <v>229</v>
      </c>
      <c r="C302">
        <v>15315</v>
      </c>
      <c r="D302">
        <v>641</v>
      </c>
      <c r="E302" t="s">
        <v>238</v>
      </c>
      <c r="F302" t="s">
        <v>287</v>
      </c>
      <c r="G302">
        <v>1.5725</v>
      </c>
      <c r="H302" t="s">
        <v>456</v>
      </c>
      <c r="I302">
        <v>7.2364240000000004</v>
      </c>
      <c r="J302">
        <v>1.3226290000000001</v>
      </c>
      <c r="K302">
        <v>1.468153</v>
      </c>
      <c r="L302">
        <v>11.379300000000001</v>
      </c>
      <c r="M302">
        <v>2.0798299999999998</v>
      </c>
      <c r="N302">
        <v>2.3086700000000002</v>
      </c>
      <c r="O302">
        <v>6</v>
      </c>
      <c r="P302" t="s">
        <v>97</v>
      </c>
      <c r="Q302" t="s">
        <v>24</v>
      </c>
      <c r="R302">
        <v>1.5725</v>
      </c>
    </row>
    <row r="303" spans="1:18" x14ac:dyDescent="0.25">
      <c r="A303">
        <v>702</v>
      </c>
      <c r="B303" t="s">
        <v>229</v>
      </c>
      <c r="C303">
        <v>15323</v>
      </c>
      <c r="D303">
        <v>641</v>
      </c>
      <c r="E303" t="s">
        <v>238</v>
      </c>
      <c r="F303" t="s">
        <v>287</v>
      </c>
      <c r="G303">
        <v>3.9017900000000001</v>
      </c>
      <c r="H303" t="s">
        <v>456</v>
      </c>
      <c r="I303">
        <v>7.2364240000000004</v>
      </c>
      <c r="J303">
        <v>1.3226290000000001</v>
      </c>
      <c r="K303">
        <v>1.468153</v>
      </c>
      <c r="L303">
        <v>1.1853499999999999</v>
      </c>
      <c r="M303">
        <v>0.21665100000000001</v>
      </c>
      <c r="N303">
        <v>0.24048800000000001</v>
      </c>
      <c r="O303">
        <v>6</v>
      </c>
      <c r="P303" t="s">
        <v>97</v>
      </c>
      <c r="Q303" t="s">
        <v>24</v>
      </c>
      <c r="R303">
        <v>0.163803</v>
      </c>
    </row>
    <row r="304" spans="1:18" x14ac:dyDescent="0.25">
      <c r="A304">
        <v>704</v>
      </c>
      <c r="B304" t="s">
        <v>229</v>
      </c>
      <c r="C304">
        <v>15351</v>
      </c>
      <c r="D304">
        <v>641</v>
      </c>
      <c r="E304" t="s">
        <v>238</v>
      </c>
      <c r="F304" t="s">
        <v>287</v>
      </c>
      <c r="G304">
        <v>2.15103</v>
      </c>
      <c r="H304" t="s">
        <v>456</v>
      </c>
      <c r="I304">
        <v>7.2364240000000004</v>
      </c>
      <c r="J304">
        <v>1.3226290000000001</v>
      </c>
      <c r="K304">
        <v>1.468153</v>
      </c>
      <c r="L304">
        <v>15.565799999999999</v>
      </c>
      <c r="M304">
        <v>2.8450099999999998</v>
      </c>
      <c r="N304">
        <v>3.1580400000000002</v>
      </c>
      <c r="O304">
        <v>6</v>
      </c>
      <c r="P304" t="s">
        <v>97</v>
      </c>
      <c r="Q304" t="s">
        <v>24</v>
      </c>
      <c r="R304">
        <v>2.15103</v>
      </c>
    </row>
    <row r="305" spans="1:18" x14ac:dyDescent="0.25">
      <c r="A305">
        <v>705</v>
      </c>
      <c r="B305" t="s">
        <v>229</v>
      </c>
      <c r="C305">
        <v>15356</v>
      </c>
      <c r="D305">
        <v>641</v>
      </c>
      <c r="E305" t="s">
        <v>238</v>
      </c>
      <c r="F305" t="s">
        <v>287</v>
      </c>
      <c r="G305">
        <v>1.2162900000000001</v>
      </c>
      <c r="H305" t="s">
        <v>456</v>
      </c>
      <c r="I305">
        <v>7.2364240000000004</v>
      </c>
      <c r="J305">
        <v>1.3226290000000001</v>
      </c>
      <c r="K305">
        <v>1.468153</v>
      </c>
      <c r="L305">
        <v>8.8015899999999991</v>
      </c>
      <c r="M305">
        <v>1.6087</v>
      </c>
      <c r="N305">
        <v>1.7857000000000001</v>
      </c>
      <c r="O305">
        <v>6</v>
      </c>
      <c r="P305" t="s">
        <v>97</v>
      </c>
      <c r="Q305" t="s">
        <v>24</v>
      </c>
      <c r="R305">
        <v>1.2162900000000001</v>
      </c>
    </row>
    <row r="306" spans="1:18" x14ac:dyDescent="0.25">
      <c r="A306">
        <v>706</v>
      </c>
      <c r="B306" t="s">
        <v>229</v>
      </c>
      <c r="C306">
        <v>15357</v>
      </c>
      <c r="D306">
        <v>641</v>
      </c>
      <c r="E306" t="s">
        <v>238</v>
      </c>
      <c r="F306" t="s">
        <v>287</v>
      </c>
      <c r="G306">
        <v>2.2794400000000001</v>
      </c>
      <c r="H306" t="s">
        <v>456</v>
      </c>
      <c r="I306">
        <v>7.2364240000000004</v>
      </c>
      <c r="J306">
        <v>1.3226290000000001</v>
      </c>
      <c r="K306">
        <v>1.468153</v>
      </c>
      <c r="L306">
        <v>16.495000000000001</v>
      </c>
      <c r="M306">
        <v>3.01485</v>
      </c>
      <c r="N306">
        <v>3.3465699999999998</v>
      </c>
      <c r="O306">
        <v>6</v>
      </c>
      <c r="P306" t="s">
        <v>97</v>
      </c>
      <c r="Q306" t="s">
        <v>24</v>
      </c>
      <c r="R306">
        <v>2.2794400000000001</v>
      </c>
    </row>
    <row r="307" spans="1:18" x14ac:dyDescent="0.25">
      <c r="A307">
        <v>707</v>
      </c>
      <c r="B307" t="s">
        <v>229</v>
      </c>
      <c r="C307">
        <v>15359</v>
      </c>
      <c r="D307">
        <v>641</v>
      </c>
      <c r="E307" t="s">
        <v>238</v>
      </c>
      <c r="F307" t="s">
        <v>287</v>
      </c>
      <c r="G307">
        <v>5.5618800000000004</v>
      </c>
      <c r="H307" t="s">
        <v>456</v>
      </c>
      <c r="I307">
        <v>7.2364240000000004</v>
      </c>
      <c r="J307">
        <v>1.3226290000000001</v>
      </c>
      <c r="K307">
        <v>1.468153</v>
      </c>
      <c r="L307">
        <v>40.248100000000001</v>
      </c>
      <c r="M307">
        <v>7.3563000000000001</v>
      </c>
      <c r="N307">
        <v>8.1656899999999997</v>
      </c>
      <c r="O307">
        <v>6</v>
      </c>
      <c r="P307" t="s">
        <v>97</v>
      </c>
      <c r="Q307" t="s">
        <v>24</v>
      </c>
      <c r="R307">
        <v>5.5618800000000004</v>
      </c>
    </row>
    <row r="308" spans="1:18" x14ac:dyDescent="0.25">
      <c r="A308">
        <v>708</v>
      </c>
      <c r="B308" t="s">
        <v>229</v>
      </c>
      <c r="C308">
        <v>15361</v>
      </c>
      <c r="D308">
        <v>641</v>
      </c>
      <c r="E308" t="s">
        <v>238</v>
      </c>
      <c r="F308" t="s">
        <v>287</v>
      </c>
      <c r="G308">
        <v>4.2364699999999997</v>
      </c>
      <c r="H308" t="s">
        <v>456</v>
      </c>
      <c r="I308">
        <v>7.2364240000000004</v>
      </c>
      <c r="J308">
        <v>1.3226290000000001</v>
      </c>
      <c r="K308">
        <v>1.468153</v>
      </c>
      <c r="L308">
        <v>30.6569</v>
      </c>
      <c r="M308">
        <v>5.6032799999999998</v>
      </c>
      <c r="N308">
        <v>6.2197899999999997</v>
      </c>
      <c r="O308">
        <v>6</v>
      </c>
      <c r="P308" t="s">
        <v>97</v>
      </c>
      <c r="Q308" t="s">
        <v>24</v>
      </c>
      <c r="R308">
        <v>4.2364699999999997</v>
      </c>
    </row>
    <row r="309" spans="1:18" x14ac:dyDescent="0.25">
      <c r="A309">
        <v>709</v>
      </c>
      <c r="B309" t="s">
        <v>229</v>
      </c>
      <c r="C309">
        <v>15362</v>
      </c>
      <c r="D309">
        <v>641</v>
      </c>
      <c r="E309" t="s">
        <v>238</v>
      </c>
      <c r="F309" t="s">
        <v>287</v>
      </c>
      <c r="G309">
        <v>1.0617700000000001</v>
      </c>
      <c r="H309" t="s">
        <v>456</v>
      </c>
      <c r="I309">
        <v>7.2364240000000004</v>
      </c>
      <c r="J309">
        <v>1.3226290000000001</v>
      </c>
      <c r="K309">
        <v>1.468153</v>
      </c>
      <c r="L309">
        <v>7.6834199999999999</v>
      </c>
      <c r="M309">
        <v>1.4043300000000001</v>
      </c>
      <c r="N309">
        <v>1.55884</v>
      </c>
      <c r="O309">
        <v>6</v>
      </c>
      <c r="P309" t="s">
        <v>97</v>
      </c>
      <c r="Q309" t="s">
        <v>24</v>
      </c>
      <c r="R309">
        <v>1.0617700000000001</v>
      </c>
    </row>
    <row r="310" spans="1:18" x14ac:dyDescent="0.25">
      <c r="A310">
        <v>711</v>
      </c>
      <c r="B310" t="s">
        <v>229</v>
      </c>
      <c r="C310">
        <v>15364</v>
      </c>
      <c r="D310">
        <v>641</v>
      </c>
      <c r="E310" t="s">
        <v>238</v>
      </c>
      <c r="F310" t="s">
        <v>287</v>
      </c>
      <c r="G310">
        <v>2.4754399999999999</v>
      </c>
      <c r="H310" t="s">
        <v>456</v>
      </c>
      <c r="I310">
        <v>7.2364240000000004</v>
      </c>
      <c r="J310">
        <v>1.3226290000000001</v>
      </c>
      <c r="K310">
        <v>1.468153</v>
      </c>
      <c r="L310">
        <v>17.9133</v>
      </c>
      <c r="M310">
        <v>3.2740900000000002</v>
      </c>
      <c r="N310">
        <v>3.6343200000000002</v>
      </c>
      <c r="O310">
        <v>6</v>
      </c>
      <c r="P310" t="s">
        <v>97</v>
      </c>
      <c r="Q310" t="s">
        <v>24</v>
      </c>
      <c r="R310">
        <v>2.4754399999999999</v>
      </c>
    </row>
    <row r="311" spans="1:18" x14ac:dyDescent="0.25">
      <c r="A311">
        <v>712</v>
      </c>
      <c r="B311" t="s">
        <v>229</v>
      </c>
      <c r="C311">
        <v>15365</v>
      </c>
      <c r="D311">
        <v>641</v>
      </c>
      <c r="E311" t="s">
        <v>238</v>
      </c>
      <c r="F311" t="s">
        <v>287</v>
      </c>
      <c r="G311">
        <v>1.0795999999999999</v>
      </c>
      <c r="H311" t="s">
        <v>456</v>
      </c>
      <c r="I311">
        <v>7.2364240000000004</v>
      </c>
      <c r="J311">
        <v>1.3226290000000001</v>
      </c>
      <c r="K311">
        <v>1.468153</v>
      </c>
      <c r="L311">
        <v>7.8124399999999996</v>
      </c>
      <c r="M311">
        <v>1.42791</v>
      </c>
      <c r="N311">
        <v>1.5850200000000001</v>
      </c>
      <c r="O311">
        <v>6</v>
      </c>
      <c r="P311" t="s">
        <v>97</v>
      </c>
      <c r="Q311" t="s">
        <v>24</v>
      </c>
      <c r="R311">
        <v>1.0795999999999999</v>
      </c>
    </row>
    <row r="312" spans="1:18" x14ac:dyDescent="0.25">
      <c r="A312">
        <v>713</v>
      </c>
      <c r="B312" t="s">
        <v>229</v>
      </c>
      <c r="C312">
        <v>15366</v>
      </c>
      <c r="D312">
        <v>641</v>
      </c>
      <c r="E312" t="s">
        <v>238</v>
      </c>
      <c r="F312" t="s">
        <v>287</v>
      </c>
      <c r="G312">
        <v>1.3415900000000001</v>
      </c>
      <c r="H312" t="s">
        <v>456</v>
      </c>
      <c r="I312">
        <v>7.2364240000000004</v>
      </c>
      <c r="J312">
        <v>1.3226290000000001</v>
      </c>
      <c r="K312">
        <v>1.468153</v>
      </c>
      <c r="L312">
        <v>9.7083100000000009</v>
      </c>
      <c r="M312">
        <v>1.77443</v>
      </c>
      <c r="N312">
        <v>1.96966</v>
      </c>
      <c r="O312">
        <v>6</v>
      </c>
      <c r="P312" t="s">
        <v>97</v>
      </c>
      <c r="Q312" t="s">
        <v>24</v>
      </c>
      <c r="R312">
        <v>1.3415900000000001</v>
      </c>
    </row>
    <row r="313" spans="1:18" x14ac:dyDescent="0.25">
      <c r="A313">
        <v>714</v>
      </c>
      <c r="B313" t="s">
        <v>229</v>
      </c>
      <c r="C313">
        <v>15367</v>
      </c>
      <c r="D313">
        <v>641</v>
      </c>
      <c r="E313" t="s">
        <v>238</v>
      </c>
      <c r="F313" t="s">
        <v>287</v>
      </c>
      <c r="G313">
        <v>9.1697600000000001</v>
      </c>
      <c r="H313" t="s">
        <v>456</v>
      </c>
      <c r="I313">
        <v>7.2364240000000004</v>
      </c>
      <c r="J313">
        <v>1.3226290000000001</v>
      </c>
      <c r="K313">
        <v>1.468153</v>
      </c>
      <c r="L313">
        <v>66.356300000000005</v>
      </c>
      <c r="M313">
        <v>12.1282</v>
      </c>
      <c r="N313">
        <v>13.4626</v>
      </c>
      <c r="O313">
        <v>6</v>
      </c>
      <c r="P313" t="s">
        <v>97</v>
      </c>
      <c r="Q313" t="s">
        <v>24</v>
      </c>
      <c r="R313">
        <v>9.1697600000000001</v>
      </c>
    </row>
    <row r="314" spans="1:18" x14ac:dyDescent="0.25">
      <c r="A314">
        <v>715</v>
      </c>
      <c r="B314" t="s">
        <v>229</v>
      </c>
      <c r="C314">
        <v>15368</v>
      </c>
      <c r="D314">
        <v>641</v>
      </c>
      <c r="E314" t="s">
        <v>238</v>
      </c>
      <c r="F314" t="s">
        <v>287</v>
      </c>
      <c r="G314">
        <v>1.2783500000000001</v>
      </c>
      <c r="H314" t="s">
        <v>456</v>
      </c>
      <c r="I314">
        <v>7.2364240000000004</v>
      </c>
      <c r="J314">
        <v>1.3226290000000001</v>
      </c>
      <c r="K314">
        <v>1.468153</v>
      </c>
      <c r="L314">
        <v>9.2506799999999991</v>
      </c>
      <c r="M314">
        <v>1.6907799999999999</v>
      </c>
      <c r="N314">
        <v>1.8768100000000001</v>
      </c>
      <c r="O314">
        <v>6</v>
      </c>
      <c r="P314" t="s">
        <v>97</v>
      </c>
      <c r="Q314" t="s">
        <v>24</v>
      </c>
      <c r="R314">
        <v>1.2783500000000001</v>
      </c>
    </row>
    <row r="315" spans="1:18" x14ac:dyDescent="0.25">
      <c r="A315">
        <v>719</v>
      </c>
      <c r="B315" t="s">
        <v>229</v>
      </c>
      <c r="C315">
        <v>15372</v>
      </c>
      <c r="D315">
        <v>641</v>
      </c>
      <c r="E315" t="s">
        <v>238</v>
      </c>
      <c r="F315" t="s">
        <v>287</v>
      </c>
      <c r="G315">
        <v>6.5442900000000002</v>
      </c>
      <c r="H315" t="s">
        <v>456</v>
      </c>
      <c r="I315">
        <v>7.2364240000000004</v>
      </c>
      <c r="J315">
        <v>1.3226290000000001</v>
      </c>
      <c r="K315">
        <v>1.468153</v>
      </c>
      <c r="L315">
        <v>47.357300000000002</v>
      </c>
      <c r="M315">
        <v>8.6556599999999992</v>
      </c>
      <c r="N315">
        <v>9.6080199999999998</v>
      </c>
      <c r="O315">
        <v>6</v>
      </c>
      <c r="P315" t="s">
        <v>97</v>
      </c>
      <c r="Q315" t="s">
        <v>24</v>
      </c>
      <c r="R315">
        <v>6.5442900000000002</v>
      </c>
    </row>
    <row r="316" spans="1:18" x14ac:dyDescent="0.25">
      <c r="A316">
        <v>720</v>
      </c>
      <c r="B316" t="s">
        <v>229</v>
      </c>
      <c r="C316">
        <v>15373</v>
      </c>
      <c r="D316">
        <v>641</v>
      </c>
      <c r="E316" t="s">
        <v>238</v>
      </c>
      <c r="F316" t="s">
        <v>287</v>
      </c>
      <c r="G316">
        <v>4.0484999999999998</v>
      </c>
      <c r="H316" t="s">
        <v>456</v>
      </c>
      <c r="I316">
        <v>7.2364240000000004</v>
      </c>
      <c r="J316">
        <v>1.3226290000000001</v>
      </c>
      <c r="K316">
        <v>1.468153</v>
      </c>
      <c r="L316">
        <v>29.296700000000001</v>
      </c>
      <c r="M316">
        <v>5.35466</v>
      </c>
      <c r="N316">
        <v>5.9438199999999997</v>
      </c>
      <c r="O316">
        <v>6</v>
      </c>
      <c r="P316" t="s">
        <v>97</v>
      </c>
      <c r="Q316" t="s">
        <v>24</v>
      </c>
      <c r="R316">
        <v>4.0484999999999998</v>
      </c>
    </row>
    <row r="317" spans="1:18" x14ac:dyDescent="0.25">
      <c r="A317">
        <v>721</v>
      </c>
      <c r="B317" t="s">
        <v>229</v>
      </c>
      <c r="C317">
        <v>15456</v>
      </c>
      <c r="D317">
        <v>643</v>
      </c>
      <c r="E317" t="s">
        <v>261</v>
      </c>
      <c r="F317" t="s">
        <v>315</v>
      </c>
      <c r="G317">
        <v>8.9805799999999998</v>
      </c>
      <c r="H317" t="s">
        <v>456</v>
      </c>
      <c r="I317">
        <v>8.1530550000000002</v>
      </c>
      <c r="J317">
        <v>1.648901</v>
      </c>
      <c r="K317">
        <v>1.461908</v>
      </c>
      <c r="L317">
        <v>73.219200000000001</v>
      </c>
      <c r="M317">
        <v>14.8081</v>
      </c>
      <c r="N317">
        <v>13.1288</v>
      </c>
      <c r="O317">
        <v>6</v>
      </c>
      <c r="P317" t="s">
        <v>97</v>
      </c>
      <c r="Q317" t="s">
        <v>24</v>
      </c>
      <c r="R317">
        <v>8.9805799999999998</v>
      </c>
    </row>
    <row r="318" spans="1:18" x14ac:dyDescent="0.25">
      <c r="A318">
        <v>723</v>
      </c>
      <c r="B318" t="s">
        <v>229</v>
      </c>
      <c r="C318">
        <v>15464</v>
      </c>
      <c r="D318">
        <v>644</v>
      </c>
      <c r="E318" t="s">
        <v>316</v>
      </c>
      <c r="F318" t="s">
        <v>317</v>
      </c>
      <c r="G318">
        <v>2.6140400000000001</v>
      </c>
      <c r="H318" t="s">
        <v>456</v>
      </c>
      <c r="I318">
        <v>6.9418930000000003</v>
      </c>
      <c r="J318">
        <v>1.4136500000000001</v>
      </c>
      <c r="K318">
        <v>1.224229</v>
      </c>
      <c r="L318">
        <v>18.1464</v>
      </c>
      <c r="M318">
        <v>3.6953399999999998</v>
      </c>
      <c r="N318">
        <v>3.20018</v>
      </c>
      <c r="O318">
        <v>6</v>
      </c>
      <c r="P318" t="s">
        <v>97</v>
      </c>
      <c r="Q318" t="s">
        <v>24</v>
      </c>
      <c r="R318">
        <v>2.6140400000000001</v>
      </c>
    </row>
    <row r="319" spans="1:18" x14ac:dyDescent="0.25">
      <c r="A319">
        <v>724</v>
      </c>
      <c r="B319" t="s">
        <v>229</v>
      </c>
      <c r="C319">
        <v>15471</v>
      </c>
      <c r="D319">
        <v>814</v>
      </c>
      <c r="E319" t="s">
        <v>239</v>
      </c>
      <c r="F319" t="s">
        <v>318</v>
      </c>
      <c r="G319">
        <v>13.032400000000001</v>
      </c>
      <c r="H319" t="s">
        <v>456</v>
      </c>
      <c r="I319">
        <v>8.2014490000000002</v>
      </c>
      <c r="J319">
        <v>1.307456</v>
      </c>
      <c r="K319">
        <v>1.750286</v>
      </c>
      <c r="L319">
        <v>8.3721200000000007</v>
      </c>
      <c r="M319">
        <v>1.33466</v>
      </c>
      <c r="N319">
        <v>1.78671</v>
      </c>
      <c r="O319">
        <v>6</v>
      </c>
      <c r="P319" t="s">
        <v>97</v>
      </c>
      <c r="Q319" t="s">
        <v>24</v>
      </c>
      <c r="R319">
        <v>1.02081</v>
      </c>
    </row>
    <row r="320" spans="1:18" x14ac:dyDescent="0.25">
      <c r="A320">
        <v>726</v>
      </c>
      <c r="B320" t="s">
        <v>229</v>
      </c>
      <c r="C320">
        <v>15474</v>
      </c>
      <c r="D320">
        <v>814</v>
      </c>
      <c r="E320" t="s">
        <v>239</v>
      </c>
      <c r="F320" t="s">
        <v>318</v>
      </c>
      <c r="G320">
        <v>192.971</v>
      </c>
      <c r="H320" t="s">
        <v>456</v>
      </c>
      <c r="I320">
        <v>8.2014490000000002</v>
      </c>
      <c r="J320">
        <v>1.307456</v>
      </c>
      <c r="K320">
        <v>1.750286</v>
      </c>
      <c r="L320">
        <v>411.7</v>
      </c>
      <c r="M320">
        <v>65.632199999999997</v>
      </c>
      <c r="N320">
        <v>87.861599999999996</v>
      </c>
      <c r="O320">
        <v>6</v>
      </c>
      <c r="P320" t="s">
        <v>97</v>
      </c>
      <c r="Q320" t="s">
        <v>24</v>
      </c>
      <c r="R320">
        <v>50.198399999999999</v>
      </c>
    </row>
    <row r="321" spans="1:18" x14ac:dyDescent="0.25">
      <c r="A321">
        <v>728</v>
      </c>
      <c r="B321" t="s">
        <v>229</v>
      </c>
      <c r="C321">
        <v>15478</v>
      </c>
      <c r="D321">
        <v>831</v>
      </c>
      <c r="E321" t="s">
        <v>319</v>
      </c>
      <c r="F321" t="s">
        <v>320</v>
      </c>
      <c r="G321">
        <v>2.91845</v>
      </c>
      <c r="H321" t="s">
        <v>456</v>
      </c>
      <c r="I321">
        <v>10.906238999999999</v>
      </c>
      <c r="J321">
        <v>2.301615</v>
      </c>
      <c r="K321">
        <v>1.775026</v>
      </c>
      <c r="L321">
        <v>31.8293</v>
      </c>
      <c r="M321">
        <v>6.7171500000000002</v>
      </c>
      <c r="N321">
        <v>5.1803299999999997</v>
      </c>
      <c r="O321">
        <v>6</v>
      </c>
      <c r="P321" t="s">
        <v>97</v>
      </c>
      <c r="Q321" t="s">
        <v>24</v>
      </c>
      <c r="R321">
        <v>2.91845</v>
      </c>
    </row>
    <row r="322" spans="1:18" x14ac:dyDescent="0.25">
      <c r="A322">
        <v>777</v>
      </c>
      <c r="B322" t="s">
        <v>229</v>
      </c>
      <c r="C322">
        <v>13136</v>
      </c>
      <c r="D322">
        <v>133</v>
      </c>
      <c r="E322" t="s">
        <v>232</v>
      </c>
      <c r="F322" t="s">
        <v>277</v>
      </c>
      <c r="G322">
        <v>41.709899999999998</v>
      </c>
      <c r="H322" t="s">
        <v>456</v>
      </c>
      <c r="I322">
        <v>11.271977</v>
      </c>
      <c r="J322">
        <v>2.2334000000000001</v>
      </c>
      <c r="K322">
        <v>2.0293679999999998</v>
      </c>
      <c r="L322">
        <v>35.3765</v>
      </c>
      <c r="M322">
        <v>7.0094200000000004</v>
      </c>
      <c r="N322">
        <v>6.3690699999999998</v>
      </c>
      <c r="O322">
        <v>6</v>
      </c>
      <c r="P322" t="s">
        <v>97</v>
      </c>
      <c r="Q322" t="s">
        <v>24</v>
      </c>
      <c r="R322">
        <v>3.1384500000000002</v>
      </c>
    </row>
    <row r="323" spans="1:18" x14ac:dyDescent="0.25">
      <c r="A323">
        <v>779</v>
      </c>
      <c r="B323" t="s">
        <v>229</v>
      </c>
      <c r="C323">
        <v>13166</v>
      </c>
      <c r="D323">
        <v>140</v>
      </c>
      <c r="E323" t="s">
        <v>233</v>
      </c>
      <c r="F323" t="s">
        <v>278</v>
      </c>
      <c r="G323">
        <v>1.37314</v>
      </c>
      <c r="H323" t="s">
        <v>456</v>
      </c>
      <c r="I323">
        <v>12.496560000000001</v>
      </c>
      <c r="J323">
        <v>1.9466840000000001</v>
      </c>
      <c r="K323">
        <v>2.126881</v>
      </c>
      <c r="L323">
        <v>0.381075</v>
      </c>
      <c r="M323">
        <v>5.9362999999999999E-2</v>
      </c>
      <c r="N323">
        <v>6.4857999999999999E-2</v>
      </c>
      <c r="O323">
        <v>6</v>
      </c>
      <c r="P323" t="s">
        <v>97</v>
      </c>
      <c r="Q323" t="s">
        <v>24</v>
      </c>
      <c r="R323">
        <v>3.0494E-2</v>
      </c>
    </row>
    <row r="324" spans="1:18" x14ac:dyDescent="0.25">
      <c r="A324">
        <v>785</v>
      </c>
      <c r="B324" t="s">
        <v>229</v>
      </c>
      <c r="C324">
        <v>13207</v>
      </c>
      <c r="D324">
        <v>170</v>
      </c>
      <c r="E324" t="s">
        <v>248</v>
      </c>
      <c r="F324" t="s">
        <v>295</v>
      </c>
      <c r="G324">
        <v>4.26159</v>
      </c>
      <c r="H324" t="s">
        <v>456</v>
      </c>
      <c r="I324">
        <v>11.029944</v>
      </c>
      <c r="J324">
        <v>2.0173890000000001</v>
      </c>
      <c r="K324">
        <v>2.1626029999999998</v>
      </c>
      <c r="L324">
        <v>0.45650400000000002</v>
      </c>
      <c r="M324">
        <v>8.3495E-2</v>
      </c>
      <c r="N324">
        <v>8.9505000000000001E-2</v>
      </c>
      <c r="O324">
        <v>6</v>
      </c>
      <c r="P324" t="s">
        <v>97</v>
      </c>
      <c r="Q324" t="s">
        <v>24</v>
      </c>
      <c r="R324">
        <v>4.1388000000000001E-2</v>
      </c>
    </row>
    <row r="325" spans="1:18" x14ac:dyDescent="0.25">
      <c r="A325">
        <v>793</v>
      </c>
      <c r="B325" t="s">
        <v>229</v>
      </c>
      <c r="C325">
        <v>13643</v>
      </c>
      <c r="D325">
        <v>411</v>
      </c>
      <c r="E325" t="s">
        <v>236</v>
      </c>
      <c r="F325" t="s">
        <v>282</v>
      </c>
      <c r="G325">
        <v>44.998600000000003</v>
      </c>
      <c r="H325" t="s">
        <v>456</v>
      </c>
      <c r="I325">
        <v>5.9979040000000001</v>
      </c>
      <c r="J325">
        <v>0.90687899999999999</v>
      </c>
      <c r="K325">
        <v>1.5020009999999999</v>
      </c>
      <c r="L325">
        <v>44.0642</v>
      </c>
      <c r="M325">
        <v>6.6624800000000004</v>
      </c>
      <c r="N325">
        <v>11.034599999999999</v>
      </c>
      <c r="O325">
        <v>6</v>
      </c>
      <c r="P325" t="s">
        <v>97</v>
      </c>
      <c r="Q325" t="s">
        <v>24</v>
      </c>
      <c r="R325">
        <v>7.3465999999999996</v>
      </c>
    </row>
    <row r="326" spans="1:18" x14ac:dyDescent="0.25">
      <c r="A326">
        <v>795</v>
      </c>
      <c r="B326" t="s">
        <v>229</v>
      </c>
      <c r="C326">
        <v>14450</v>
      </c>
      <c r="D326">
        <v>530</v>
      </c>
      <c r="E326" t="s">
        <v>237</v>
      </c>
      <c r="F326" t="s">
        <v>283</v>
      </c>
      <c r="G326">
        <v>2.3727800000000001</v>
      </c>
      <c r="H326" t="s">
        <v>456</v>
      </c>
      <c r="I326">
        <v>9.4268710000000002</v>
      </c>
      <c r="J326">
        <v>1.6340539999999999</v>
      </c>
      <c r="K326">
        <v>1.899934</v>
      </c>
      <c r="L326">
        <v>0.582704</v>
      </c>
      <c r="M326">
        <v>0.101006</v>
      </c>
      <c r="N326">
        <v>0.117441</v>
      </c>
      <c r="O326">
        <v>6</v>
      </c>
      <c r="P326" t="s">
        <v>97</v>
      </c>
      <c r="Q326" t="s">
        <v>24</v>
      </c>
      <c r="R326">
        <v>6.1813E-2</v>
      </c>
    </row>
    <row r="327" spans="1:18" x14ac:dyDescent="0.25">
      <c r="A327">
        <v>801</v>
      </c>
      <c r="B327" t="s">
        <v>229</v>
      </c>
      <c r="C327">
        <v>14590</v>
      </c>
      <c r="D327">
        <v>612</v>
      </c>
      <c r="E327" t="s">
        <v>312</v>
      </c>
      <c r="F327" t="s">
        <v>313</v>
      </c>
      <c r="G327">
        <v>129.566</v>
      </c>
      <c r="H327" t="s">
        <v>456</v>
      </c>
      <c r="I327">
        <v>5.933516</v>
      </c>
      <c r="J327">
        <v>0.96015600000000001</v>
      </c>
      <c r="K327">
        <v>1.653667</v>
      </c>
      <c r="L327">
        <v>9.2501099999999994</v>
      </c>
      <c r="M327">
        <v>1.49685</v>
      </c>
      <c r="N327">
        <v>2.5779999999999998</v>
      </c>
      <c r="O327">
        <v>6</v>
      </c>
      <c r="P327" t="s">
        <v>97</v>
      </c>
      <c r="Q327" t="s">
        <v>24</v>
      </c>
      <c r="R327">
        <v>1.5589599999999999</v>
      </c>
    </row>
    <row r="328" spans="1:18" x14ac:dyDescent="0.25">
      <c r="A328">
        <v>803</v>
      </c>
      <c r="B328" t="s">
        <v>229</v>
      </c>
      <c r="C328">
        <v>14802</v>
      </c>
      <c r="D328">
        <v>617</v>
      </c>
      <c r="E328" t="s">
        <v>258</v>
      </c>
      <c r="F328" t="s">
        <v>284</v>
      </c>
      <c r="G328">
        <v>21.064299999999999</v>
      </c>
      <c r="H328" t="s">
        <v>456</v>
      </c>
      <c r="I328">
        <v>7.5608690000000003</v>
      </c>
      <c r="J328">
        <v>1.390093</v>
      </c>
      <c r="K328">
        <v>1.5510949999999999</v>
      </c>
      <c r="L328">
        <v>25.229800000000001</v>
      </c>
      <c r="M328">
        <v>4.6385899999999998</v>
      </c>
      <c r="N328">
        <v>5.1758300000000004</v>
      </c>
      <c r="O328">
        <v>6</v>
      </c>
      <c r="P328" t="s">
        <v>97</v>
      </c>
      <c r="Q328" t="s">
        <v>24</v>
      </c>
      <c r="R328">
        <v>3.3368899999999999</v>
      </c>
    </row>
    <row r="329" spans="1:18" x14ac:dyDescent="0.25">
      <c r="A329">
        <v>805</v>
      </c>
      <c r="B329" t="s">
        <v>229</v>
      </c>
      <c r="C329">
        <v>15474</v>
      </c>
      <c r="D329">
        <v>814</v>
      </c>
      <c r="E329" t="s">
        <v>239</v>
      </c>
      <c r="F329" t="s">
        <v>318</v>
      </c>
      <c r="G329">
        <v>192.971</v>
      </c>
      <c r="H329" t="s">
        <v>456</v>
      </c>
      <c r="I329">
        <v>8.2014490000000002</v>
      </c>
      <c r="J329">
        <v>1.307456</v>
      </c>
      <c r="K329">
        <v>1.750286</v>
      </c>
      <c r="L329">
        <v>13.9466</v>
      </c>
      <c r="M329">
        <v>2.2233399999999999</v>
      </c>
      <c r="N329">
        <v>2.9763799999999998</v>
      </c>
      <c r="O329">
        <v>6</v>
      </c>
      <c r="P329" t="s">
        <v>97</v>
      </c>
      <c r="Q329" t="s">
        <v>24</v>
      </c>
      <c r="R329">
        <v>1.70051</v>
      </c>
    </row>
    <row r="330" spans="1:18" x14ac:dyDescent="0.25">
      <c r="A330">
        <v>449</v>
      </c>
      <c r="B330" t="s">
        <v>229</v>
      </c>
      <c r="C330">
        <v>12961</v>
      </c>
      <c r="D330">
        <v>111</v>
      </c>
      <c r="E330" t="s">
        <v>231</v>
      </c>
      <c r="F330" t="s">
        <v>275</v>
      </c>
      <c r="G330">
        <v>6.1117800000000004</v>
      </c>
      <c r="H330" t="s">
        <v>456</v>
      </c>
      <c r="I330">
        <v>12.112627</v>
      </c>
      <c r="J330">
        <v>2.0299130000000001</v>
      </c>
      <c r="K330">
        <v>2.1866620000000001</v>
      </c>
      <c r="L330">
        <v>5.2419799999999999</v>
      </c>
      <c r="M330">
        <v>0.87848599999999999</v>
      </c>
      <c r="N330">
        <v>0.946322</v>
      </c>
      <c r="O330">
        <v>8</v>
      </c>
      <c r="P330" t="s">
        <v>100</v>
      </c>
      <c r="Q330" t="s">
        <v>25</v>
      </c>
      <c r="R330">
        <v>0.43276999999999999</v>
      </c>
    </row>
    <row r="331" spans="1:18" x14ac:dyDescent="0.25">
      <c r="A331">
        <v>450</v>
      </c>
      <c r="B331" t="s">
        <v>229</v>
      </c>
      <c r="C331">
        <v>12962</v>
      </c>
      <c r="D331">
        <v>111</v>
      </c>
      <c r="E331" t="s">
        <v>231</v>
      </c>
      <c r="F331" t="s">
        <v>275</v>
      </c>
      <c r="G331">
        <v>6.7615400000000001</v>
      </c>
      <c r="H331" t="s">
        <v>456</v>
      </c>
      <c r="I331">
        <v>12.112627</v>
      </c>
      <c r="J331">
        <v>2.0299130000000001</v>
      </c>
      <c r="K331">
        <v>2.1866620000000001</v>
      </c>
      <c r="L331">
        <v>5.1449999999999996</v>
      </c>
      <c r="M331">
        <v>0.862232</v>
      </c>
      <c r="N331">
        <v>0.928813</v>
      </c>
      <c r="O331">
        <v>8</v>
      </c>
      <c r="P331" t="s">
        <v>100</v>
      </c>
      <c r="Q331" t="s">
        <v>25</v>
      </c>
      <c r="R331">
        <v>0.424763</v>
      </c>
    </row>
    <row r="332" spans="1:18" x14ac:dyDescent="0.25">
      <c r="A332">
        <v>451</v>
      </c>
      <c r="B332" t="s">
        <v>229</v>
      </c>
      <c r="C332">
        <v>12964</v>
      </c>
      <c r="D332">
        <v>111</v>
      </c>
      <c r="E332" t="s">
        <v>231</v>
      </c>
      <c r="F332" t="s">
        <v>275</v>
      </c>
      <c r="G332">
        <v>26.568300000000001</v>
      </c>
      <c r="H332" t="s">
        <v>456</v>
      </c>
      <c r="I332">
        <v>12.112627</v>
      </c>
      <c r="J332">
        <v>2.0299130000000001</v>
      </c>
      <c r="K332">
        <v>2.1866620000000001</v>
      </c>
      <c r="L332">
        <v>321.81200000000001</v>
      </c>
      <c r="M332">
        <v>53.9313</v>
      </c>
      <c r="N332">
        <v>58.0959</v>
      </c>
      <c r="O332">
        <v>8</v>
      </c>
      <c r="P332" t="s">
        <v>100</v>
      </c>
      <c r="Q332" t="s">
        <v>25</v>
      </c>
      <c r="R332">
        <v>26.568300000000001</v>
      </c>
    </row>
    <row r="333" spans="1:18" x14ac:dyDescent="0.25">
      <c r="A333">
        <v>454</v>
      </c>
      <c r="B333" t="s">
        <v>229</v>
      </c>
      <c r="C333">
        <v>12988</v>
      </c>
      <c r="D333">
        <v>118</v>
      </c>
      <c r="E333" t="s">
        <v>247</v>
      </c>
      <c r="F333" t="s">
        <v>289</v>
      </c>
      <c r="G333">
        <v>24.2959</v>
      </c>
      <c r="H333" t="s">
        <v>456</v>
      </c>
      <c r="I333">
        <v>9.4961280000000006</v>
      </c>
      <c r="J333">
        <v>1.6566989999999999</v>
      </c>
      <c r="K333">
        <v>2.0488219999999999</v>
      </c>
      <c r="L333">
        <v>15.4032</v>
      </c>
      <c r="M333">
        <v>2.6872500000000001</v>
      </c>
      <c r="N333">
        <v>3.3232900000000001</v>
      </c>
      <c r="O333">
        <v>8</v>
      </c>
      <c r="P333" t="s">
        <v>100</v>
      </c>
      <c r="Q333" t="s">
        <v>25</v>
      </c>
      <c r="R333">
        <v>1.62205</v>
      </c>
    </row>
    <row r="334" spans="1:18" x14ac:dyDescent="0.25">
      <c r="A334">
        <v>455</v>
      </c>
      <c r="B334" t="s">
        <v>229</v>
      </c>
      <c r="C334">
        <v>12989</v>
      </c>
      <c r="D334">
        <v>118</v>
      </c>
      <c r="E334" t="s">
        <v>247</v>
      </c>
      <c r="F334" t="s">
        <v>289</v>
      </c>
      <c r="G334">
        <v>26.422000000000001</v>
      </c>
      <c r="H334" t="s">
        <v>456</v>
      </c>
      <c r="I334">
        <v>9.4961280000000006</v>
      </c>
      <c r="J334">
        <v>1.6566989999999999</v>
      </c>
      <c r="K334">
        <v>2.0488219999999999</v>
      </c>
      <c r="L334">
        <v>248.941</v>
      </c>
      <c r="M334">
        <v>43.430399999999999</v>
      </c>
      <c r="N334">
        <v>53.709899999999998</v>
      </c>
      <c r="O334">
        <v>8</v>
      </c>
      <c r="P334" t="s">
        <v>100</v>
      </c>
      <c r="Q334" t="s">
        <v>25</v>
      </c>
      <c r="R334">
        <v>26.215</v>
      </c>
    </row>
    <row r="335" spans="1:18" x14ac:dyDescent="0.25">
      <c r="A335">
        <v>456</v>
      </c>
      <c r="B335" t="s">
        <v>229</v>
      </c>
      <c r="C335">
        <v>12992</v>
      </c>
      <c r="D335">
        <v>118</v>
      </c>
      <c r="E335" t="s">
        <v>247</v>
      </c>
      <c r="F335" t="s">
        <v>289</v>
      </c>
      <c r="G335">
        <v>20.6188</v>
      </c>
      <c r="H335" t="s">
        <v>456</v>
      </c>
      <c r="I335">
        <v>9.4961280000000006</v>
      </c>
      <c r="J335">
        <v>1.6566989999999999</v>
      </c>
      <c r="K335">
        <v>2.0488219999999999</v>
      </c>
      <c r="L335">
        <v>194.31899999999999</v>
      </c>
      <c r="M335">
        <v>33.901000000000003</v>
      </c>
      <c r="N335">
        <v>41.924999999999997</v>
      </c>
      <c r="O335">
        <v>8</v>
      </c>
      <c r="P335" t="s">
        <v>100</v>
      </c>
      <c r="Q335" t="s">
        <v>25</v>
      </c>
      <c r="R335">
        <v>20.463000000000001</v>
      </c>
    </row>
    <row r="336" spans="1:18" x14ac:dyDescent="0.25">
      <c r="A336">
        <v>458</v>
      </c>
      <c r="B336" t="s">
        <v>229</v>
      </c>
      <c r="C336">
        <v>12993</v>
      </c>
      <c r="D336">
        <v>118</v>
      </c>
      <c r="E336" t="s">
        <v>247</v>
      </c>
      <c r="F336" t="s">
        <v>289</v>
      </c>
      <c r="G336">
        <v>42.154699999999998</v>
      </c>
      <c r="H336" t="s">
        <v>456</v>
      </c>
      <c r="I336">
        <v>9.4961280000000006</v>
      </c>
      <c r="J336">
        <v>1.6566989999999999</v>
      </c>
      <c r="K336">
        <v>2.0488219999999999</v>
      </c>
      <c r="L336">
        <v>0.682778</v>
      </c>
      <c r="M336">
        <v>0.119118</v>
      </c>
      <c r="N336">
        <v>0.147312</v>
      </c>
      <c r="O336">
        <v>8</v>
      </c>
      <c r="P336" t="s">
        <v>100</v>
      </c>
      <c r="Q336" t="s">
        <v>25</v>
      </c>
      <c r="R336">
        <v>7.1901000000000007E-2</v>
      </c>
    </row>
    <row r="337" spans="1:18" x14ac:dyDescent="0.25">
      <c r="A337">
        <v>463</v>
      </c>
      <c r="B337" t="s">
        <v>229</v>
      </c>
      <c r="C337">
        <v>12999</v>
      </c>
      <c r="D337">
        <v>118</v>
      </c>
      <c r="E337" t="s">
        <v>247</v>
      </c>
      <c r="F337" t="s">
        <v>289</v>
      </c>
      <c r="G337">
        <v>221.03100000000001</v>
      </c>
      <c r="H337" t="s">
        <v>456</v>
      </c>
      <c r="I337">
        <v>9.4961280000000006</v>
      </c>
      <c r="J337">
        <v>1.6566989999999999</v>
      </c>
      <c r="K337">
        <v>2.0488219999999999</v>
      </c>
      <c r="L337">
        <v>974.99599999999998</v>
      </c>
      <c r="M337">
        <v>170.09800000000001</v>
      </c>
      <c r="N337">
        <v>210.35900000000001</v>
      </c>
      <c r="O337">
        <v>8</v>
      </c>
      <c r="P337" t="s">
        <v>100</v>
      </c>
      <c r="Q337" t="s">
        <v>25</v>
      </c>
      <c r="R337">
        <v>102.673</v>
      </c>
    </row>
    <row r="338" spans="1:18" x14ac:dyDescent="0.25">
      <c r="A338">
        <v>473</v>
      </c>
      <c r="B338" t="s">
        <v>229</v>
      </c>
      <c r="C338">
        <v>13053</v>
      </c>
      <c r="D338">
        <v>121</v>
      </c>
      <c r="E338" t="s">
        <v>231</v>
      </c>
      <c r="F338" t="s">
        <v>276</v>
      </c>
      <c r="G338">
        <v>79.651700000000005</v>
      </c>
      <c r="H338" t="s">
        <v>456</v>
      </c>
      <c r="I338">
        <v>11.733371</v>
      </c>
      <c r="J338">
        <v>1.9754510000000001</v>
      </c>
      <c r="K338">
        <v>2.1412239999999998</v>
      </c>
      <c r="L338">
        <v>929.30899999999997</v>
      </c>
      <c r="M338">
        <v>156.46</v>
      </c>
      <c r="N338">
        <v>169.59</v>
      </c>
      <c r="O338">
        <v>8</v>
      </c>
      <c r="P338" t="s">
        <v>100</v>
      </c>
      <c r="Q338" t="s">
        <v>25</v>
      </c>
      <c r="R338">
        <v>79.202200000000005</v>
      </c>
    </row>
    <row r="339" spans="1:18" x14ac:dyDescent="0.25">
      <c r="A339">
        <v>475</v>
      </c>
      <c r="B339" t="s">
        <v>229</v>
      </c>
      <c r="C339">
        <v>13055</v>
      </c>
      <c r="D339">
        <v>121</v>
      </c>
      <c r="E339" t="s">
        <v>231</v>
      </c>
      <c r="F339" t="s">
        <v>276</v>
      </c>
      <c r="G339">
        <v>72.124499999999998</v>
      </c>
      <c r="H339" t="s">
        <v>456</v>
      </c>
      <c r="I339">
        <v>11.733371</v>
      </c>
      <c r="J339">
        <v>1.9754510000000001</v>
      </c>
      <c r="K339">
        <v>2.1412239999999998</v>
      </c>
      <c r="L339">
        <v>283.69200000000001</v>
      </c>
      <c r="M339">
        <v>47.762900000000002</v>
      </c>
      <c r="N339">
        <v>51.770899999999997</v>
      </c>
      <c r="O339">
        <v>8</v>
      </c>
      <c r="P339" t="s">
        <v>100</v>
      </c>
      <c r="Q339" t="s">
        <v>25</v>
      </c>
      <c r="R339">
        <v>24.1782</v>
      </c>
    </row>
    <row r="340" spans="1:18" x14ac:dyDescent="0.25">
      <c r="A340">
        <v>497</v>
      </c>
      <c r="B340" t="s">
        <v>229</v>
      </c>
      <c r="C340">
        <v>13103</v>
      </c>
      <c r="D340">
        <v>129</v>
      </c>
      <c r="E340" t="s">
        <v>326</v>
      </c>
      <c r="F340" t="s">
        <v>327</v>
      </c>
      <c r="G340">
        <v>22.838100000000001</v>
      </c>
      <c r="H340" t="s">
        <v>456</v>
      </c>
      <c r="I340">
        <v>9.5836389999999998</v>
      </c>
      <c r="J340">
        <v>1.556376</v>
      </c>
      <c r="K340">
        <v>1.965023</v>
      </c>
      <c r="L340">
        <v>218.87200000000001</v>
      </c>
      <c r="M340">
        <v>35.544699999999999</v>
      </c>
      <c r="N340">
        <v>44.877400000000002</v>
      </c>
      <c r="O340">
        <v>8</v>
      </c>
      <c r="P340" t="s">
        <v>100</v>
      </c>
      <c r="Q340" t="s">
        <v>25</v>
      </c>
      <c r="R340">
        <v>22.838100000000001</v>
      </c>
    </row>
    <row r="341" spans="1:18" x14ac:dyDescent="0.25">
      <c r="A341">
        <v>499</v>
      </c>
      <c r="B341" t="s">
        <v>229</v>
      </c>
      <c r="C341">
        <v>13126</v>
      </c>
      <c r="D341">
        <v>133</v>
      </c>
      <c r="E341" t="s">
        <v>232</v>
      </c>
      <c r="F341" t="s">
        <v>277</v>
      </c>
      <c r="G341">
        <v>9.8638600000000007</v>
      </c>
      <c r="H341" t="s">
        <v>456</v>
      </c>
      <c r="I341">
        <v>11.271977</v>
      </c>
      <c r="J341">
        <v>2.2334000000000001</v>
      </c>
      <c r="K341">
        <v>2.0293679999999998</v>
      </c>
      <c r="L341">
        <v>4.4482400000000002</v>
      </c>
      <c r="M341">
        <v>0.88136199999999998</v>
      </c>
      <c r="N341">
        <v>0.80084599999999995</v>
      </c>
      <c r="O341">
        <v>8</v>
      </c>
      <c r="P341" t="s">
        <v>100</v>
      </c>
      <c r="Q341" t="s">
        <v>25</v>
      </c>
      <c r="R341">
        <v>0.39462799999999998</v>
      </c>
    </row>
    <row r="342" spans="1:18" x14ac:dyDescent="0.25">
      <c r="A342">
        <v>511</v>
      </c>
      <c r="B342" t="s">
        <v>229</v>
      </c>
      <c r="C342">
        <v>13161</v>
      </c>
      <c r="D342">
        <v>140</v>
      </c>
      <c r="E342" t="s">
        <v>233</v>
      </c>
      <c r="F342" t="s">
        <v>278</v>
      </c>
      <c r="G342">
        <v>8.27041</v>
      </c>
      <c r="H342" t="s">
        <v>456</v>
      </c>
      <c r="I342">
        <v>12.496560000000001</v>
      </c>
      <c r="J342">
        <v>1.9466840000000001</v>
      </c>
      <c r="K342">
        <v>2.126881</v>
      </c>
      <c r="L342">
        <v>97.038499999999999</v>
      </c>
      <c r="M342">
        <v>15.116400000000001</v>
      </c>
      <c r="N342">
        <v>16.515699999999999</v>
      </c>
      <c r="O342">
        <v>8</v>
      </c>
      <c r="P342" t="s">
        <v>100</v>
      </c>
      <c r="Q342" t="s">
        <v>25</v>
      </c>
      <c r="R342">
        <v>7.7652200000000002</v>
      </c>
    </row>
    <row r="343" spans="1:18" x14ac:dyDescent="0.25">
      <c r="A343">
        <v>512</v>
      </c>
      <c r="B343" t="s">
        <v>229</v>
      </c>
      <c r="C343">
        <v>13162</v>
      </c>
      <c r="D343">
        <v>140</v>
      </c>
      <c r="E343" t="s">
        <v>233</v>
      </c>
      <c r="F343" t="s">
        <v>278</v>
      </c>
      <c r="G343">
        <v>12.943300000000001</v>
      </c>
      <c r="H343" t="s">
        <v>456</v>
      </c>
      <c r="I343">
        <v>12.496560000000001</v>
      </c>
      <c r="J343">
        <v>1.9466840000000001</v>
      </c>
      <c r="K343">
        <v>2.126881</v>
      </c>
      <c r="L343">
        <v>10.791399999999999</v>
      </c>
      <c r="M343">
        <v>1.68106</v>
      </c>
      <c r="N343">
        <v>1.83667</v>
      </c>
      <c r="O343">
        <v>8</v>
      </c>
      <c r="P343" t="s">
        <v>100</v>
      </c>
      <c r="Q343" t="s">
        <v>25</v>
      </c>
      <c r="R343">
        <v>0.86354900000000001</v>
      </c>
    </row>
    <row r="344" spans="1:18" x14ac:dyDescent="0.25">
      <c r="A344">
        <v>527</v>
      </c>
      <c r="B344" t="s">
        <v>229</v>
      </c>
      <c r="C344">
        <v>13202</v>
      </c>
      <c r="D344">
        <v>170</v>
      </c>
      <c r="E344" t="s">
        <v>248</v>
      </c>
      <c r="F344" t="s">
        <v>295</v>
      </c>
      <c r="G344">
        <v>9.8945299999999996</v>
      </c>
      <c r="H344" t="s">
        <v>456</v>
      </c>
      <c r="I344">
        <v>11.029944</v>
      </c>
      <c r="J344">
        <v>2.0173890000000001</v>
      </c>
      <c r="K344">
        <v>2.1626029999999998</v>
      </c>
      <c r="L344">
        <v>109.136</v>
      </c>
      <c r="M344">
        <v>19.961099999999998</v>
      </c>
      <c r="N344">
        <v>21.3979</v>
      </c>
      <c r="O344">
        <v>8</v>
      </c>
      <c r="P344" t="s">
        <v>100</v>
      </c>
      <c r="Q344" t="s">
        <v>25</v>
      </c>
      <c r="R344">
        <v>9.8945299999999996</v>
      </c>
    </row>
    <row r="345" spans="1:18" x14ac:dyDescent="0.25">
      <c r="A345">
        <v>528</v>
      </c>
      <c r="B345" t="s">
        <v>229</v>
      </c>
      <c r="C345">
        <v>13203</v>
      </c>
      <c r="D345">
        <v>170</v>
      </c>
      <c r="E345" t="s">
        <v>248</v>
      </c>
      <c r="F345" t="s">
        <v>295</v>
      </c>
      <c r="G345">
        <v>9.9676899999999993</v>
      </c>
      <c r="H345" t="s">
        <v>456</v>
      </c>
      <c r="I345">
        <v>11.029944</v>
      </c>
      <c r="J345">
        <v>2.0173890000000001</v>
      </c>
      <c r="K345">
        <v>2.1626029999999998</v>
      </c>
      <c r="L345">
        <v>109.943</v>
      </c>
      <c r="M345">
        <v>20.108699999999999</v>
      </c>
      <c r="N345">
        <v>21.5562</v>
      </c>
      <c r="O345">
        <v>8</v>
      </c>
      <c r="P345" t="s">
        <v>100</v>
      </c>
      <c r="Q345" t="s">
        <v>25</v>
      </c>
      <c r="R345">
        <v>9.9676899999999993</v>
      </c>
    </row>
    <row r="346" spans="1:18" x14ac:dyDescent="0.25">
      <c r="A346">
        <v>534</v>
      </c>
      <c r="B346" t="s">
        <v>229</v>
      </c>
      <c r="C346">
        <v>13223</v>
      </c>
      <c r="D346">
        <v>171</v>
      </c>
      <c r="E346" t="s">
        <v>235</v>
      </c>
      <c r="F346" t="s">
        <v>296</v>
      </c>
      <c r="G346">
        <v>34.133299999999998</v>
      </c>
      <c r="H346" t="s">
        <v>456</v>
      </c>
      <c r="I346">
        <v>7.7817879999999997</v>
      </c>
      <c r="J346">
        <v>1.27501</v>
      </c>
      <c r="K346">
        <v>1.9111720000000001</v>
      </c>
      <c r="L346">
        <v>14.504</v>
      </c>
      <c r="M346">
        <v>2.37642</v>
      </c>
      <c r="N346">
        <v>3.5621200000000002</v>
      </c>
      <c r="O346">
        <v>8</v>
      </c>
      <c r="P346" t="s">
        <v>100</v>
      </c>
      <c r="Q346" t="s">
        <v>25</v>
      </c>
      <c r="R346">
        <v>1.8638399999999999</v>
      </c>
    </row>
    <row r="347" spans="1:18" x14ac:dyDescent="0.25">
      <c r="A347">
        <v>540</v>
      </c>
      <c r="B347" t="s">
        <v>229</v>
      </c>
      <c r="C347">
        <v>13240</v>
      </c>
      <c r="D347">
        <v>182</v>
      </c>
      <c r="E347" t="s">
        <v>242</v>
      </c>
      <c r="F347" t="s">
        <v>279</v>
      </c>
      <c r="G347">
        <v>26.292200000000001</v>
      </c>
      <c r="H347" t="s">
        <v>456</v>
      </c>
      <c r="I347">
        <v>11.610144999999999</v>
      </c>
      <c r="J347">
        <v>2.0070380000000001</v>
      </c>
      <c r="K347">
        <v>2.0894119999999998</v>
      </c>
      <c r="L347">
        <v>13.7776</v>
      </c>
      <c r="M347">
        <v>2.3817300000000001</v>
      </c>
      <c r="N347">
        <v>2.4794800000000001</v>
      </c>
      <c r="O347">
        <v>8</v>
      </c>
      <c r="P347" t="s">
        <v>100</v>
      </c>
      <c r="Q347" t="s">
        <v>25</v>
      </c>
      <c r="R347">
        <v>1.18669</v>
      </c>
    </row>
    <row r="348" spans="1:18" x14ac:dyDescent="0.25">
      <c r="A348">
        <v>549</v>
      </c>
      <c r="B348" t="s">
        <v>229</v>
      </c>
      <c r="C348">
        <v>13281</v>
      </c>
      <c r="D348">
        <v>190</v>
      </c>
      <c r="E348" t="s">
        <v>297</v>
      </c>
      <c r="F348" t="s">
        <v>298</v>
      </c>
      <c r="G348">
        <v>5.6198100000000002</v>
      </c>
      <c r="H348" t="s">
        <v>456</v>
      </c>
      <c r="I348">
        <v>9.2308070000000004</v>
      </c>
      <c r="J348">
        <v>1.651831</v>
      </c>
      <c r="K348">
        <v>1.9300759999999999</v>
      </c>
      <c r="L348">
        <v>51.875399999999999</v>
      </c>
      <c r="M348">
        <v>9.2829800000000002</v>
      </c>
      <c r="N348">
        <v>10.8467</v>
      </c>
      <c r="O348">
        <v>8</v>
      </c>
      <c r="P348" t="s">
        <v>100</v>
      </c>
      <c r="Q348" t="s">
        <v>25</v>
      </c>
      <c r="R348">
        <v>5.6198100000000002</v>
      </c>
    </row>
    <row r="349" spans="1:18" x14ac:dyDescent="0.25">
      <c r="A349">
        <v>556</v>
      </c>
      <c r="B349" t="s">
        <v>229</v>
      </c>
      <c r="C349">
        <v>13400</v>
      </c>
      <c r="D349">
        <v>243</v>
      </c>
      <c r="E349" t="s">
        <v>253</v>
      </c>
      <c r="F349" t="s">
        <v>300</v>
      </c>
      <c r="G349">
        <v>4.9871499999999997</v>
      </c>
      <c r="H349" t="s">
        <v>456</v>
      </c>
      <c r="I349">
        <v>9.6284969999999994</v>
      </c>
      <c r="J349">
        <v>1.9695750000000001</v>
      </c>
      <c r="K349">
        <v>1.7798769999999999</v>
      </c>
      <c r="L349">
        <v>48.018799999999999</v>
      </c>
      <c r="M349">
        <v>9.8225700000000007</v>
      </c>
      <c r="N349">
        <v>8.8765099999999997</v>
      </c>
      <c r="O349">
        <v>8</v>
      </c>
      <c r="P349" t="s">
        <v>100</v>
      </c>
      <c r="Q349" t="s">
        <v>25</v>
      </c>
      <c r="R349">
        <v>4.9871499999999997</v>
      </c>
    </row>
    <row r="350" spans="1:18" x14ac:dyDescent="0.25">
      <c r="A350">
        <v>557</v>
      </c>
      <c r="B350" t="s">
        <v>229</v>
      </c>
      <c r="C350">
        <v>13402</v>
      </c>
      <c r="D350">
        <v>243</v>
      </c>
      <c r="E350" t="s">
        <v>253</v>
      </c>
      <c r="F350" t="s">
        <v>300</v>
      </c>
      <c r="G350">
        <v>5.0601700000000003</v>
      </c>
      <c r="H350" t="s">
        <v>456</v>
      </c>
      <c r="I350">
        <v>9.6284969999999994</v>
      </c>
      <c r="J350">
        <v>1.9695750000000001</v>
      </c>
      <c r="K350">
        <v>1.7798769999999999</v>
      </c>
      <c r="L350">
        <v>48.4544</v>
      </c>
      <c r="M350">
        <v>9.9116900000000001</v>
      </c>
      <c r="N350">
        <v>8.9570500000000006</v>
      </c>
      <c r="O350">
        <v>8</v>
      </c>
      <c r="P350" t="s">
        <v>100</v>
      </c>
      <c r="Q350" t="s">
        <v>25</v>
      </c>
      <c r="R350">
        <v>5.0324</v>
      </c>
    </row>
    <row r="351" spans="1:18" x14ac:dyDescent="0.25">
      <c r="A351">
        <v>560</v>
      </c>
      <c r="B351" t="s">
        <v>229</v>
      </c>
      <c r="C351">
        <v>13405</v>
      </c>
      <c r="D351">
        <v>243</v>
      </c>
      <c r="E351" t="s">
        <v>253</v>
      </c>
      <c r="F351" t="s">
        <v>300</v>
      </c>
      <c r="G351">
        <v>44.408999999999999</v>
      </c>
      <c r="H351" t="s">
        <v>456</v>
      </c>
      <c r="I351">
        <v>9.6284969999999994</v>
      </c>
      <c r="J351">
        <v>1.9695750000000001</v>
      </c>
      <c r="K351">
        <v>1.7798769999999999</v>
      </c>
      <c r="L351">
        <v>35.352400000000003</v>
      </c>
      <c r="M351">
        <v>7.2315699999999996</v>
      </c>
      <c r="N351">
        <v>6.5350700000000002</v>
      </c>
      <c r="O351">
        <v>8</v>
      </c>
      <c r="P351" t="s">
        <v>100</v>
      </c>
      <c r="Q351" t="s">
        <v>25</v>
      </c>
      <c r="R351">
        <v>3.67164</v>
      </c>
    </row>
    <row r="352" spans="1:18" x14ac:dyDescent="0.25">
      <c r="A352">
        <v>564</v>
      </c>
      <c r="B352" t="s">
        <v>229</v>
      </c>
      <c r="C352">
        <v>13436</v>
      </c>
      <c r="D352">
        <v>310</v>
      </c>
      <c r="E352" t="s">
        <v>254</v>
      </c>
      <c r="F352" t="s">
        <v>303</v>
      </c>
      <c r="G352">
        <v>38.9131</v>
      </c>
      <c r="H352" t="s">
        <v>456</v>
      </c>
      <c r="I352">
        <v>8.1109430000000007</v>
      </c>
      <c r="J352">
        <v>1.522931</v>
      </c>
      <c r="K352">
        <v>1.708602</v>
      </c>
      <c r="L352">
        <v>301.12799999999999</v>
      </c>
      <c r="M352">
        <v>56.540500000000002</v>
      </c>
      <c r="N352">
        <v>63.433700000000002</v>
      </c>
      <c r="O352">
        <v>8</v>
      </c>
      <c r="P352" t="s">
        <v>100</v>
      </c>
      <c r="Q352" t="s">
        <v>25</v>
      </c>
      <c r="R352">
        <v>37.126100000000001</v>
      </c>
    </row>
    <row r="353" spans="1:18" x14ac:dyDescent="0.25">
      <c r="A353">
        <v>569</v>
      </c>
      <c r="B353" t="s">
        <v>229</v>
      </c>
      <c r="C353">
        <v>13461</v>
      </c>
      <c r="D353">
        <v>320</v>
      </c>
      <c r="E353" t="s">
        <v>255</v>
      </c>
      <c r="F353" t="s">
        <v>304</v>
      </c>
      <c r="G353">
        <v>19.119199999999999</v>
      </c>
      <c r="H353" t="s">
        <v>456</v>
      </c>
      <c r="I353">
        <v>7.2268610000000004</v>
      </c>
      <c r="J353">
        <v>1.369947</v>
      </c>
      <c r="K353">
        <v>1.524516</v>
      </c>
      <c r="L353">
        <v>138.172</v>
      </c>
      <c r="M353">
        <v>26.192299999999999</v>
      </c>
      <c r="N353">
        <v>29.147500000000001</v>
      </c>
      <c r="O353">
        <v>8</v>
      </c>
      <c r="P353" t="s">
        <v>100</v>
      </c>
      <c r="Q353" t="s">
        <v>25</v>
      </c>
      <c r="R353">
        <v>19.119199999999999</v>
      </c>
    </row>
    <row r="354" spans="1:18" x14ac:dyDescent="0.25">
      <c r="A354">
        <v>570</v>
      </c>
      <c r="B354" t="s">
        <v>229</v>
      </c>
      <c r="C354">
        <v>13463</v>
      </c>
      <c r="D354">
        <v>320</v>
      </c>
      <c r="E354" t="s">
        <v>255</v>
      </c>
      <c r="F354" t="s">
        <v>304</v>
      </c>
      <c r="G354">
        <v>7.7404500000000001</v>
      </c>
      <c r="H354" t="s">
        <v>456</v>
      </c>
      <c r="I354">
        <v>7.2268610000000004</v>
      </c>
      <c r="J354">
        <v>1.369947</v>
      </c>
      <c r="K354">
        <v>1.524516</v>
      </c>
      <c r="L354">
        <v>55.9392</v>
      </c>
      <c r="M354">
        <v>10.603999999999999</v>
      </c>
      <c r="N354">
        <v>11.8004</v>
      </c>
      <c r="O354">
        <v>8</v>
      </c>
      <c r="P354" t="s">
        <v>100</v>
      </c>
      <c r="Q354" t="s">
        <v>25</v>
      </c>
      <c r="R354">
        <v>7.7404500000000001</v>
      </c>
    </row>
    <row r="355" spans="1:18" x14ac:dyDescent="0.25">
      <c r="A355">
        <v>571</v>
      </c>
      <c r="B355" t="s">
        <v>229</v>
      </c>
      <c r="C355">
        <v>13466</v>
      </c>
      <c r="D355">
        <v>320</v>
      </c>
      <c r="E355" t="s">
        <v>255</v>
      </c>
      <c r="F355" t="s">
        <v>304</v>
      </c>
      <c r="G355">
        <v>3.7492100000000002</v>
      </c>
      <c r="H355" t="s">
        <v>456</v>
      </c>
      <c r="I355">
        <v>7.2268610000000004</v>
      </c>
      <c r="J355">
        <v>1.369947</v>
      </c>
      <c r="K355">
        <v>1.524516</v>
      </c>
      <c r="L355">
        <v>25.650200000000002</v>
      </c>
      <c r="M355">
        <v>4.86233</v>
      </c>
      <c r="N355">
        <v>5.4109299999999996</v>
      </c>
      <c r="O355">
        <v>8</v>
      </c>
      <c r="P355" t="s">
        <v>100</v>
      </c>
      <c r="Q355" t="s">
        <v>25</v>
      </c>
      <c r="R355">
        <v>3.54928</v>
      </c>
    </row>
    <row r="356" spans="1:18" x14ac:dyDescent="0.25">
      <c r="A356">
        <v>583</v>
      </c>
      <c r="B356" t="s">
        <v>229</v>
      </c>
      <c r="C356">
        <v>13588</v>
      </c>
      <c r="D356">
        <v>411</v>
      </c>
      <c r="E356" t="s">
        <v>236</v>
      </c>
      <c r="F356" t="s">
        <v>282</v>
      </c>
      <c r="G356">
        <v>20.6</v>
      </c>
      <c r="H356" t="s">
        <v>456</v>
      </c>
      <c r="I356">
        <v>5.9979040000000001</v>
      </c>
      <c r="J356">
        <v>0.90687899999999999</v>
      </c>
      <c r="K356">
        <v>1.5020009999999999</v>
      </c>
      <c r="L356">
        <v>6.76</v>
      </c>
      <c r="M356">
        <v>1.0221100000000001</v>
      </c>
      <c r="N356">
        <v>1.69285</v>
      </c>
      <c r="O356">
        <v>8</v>
      </c>
      <c r="P356" t="s">
        <v>100</v>
      </c>
      <c r="Q356" t="s">
        <v>25</v>
      </c>
      <c r="R356">
        <v>1.12706</v>
      </c>
    </row>
    <row r="357" spans="1:18" x14ac:dyDescent="0.25">
      <c r="A357">
        <v>585</v>
      </c>
      <c r="B357" t="s">
        <v>229</v>
      </c>
      <c r="C357">
        <v>13593</v>
      </c>
      <c r="D357">
        <v>411</v>
      </c>
      <c r="E357" t="s">
        <v>236</v>
      </c>
      <c r="F357" t="s">
        <v>282</v>
      </c>
      <c r="G357">
        <v>20.845600000000001</v>
      </c>
      <c r="H357" t="s">
        <v>456</v>
      </c>
      <c r="I357">
        <v>5.9979040000000001</v>
      </c>
      <c r="J357">
        <v>0.90687899999999999</v>
      </c>
      <c r="K357">
        <v>1.5020009999999999</v>
      </c>
      <c r="L357">
        <v>3.3224300000000002</v>
      </c>
      <c r="M357">
        <v>0.50234800000000002</v>
      </c>
      <c r="N357">
        <v>0.83200499999999999</v>
      </c>
      <c r="O357">
        <v>8</v>
      </c>
      <c r="P357" t="s">
        <v>100</v>
      </c>
      <c r="Q357" t="s">
        <v>25</v>
      </c>
      <c r="R357">
        <v>0.55393099999999995</v>
      </c>
    </row>
    <row r="358" spans="1:18" x14ac:dyDescent="0.25">
      <c r="A358">
        <v>589</v>
      </c>
      <c r="B358" t="s">
        <v>229</v>
      </c>
      <c r="C358">
        <v>13602</v>
      </c>
      <c r="D358">
        <v>411</v>
      </c>
      <c r="E358" t="s">
        <v>236</v>
      </c>
      <c r="F358" t="s">
        <v>282</v>
      </c>
      <c r="G358">
        <v>86.544200000000004</v>
      </c>
      <c r="H358" t="s">
        <v>456</v>
      </c>
      <c r="I358">
        <v>5.9979040000000001</v>
      </c>
      <c r="J358">
        <v>0.90687899999999999</v>
      </c>
      <c r="K358">
        <v>1.5020009999999999</v>
      </c>
      <c r="L358">
        <v>475.56799999999998</v>
      </c>
      <c r="M358">
        <v>71.905600000000007</v>
      </c>
      <c r="N358">
        <v>119.092</v>
      </c>
      <c r="O358">
        <v>8</v>
      </c>
      <c r="P358" t="s">
        <v>100</v>
      </c>
      <c r="Q358" t="s">
        <v>25</v>
      </c>
      <c r="R358">
        <v>79.289100000000005</v>
      </c>
    </row>
    <row r="359" spans="1:18" x14ac:dyDescent="0.25">
      <c r="A359">
        <v>594</v>
      </c>
      <c r="B359" t="s">
        <v>229</v>
      </c>
      <c r="C359">
        <v>13614</v>
      </c>
      <c r="D359">
        <v>411</v>
      </c>
      <c r="E359" t="s">
        <v>236</v>
      </c>
      <c r="F359" t="s">
        <v>282</v>
      </c>
      <c r="G359">
        <v>32.076799999999999</v>
      </c>
      <c r="H359" t="s">
        <v>456</v>
      </c>
      <c r="I359">
        <v>5.9979040000000001</v>
      </c>
      <c r="J359">
        <v>0.90687899999999999</v>
      </c>
      <c r="K359">
        <v>1.5020009999999999</v>
      </c>
      <c r="L359">
        <v>1.11652</v>
      </c>
      <c r="M359">
        <v>0.16881699999999999</v>
      </c>
      <c r="N359">
        <v>0.27960099999999999</v>
      </c>
      <c r="O359">
        <v>8</v>
      </c>
      <c r="P359" t="s">
        <v>100</v>
      </c>
      <c r="Q359" t="s">
        <v>25</v>
      </c>
      <c r="R359">
        <v>0.18615200000000001</v>
      </c>
    </row>
    <row r="360" spans="1:18" x14ac:dyDescent="0.25">
      <c r="A360">
        <v>595</v>
      </c>
      <c r="B360" t="s">
        <v>229</v>
      </c>
      <c r="C360">
        <v>13616</v>
      </c>
      <c r="D360">
        <v>411</v>
      </c>
      <c r="E360" t="s">
        <v>236</v>
      </c>
      <c r="F360" t="s">
        <v>282</v>
      </c>
      <c r="G360">
        <v>31.740600000000001</v>
      </c>
      <c r="H360" t="s">
        <v>456</v>
      </c>
      <c r="I360">
        <v>5.9979040000000001</v>
      </c>
      <c r="J360">
        <v>0.90687899999999999</v>
      </c>
      <c r="K360">
        <v>1.5020009999999999</v>
      </c>
      <c r="L360">
        <v>6.0578799999999999</v>
      </c>
      <c r="M360">
        <v>0.91594799999999998</v>
      </c>
      <c r="N360">
        <v>1.51702</v>
      </c>
      <c r="O360">
        <v>8</v>
      </c>
      <c r="P360" t="s">
        <v>100</v>
      </c>
      <c r="Q360" t="s">
        <v>25</v>
      </c>
      <c r="R360">
        <v>1.01</v>
      </c>
    </row>
    <row r="361" spans="1:18" x14ac:dyDescent="0.25">
      <c r="A361">
        <v>616</v>
      </c>
      <c r="B361" t="s">
        <v>229</v>
      </c>
      <c r="C361">
        <v>13669</v>
      </c>
      <c r="D361">
        <v>422</v>
      </c>
      <c r="E361" t="s">
        <v>308</v>
      </c>
      <c r="F361" t="s">
        <v>309</v>
      </c>
      <c r="G361">
        <v>14.823600000000001</v>
      </c>
      <c r="H361" t="s">
        <v>456</v>
      </c>
      <c r="I361">
        <v>8.1527360000000009</v>
      </c>
      <c r="J361">
        <v>1.4365079999999999</v>
      </c>
      <c r="K361">
        <v>1.691384</v>
      </c>
      <c r="L361">
        <v>9.3575499999999998</v>
      </c>
      <c r="M361">
        <v>1.6488</v>
      </c>
      <c r="N361">
        <v>1.9413400000000001</v>
      </c>
      <c r="O361">
        <v>8</v>
      </c>
      <c r="P361" t="s">
        <v>100</v>
      </c>
      <c r="Q361" t="s">
        <v>25</v>
      </c>
      <c r="R361">
        <v>1.14778</v>
      </c>
    </row>
    <row r="362" spans="1:18" x14ac:dyDescent="0.25">
      <c r="A362">
        <v>617</v>
      </c>
      <c r="B362" t="s">
        <v>229</v>
      </c>
      <c r="C362">
        <v>13689</v>
      </c>
      <c r="D362">
        <v>434</v>
      </c>
      <c r="E362" t="s">
        <v>257</v>
      </c>
      <c r="F362" t="s">
        <v>328</v>
      </c>
      <c r="G362">
        <v>5.3293799999999996</v>
      </c>
      <c r="H362" t="s">
        <v>456</v>
      </c>
      <c r="I362">
        <v>6.0934249999999999</v>
      </c>
      <c r="J362">
        <v>0.97619199999999995</v>
      </c>
      <c r="K362">
        <v>1.5123610000000001</v>
      </c>
      <c r="L362">
        <v>32.474200000000003</v>
      </c>
      <c r="M362">
        <v>5.2024999999999997</v>
      </c>
      <c r="N362">
        <v>8.0599500000000006</v>
      </c>
      <c r="O362">
        <v>8</v>
      </c>
      <c r="P362" t="s">
        <v>100</v>
      </c>
      <c r="Q362" t="s">
        <v>25</v>
      </c>
      <c r="R362">
        <v>5.3293799999999996</v>
      </c>
    </row>
    <row r="363" spans="1:18" x14ac:dyDescent="0.25">
      <c r="A363">
        <v>618</v>
      </c>
      <c r="B363" t="s">
        <v>229</v>
      </c>
      <c r="C363">
        <v>13690</v>
      </c>
      <c r="D363">
        <v>434</v>
      </c>
      <c r="E363" t="s">
        <v>257</v>
      </c>
      <c r="F363" t="s">
        <v>328</v>
      </c>
      <c r="G363">
        <v>9.2448700000000006</v>
      </c>
      <c r="H363" t="s">
        <v>456</v>
      </c>
      <c r="I363">
        <v>6.0934249999999999</v>
      </c>
      <c r="J363">
        <v>0.97619199999999995</v>
      </c>
      <c r="K363">
        <v>1.5123610000000001</v>
      </c>
      <c r="L363">
        <v>8.1687200000000004</v>
      </c>
      <c r="M363">
        <v>1.3086599999999999</v>
      </c>
      <c r="N363">
        <v>2.0274399999999999</v>
      </c>
      <c r="O363">
        <v>8</v>
      </c>
      <c r="P363" t="s">
        <v>100</v>
      </c>
      <c r="Q363" t="s">
        <v>25</v>
      </c>
      <c r="R363">
        <v>1.3405800000000001</v>
      </c>
    </row>
    <row r="364" spans="1:18" x14ac:dyDescent="0.25">
      <c r="A364">
        <v>619</v>
      </c>
      <c r="B364" t="s">
        <v>229</v>
      </c>
      <c r="C364">
        <v>13693</v>
      </c>
      <c r="D364">
        <v>434</v>
      </c>
      <c r="E364" t="s">
        <v>257</v>
      </c>
      <c r="F364" t="s">
        <v>328</v>
      </c>
      <c r="G364">
        <v>8.1237100000000009</v>
      </c>
      <c r="H364" t="s">
        <v>456</v>
      </c>
      <c r="I364">
        <v>6.0934249999999999</v>
      </c>
      <c r="J364">
        <v>0.97619199999999995</v>
      </c>
      <c r="K364">
        <v>1.5123610000000001</v>
      </c>
      <c r="L364">
        <v>49.243499999999997</v>
      </c>
      <c r="M364">
        <v>7.8890200000000004</v>
      </c>
      <c r="N364">
        <v>12.222</v>
      </c>
      <c r="O364">
        <v>8</v>
      </c>
      <c r="P364" t="s">
        <v>100</v>
      </c>
      <c r="Q364" t="s">
        <v>25</v>
      </c>
      <c r="R364">
        <v>8.0814199999999996</v>
      </c>
    </row>
    <row r="365" spans="1:18" x14ac:dyDescent="0.25">
      <c r="A365">
        <v>629</v>
      </c>
      <c r="B365" t="s">
        <v>229</v>
      </c>
      <c r="C365">
        <v>14339</v>
      </c>
      <c r="D365">
        <v>530</v>
      </c>
      <c r="E365" t="s">
        <v>237</v>
      </c>
      <c r="F365" t="s">
        <v>283</v>
      </c>
      <c r="G365">
        <v>1.91655</v>
      </c>
      <c r="H365" t="s">
        <v>456</v>
      </c>
      <c r="I365">
        <v>9.4268710000000002</v>
      </c>
      <c r="J365">
        <v>1.6340539999999999</v>
      </c>
      <c r="K365">
        <v>1.899934</v>
      </c>
      <c r="L365">
        <v>18.0671</v>
      </c>
      <c r="M365">
        <v>3.1317499999999998</v>
      </c>
      <c r="N365">
        <v>3.6413199999999999</v>
      </c>
      <c r="O365">
        <v>8</v>
      </c>
      <c r="P365" t="s">
        <v>100</v>
      </c>
      <c r="Q365" t="s">
        <v>25</v>
      </c>
      <c r="R365">
        <v>1.91655</v>
      </c>
    </row>
    <row r="366" spans="1:18" x14ac:dyDescent="0.25">
      <c r="A366">
        <v>630</v>
      </c>
      <c r="B366" t="s">
        <v>229</v>
      </c>
      <c r="C366">
        <v>14347</v>
      </c>
      <c r="D366">
        <v>530</v>
      </c>
      <c r="E366" t="s">
        <v>237</v>
      </c>
      <c r="F366" t="s">
        <v>283</v>
      </c>
      <c r="G366">
        <v>4.2674200000000004</v>
      </c>
      <c r="H366" t="s">
        <v>456</v>
      </c>
      <c r="I366">
        <v>9.4268710000000002</v>
      </c>
      <c r="J366">
        <v>1.6340539999999999</v>
      </c>
      <c r="K366">
        <v>1.899934</v>
      </c>
      <c r="L366">
        <v>40.228400000000001</v>
      </c>
      <c r="M366">
        <v>6.9731899999999998</v>
      </c>
      <c r="N366">
        <v>8.1078200000000002</v>
      </c>
      <c r="O366">
        <v>8</v>
      </c>
      <c r="P366" t="s">
        <v>100</v>
      </c>
      <c r="Q366" t="s">
        <v>25</v>
      </c>
      <c r="R366">
        <v>4.2674200000000004</v>
      </c>
    </row>
    <row r="367" spans="1:18" x14ac:dyDescent="0.25">
      <c r="A367">
        <v>631</v>
      </c>
      <c r="B367" t="s">
        <v>229</v>
      </c>
      <c r="C367">
        <v>14348</v>
      </c>
      <c r="D367">
        <v>530</v>
      </c>
      <c r="E367" t="s">
        <v>237</v>
      </c>
      <c r="F367" t="s">
        <v>283</v>
      </c>
      <c r="G367">
        <v>1.04958</v>
      </c>
      <c r="H367" t="s">
        <v>456</v>
      </c>
      <c r="I367">
        <v>9.4268710000000002</v>
      </c>
      <c r="J367">
        <v>1.6340539999999999</v>
      </c>
      <c r="K367">
        <v>1.899934</v>
      </c>
      <c r="L367">
        <v>9.8942499999999995</v>
      </c>
      <c r="M367">
        <v>1.7150700000000001</v>
      </c>
      <c r="N367">
        <v>1.99413</v>
      </c>
      <c r="O367">
        <v>8</v>
      </c>
      <c r="P367" t="s">
        <v>100</v>
      </c>
      <c r="Q367" t="s">
        <v>25</v>
      </c>
      <c r="R367">
        <v>1.04958</v>
      </c>
    </row>
    <row r="368" spans="1:18" x14ac:dyDescent="0.25">
      <c r="A368">
        <v>632</v>
      </c>
      <c r="B368" t="s">
        <v>229</v>
      </c>
      <c r="C368">
        <v>14354</v>
      </c>
      <c r="D368">
        <v>530</v>
      </c>
      <c r="E368" t="s">
        <v>237</v>
      </c>
      <c r="F368" t="s">
        <v>283</v>
      </c>
      <c r="G368">
        <v>1.6098300000000001</v>
      </c>
      <c r="H368" t="s">
        <v>456</v>
      </c>
      <c r="I368">
        <v>9.4268710000000002</v>
      </c>
      <c r="J368">
        <v>1.6340539999999999</v>
      </c>
      <c r="K368">
        <v>1.899934</v>
      </c>
      <c r="L368">
        <v>15.175700000000001</v>
      </c>
      <c r="M368">
        <v>2.6305499999999999</v>
      </c>
      <c r="N368">
        <v>3.05857</v>
      </c>
      <c r="O368">
        <v>8</v>
      </c>
      <c r="P368" t="s">
        <v>100</v>
      </c>
      <c r="Q368" t="s">
        <v>25</v>
      </c>
      <c r="R368">
        <v>1.6098300000000001</v>
      </c>
    </row>
    <row r="369" spans="1:18" x14ac:dyDescent="0.25">
      <c r="A369">
        <v>633</v>
      </c>
      <c r="B369" t="s">
        <v>229</v>
      </c>
      <c r="C369">
        <v>14355</v>
      </c>
      <c r="D369">
        <v>530</v>
      </c>
      <c r="E369" t="s">
        <v>237</v>
      </c>
      <c r="F369" t="s">
        <v>283</v>
      </c>
      <c r="G369">
        <v>16.429600000000001</v>
      </c>
      <c r="H369" t="s">
        <v>456</v>
      </c>
      <c r="I369">
        <v>9.4268710000000002</v>
      </c>
      <c r="J369">
        <v>1.6340539999999999</v>
      </c>
      <c r="K369">
        <v>1.899934</v>
      </c>
      <c r="L369">
        <v>154.88</v>
      </c>
      <c r="M369">
        <v>26.846900000000002</v>
      </c>
      <c r="N369">
        <v>31.215199999999999</v>
      </c>
      <c r="O369">
        <v>8</v>
      </c>
      <c r="P369" t="s">
        <v>100</v>
      </c>
      <c r="Q369" t="s">
        <v>25</v>
      </c>
      <c r="R369">
        <v>16.429600000000001</v>
      </c>
    </row>
    <row r="370" spans="1:18" x14ac:dyDescent="0.25">
      <c r="A370">
        <v>634</v>
      </c>
      <c r="B370" t="s">
        <v>229</v>
      </c>
      <c r="C370">
        <v>14358</v>
      </c>
      <c r="D370">
        <v>530</v>
      </c>
      <c r="E370" t="s">
        <v>237</v>
      </c>
      <c r="F370" t="s">
        <v>283</v>
      </c>
      <c r="G370">
        <v>1.7586900000000001</v>
      </c>
      <c r="H370" t="s">
        <v>456</v>
      </c>
      <c r="I370">
        <v>9.4268710000000002</v>
      </c>
      <c r="J370">
        <v>1.6340539999999999</v>
      </c>
      <c r="K370">
        <v>1.899934</v>
      </c>
      <c r="L370">
        <v>16.578900000000001</v>
      </c>
      <c r="M370">
        <v>2.8737900000000001</v>
      </c>
      <c r="N370">
        <v>3.3413900000000001</v>
      </c>
      <c r="O370">
        <v>8</v>
      </c>
      <c r="P370" t="s">
        <v>100</v>
      </c>
      <c r="Q370" t="s">
        <v>25</v>
      </c>
      <c r="R370">
        <v>1.7586900000000001</v>
      </c>
    </row>
    <row r="371" spans="1:18" x14ac:dyDescent="0.25">
      <c r="A371">
        <v>635</v>
      </c>
      <c r="B371" t="s">
        <v>229</v>
      </c>
      <c r="C371">
        <v>14360</v>
      </c>
      <c r="D371">
        <v>530</v>
      </c>
      <c r="E371" t="s">
        <v>237</v>
      </c>
      <c r="F371" t="s">
        <v>283</v>
      </c>
      <c r="G371">
        <v>3.2507299999999999</v>
      </c>
      <c r="H371" t="s">
        <v>456</v>
      </c>
      <c r="I371">
        <v>9.4268710000000002</v>
      </c>
      <c r="J371">
        <v>1.6340539999999999</v>
      </c>
      <c r="K371">
        <v>1.899934</v>
      </c>
      <c r="L371">
        <v>30.644200000000001</v>
      </c>
      <c r="M371">
        <v>5.3118699999999999</v>
      </c>
      <c r="N371">
        <v>6.1761699999999999</v>
      </c>
      <c r="O371">
        <v>8</v>
      </c>
      <c r="P371" t="s">
        <v>100</v>
      </c>
      <c r="Q371" t="s">
        <v>25</v>
      </c>
      <c r="R371">
        <v>3.2507299999999999</v>
      </c>
    </row>
    <row r="372" spans="1:18" x14ac:dyDescent="0.25">
      <c r="A372">
        <v>636</v>
      </c>
      <c r="B372" t="s">
        <v>229</v>
      </c>
      <c r="C372">
        <v>14361</v>
      </c>
      <c r="D372">
        <v>530</v>
      </c>
      <c r="E372" t="s">
        <v>237</v>
      </c>
      <c r="F372" t="s">
        <v>283</v>
      </c>
      <c r="G372">
        <v>2.9330699999999998</v>
      </c>
      <c r="H372" t="s">
        <v>456</v>
      </c>
      <c r="I372">
        <v>9.4268710000000002</v>
      </c>
      <c r="J372">
        <v>1.6340539999999999</v>
      </c>
      <c r="K372">
        <v>1.899934</v>
      </c>
      <c r="L372">
        <v>27.649699999999999</v>
      </c>
      <c r="M372">
        <v>4.7927900000000001</v>
      </c>
      <c r="N372">
        <v>5.5726399999999998</v>
      </c>
      <c r="O372">
        <v>8</v>
      </c>
      <c r="P372" t="s">
        <v>100</v>
      </c>
      <c r="Q372" t="s">
        <v>25</v>
      </c>
      <c r="R372">
        <v>2.9330699999999998</v>
      </c>
    </row>
    <row r="373" spans="1:18" x14ac:dyDescent="0.25">
      <c r="A373">
        <v>637</v>
      </c>
      <c r="B373" t="s">
        <v>229</v>
      </c>
      <c r="C373">
        <v>14363</v>
      </c>
      <c r="D373">
        <v>530</v>
      </c>
      <c r="E373" t="s">
        <v>237</v>
      </c>
      <c r="F373" t="s">
        <v>283</v>
      </c>
      <c r="G373">
        <v>4.2012099999999997</v>
      </c>
      <c r="H373" t="s">
        <v>456</v>
      </c>
      <c r="I373">
        <v>9.4268710000000002</v>
      </c>
      <c r="J373">
        <v>1.6340539999999999</v>
      </c>
      <c r="K373">
        <v>1.899934</v>
      </c>
      <c r="L373">
        <v>39.604300000000002</v>
      </c>
      <c r="M373">
        <v>6.8650000000000002</v>
      </c>
      <c r="N373">
        <v>7.9820200000000003</v>
      </c>
      <c r="O373">
        <v>8</v>
      </c>
      <c r="P373" t="s">
        <v>100</v>
      </c>
      <c r="Q373" t="s">
        <v>25</v>
      </c>
      <c r="R373">
        <v>4.2012099999999997</v>
      </c>
    </row>
    <row r="374" spans="1:18" x14ac:dyDescent="0.25">
      <c r="A374">
        <v>638</v>
      </c>
      <c r="B374" t="s">
        <v>229</v>
      </c>
      <c r="C374">
        <v>14365</v>
      </c>
      <c r="D374">
        <v>530</v>
      </c>
      <c r="E374" t="s">
        <v>237</v>
      </c>
      <c r="F374" t="s">
        <v>283</v>
      </c>
      <c r="G374">
        <v>6.1694899999999997</v>
      </c>
      <c r="H374" t="s">
        <v>456</v>
      </c>
      <c r="I374">
        <v>9.4268710000000002</v>
      </c>
      <c r="J374">
        <v>1.6340539999999999</v>
      </c>
      <c r="K374">
        <v>1.899934</v>
      </c>
      <c r="L374">
        <v>45.717300000000002</v>
      </c>
      <c r="M374">
        <v>7.9246400000000001</v>
      </c>
      <c r="N374">
        <v>9.2140699999999995</v>
      </c>
      <c r="O374">
        <v>8</v>
      </c>
      <c r="P374" t="s">
        <v>100</v>
      </c>
      <c r="Q374" t="s">
        <v>25</v>
      </c>
      <c r="R374">
        <v>4.8496800000000002</v>
      </c>
    </row>
    <row r="375" spans="1:18" x14ac:dyDescent="0.25">
      <c r="A375">
        <v>642</v>
      </c>
      <c r="B375" t="s">
        <v>229</v>
      </c>
      <c r="C375">
        <v>14377</v>
      </c>
      <c r="D375">
        <v>530</v>
      </c>
      <c r="E375" t="s">
        <v>237</v>
      </c>
      <c r="F375" t="s">
        <v>283</v>
      </c>
      <c r="G375">
        <v>7.12033</v>
      </c>
      <c r="H375" t="s">
        <v>456</v>
      </c>
      <c r="I375">
        <v>9.4268710000000002</v>
      </c>
      <c r="J375">
        <v>1.6340539999999999</v>
      </c>
      <c r="K375">
        <v>1.899934</v>
      </c>
      <c r="L375">
        <v>66.254800000000003</v>
      </c>
      <c r="M375">
        <v>11.4846</v>
      </c>
      <c r="N375">
        <v>13.353300000000001</v>
      </c>
      <c r="O375">
        <v>8</v>
      </c>
      <c r="P375" t="s">
        <v>100</v>
      </c>
      <c r="Q375" t="s">
        <v>25</v>
      </c>
      <c r="R375">
        <v>7.0282900000000001</v>
      </c>
    </row>
    <row r="376" spans="1:18" x14ac:dyDescent="0.25">
      <c r="A376">
        <v>677</v>
      </c>
      <c r="B376" t="s">
        <v>229</v>
      </c>
      <c r="C376">
        <v>14773</v>
      </c>
      <c r="D376">
        <v>617</v>
      </c>
      <c r="E376" t="s">
        <v>258</v>
      </c>
      <c r="F376" t="s">
        <v>284</v>
      </c>
      <c r="G376">
        <v>14.584300000000001</v>
      </c>
      <c r="H376" t="s">
        <v>456</v>
      </c>
      <c r="I376">
        <v>7.5608690000000003</v>
      </c>
      <c r="J376">
        <v>1.390093</v>
      </c>
      <c r="K376">
        <v>1.5510949999999999</v>
      </c>
      <c r="L376">
        <v>110.27</v>
      </c>
      <c r="M376">
        <v>20.273499999999999</v>
      </c>
      <c r="N376">
        <v>22.621600000000001</v>
      </c>
      <c r="O376">
        <v>8</v>
      </c>
      <c r="P376" t="s">
        <v>100</v>
      </c>
      <c r="Q376" t="s">
        <v>25</v>
      </c>
      <c r="R376">
        <v>14.584300000000001</v>
      </c>
    </row>
    <row r="377" spans="1:18" x14ac:dyDescent="0.25">
      <c r="A377">
        <v>678</v>
      </c>
      <c r="B377" t="s">
        <v>229</v>
      </c>
      <c r="C377">
        <v>14775</v>
      </c>
      <c r="D377">
        <v>617</v>
      </c>
      <c r="E377" t="s">
        <v>258</v>
      </c>
      <c r="F377" t="s">
        <v>284</v>
      </c>
      <c r="G377">
        <v>2.9020199999999998</v>
      </c>
      <c r="H377" t="s">
        <v>456</v>
      </c>
      <c r="I377">
        <v>7.5608690000000003</v>
      </c>
      <c r="J377">
        <v>1.390093</v>
      </c>
      <c r="K377">
        <v>1.5510949999999999</v>
      </c>
      <c r="L377">
        <v>21.941800000000001</v>
      </c>
      <c r="M377">
        <v>4.0340800000000003</v>
      </c>
      <c r="N377">
        <v>4.5013100000000001</v>
      </c>
      <c r="O377">
        <v>8</v>
      </c>
      <c r="P377" t="s">
        <v>100</v>
      </c>
      <c r="Q377" t="s">
        <v>25</v>
      </c>
      <c r="R377">
        <v>2.9020199999999998</v>
      </c>
    </row>
    <row r="378" spans="1:18" x14ac:dyDescent="0.25">
      <c r="A378">
        <v>681</v>
      </c>
      <c r="B378" t="s">
        <v>229</v>
      </c>
      <c r="C378">
        <v>14782</v>
      </c>
      <c r="D378">
        <v>617</v>
      </c>
      <c r="E378" t="s">
        <v>258</v>
      </c>
      <c r="F378" t="s">
        <v>284</v>
      </c>
      <c r="G378">
        <v>4.0562199999999997</v>
      </c>
      <c r="H378" t="s">
        <v>456</v>
      </c>
      <c r="I378">
        <v>7.5608690000000003</v>
      </c>
      <c r="J378">
        <v>1.390093</v>
      </c>
      <c r="K378">
        <v>1.5510949999999999</v>
      </c>
      <c r="L378">
        <v>30.668600000000001</v>
      </c>
      <c r="M378">
        <v>5.6385300000000003</v>
      </c>
      <c r="N378">
        <v>6.2915799999999997</v>
      </c>
      <c r="O378">
        <v>8</v>
      </c>
      <c r="P378" t="s">
        <v>100</v>
      </c>
      <c r="Q378" t="s">
        <v>25</v>
      </c>
      <c r="R378">
        <v>4.0562199999999997</v>
      </c>
    </row>
    <row r="379" spans="1:18" x14ac:dyDescent="0.25">
      <c r="A379">
        <v>697</v>
      </c>
      <c r="B379" t="s">
        <v>229</v>
      </c>
      <c r="C379">
        <v>15281</v>
      </c>
      <c r="D379">
        <v>641</v>
      </c>
      <c r="E379" t="s">
        <v>238</v>
      </c>
      <c r="F379" t="s">
        <v>287</v>
      </c>
      <c r="G379">
        <v>3.1204900000000002</v>
      </c>
      <c r="H379" t="s">
        <v>456</v>
      </c>
      <c r="I379">
        <v>7.2364240000000004</v>
      </c>
      <c r="J379">
        <v>1.3226290000000001</v>
      </c>
      <c r="K379">
        <v>1.468153</v>
      </c>
      <c r="L379">
        <v>0.66408500000000004</v>
      </c>
      <c r="M379">
        <v>0.121377</v>
      </c>
      <c r="N379">
        <v>0.13473199999999999</v>
      </c>
      <c r="O379">
        <v>8</v>
      </c>
      <c r="P379" t="s">
        <v>100</v>
      </c>
      <c r="Q379" t="s">
        <v>25</v>
      </c>
      <c r="R379">
        <v>9.1770000000000004E-2</v>
      </c>
    </row>
    <row r="380" spans="1:18" x14ac:dyDescent="0.25">
      <c r="A380">
        <v>699</v>
      </c>
      <c r="B380" t="s">
        <v>229</v>
      </c>
      <c r="C380">
        <v>15303</v>
      </c>
      <c r="D380">
        <v>641</v>
      </c>
      <c r="E380" t="s">
        <v>238</v>
      </c>
      <c r="F380" t="s">
        <v>287</v>
      </c>
      <c r="G380">
        <v>6.9158400000000002</v>
      </c>
      <c r="H380" t="s">
        <v>456</v>
      </c>
      <c r="I380">
        <v>7.2364240000000004</v>
      </c>
      <c r="J380">
        <v>1.3226290000000001</v>
      </c>
      <c r="K380">
        <v>1.468153</v>
      </c>
      <c r="L380">
        <v>50.045999999999999</v>
      </c>
      <c r="M380">
        <v>9.1470900000000004</v>
      </c>
      <c r="N380">
        <v>10.153499999999999</v>
      </c>
      <c r="O380">
        <v>8</v>
      </c>
      <c r="P380" t="s">
        <v>100</v>
      </c>
      <c r="Q380" t="s">
        <v>25</v>
      </c>
      <c r="R380">
        <v>6.9158400000000002</v>
      </c>
    </row>
    <row r="381" spans="1:18" x14ac:dyDescent="0.25">
      <c r="A381">
        <v>700</v>
      </c>
      <c r="B381" t="s">
        <v>229</v>
      </c>
      <c r="C381">
        <v>15308</v>
      </c>
      <c r="D381">
        <v>641</v>
      </c>
      <c r="E381" t="s">
        <v>238</v>
      </c>
      <c r="F381" t="s">
        <v>287</v>
      </c>
      <c r="G381">
        <v>1.8602799999999999</v>
      </c>
      <c r="H381" t="s">
        <v>456</v>
      </c>
      <c r="I381">
        <v>7.2364240000000004</v>
      </c>
      <c r="J381">
        <v>1.3226290000000001</v>
      </c>
      <c r="K381">
        <v>1.468153</v>
      </c>
      <c r="L381">
        <v>13.4618</v>
      </c>
      <c r="M381">
        <v>2.4604599999999999</v>
      </c>
      <c r="N381">
        <v>2.7311800000000002</v>
      </c>
      <c r="O381">
        <v>8</v>
      </c>
      <c r="P381" t="s">
        <v>100</v>
      </c>
      <c r="Q381" t="s">
        <v>25</v>
      </c>
      <c r="R381">
        <v>1.8602799999999999</v>
      </c>
    </row>
    <row r="382" spans="1:18" x14ac:dyDescent="0.25">
      <c r="A382">
        <v>703</v>
      </c>
      <c r="B382" t="s">
        <v>229</v>
      </c>
      <c r="C382">
        <v>15323</v>
      </c>
      <c r="D382">
        <v>641</v>
      </c>
      <c r="E382" t="s">
        <v>238</v>
      </c>
      <c r="F382" t="s">
        <v>287</v>
      </c>
      <c r="G382">
        <v>3.9017900000000001</v>
      </c>
      <c r="H382" t="s">
        <v>456</v>
      </c>
      <c r="I382">
        <v>7.2364240000000004</v>
      </c>
      <c r="J382">
        <v>1.3226290000000001</v>
      </c>
      <c r="K382">
        <v>1.468153</v>
      </c>
      <c r="L382">
        <v>26.8872</v>
      </c>
      <c r="M382">
        <v>4.9142799999999998</v>
      </c>
      <c r="N382">
        <v>5.4549799999999999</v>
      </c>
      <c r="O382">
        <v>8</v>
      </c>
      <c r="P382" t="s">
        <v>100</v>
      </c>
      <c r="Q382" t="s">
        <v>25</v>
      </c>
      <c r="R382">
        <v>3.7155399999999998</v>
      </c>
    </row>
    <row r="383" spans="1:18" x14ac:dyDescent="0.25">
      <c r="A383">
        <v>722</v>
      </c>
      <c r="B383" t="s">
        <v>229</v>
      </c>
      <c r="C383">
        <v>15463</v>
      </c>
      <c r="D383">
        <v>644</v>
      </c>
      <c r="E383" t="s">
        <v>316</v>
      </c>
      <c r="F383" t="s">
        <v>317</v>
      </c>
      <c r="G383">
        <v>2.4821200000000001</v>
      </c>
      <c r="H383" t="s">
        <v>456</v>
      </c>
      <c r="I383">
        <v>6.9418930000000003</v>
      </c>
      <c r="J383">
        <v>1.4136500000000001</v>
      </c>
      <c r="K383">
        <v>1.224229</v>
      </c>
      <c r="L383">
        <v>17.230599999999999</v>
      </c>
      <c r="M383">
        <v>3.5088499999999998</v>
      </c>
      <c r="N383">
        <v>3.0386799999999998</v>
      </c>
      <c r="O383">
        <v>8</v>
      </c>
      <c r="P383" t="s">
        <v>100</v>
      </c>
      <c r="Q383" t="s">
        <v>25</v>
      </c>
      <c r="R383">
        <v>2.4821200000000001</v>
      </c>
    </row>
    <row r="384" spans="1:18" x14ac:dyDescent="0.25">
      <c r="A384">
        <v>141</v>
      </c>
      <c r="B384" t="s">
        <v>229</v>
      </c>
      <c r="C384">
        <v>1362</v>
      </c>
      <c r="D384">
        <v>121</v>
      </c>
      <c r="E384" t="s">
        <v>231</v>
      </c>
      <c r="F384" t="s">
        <v>470</v>
      </c>
      <c r="G384">
        <v>5.6728199999999998</v>
      </c>
      <c r="H384" t="s">
        <v>471</v>
      </c>
      <c r="I384">
        <v>11.719173</v>
      </c>
      <c r="J384">
        <v>1.982953</v>
      </c>
      <c r="K384">
        <v>2.0781740000000002</v>
      </c>
      <c r="L384">
        <v>6.0665399999999998</v>
      </c>
      <c r="M384">
        <v>1.0264899999999999</v>
      </c>
      <c r="N384">
        <v>1.07579</v>
      </c>
      <c r="O384">
        <v>12</v>
      </c>
      <c r="P384" t="s">
        <v>342</v>
      </c>
      <c r="Q384" t="s">
        <v>26</v>
      </c>
      <c r="R384">
        <v>0.51765899999999998</v>
      </c>
    </row>
    <row r="385" spans="1:18" x14ac:dyDescent="0.25">
      <c r="A385">
        <v>143</v>
      </c>
      <c r="B385" t="s">
        <v>229</v>
      </c>
      <c r="C385">
        <v>1363</v>
      </c>
      <c r="D385">
        <v>121</v>
      </c>
      <c r="E385" t="s">
        <v>231</v>
      </c>
      <c r="F385" t="s">
        <v>470</v>
      </c>
      <c r="G385">
        <v>114.995</v>
      </c>
      <c r="H385" t="s">
        <v>471</v>
      </c>
      <c r="I385">
        <v>11.719173</v>
      </c>
      <c r="J385">
        <v>1.982953</v>
      </c>
      <c r="K385">
        <v>2.0781740000000002</v>
      </c>
      <c r="L385">
        <v>63.181899999999999</v>
      </c>
      <c r="M385">
        <v>10.690799999999999</v>
      </c>
      <c r="N385">
        <v>11.2041</v>
      </c>
      <c r="O385">
        <v>12</v>
      </c>
      <c r="P385" t="s">
        <v>342</v>
      </c>
      <c r="Q385" t="s">
        <v>26</v>
      </c>
      <c r="R385">
        <v>5.39133</v>
      </c>
    </row>
    <row r="386" spans="1:18" x14ac:dyDescent="0.25">
      <c r="A386">
        <v>149</v>
      </c>
      <c r="B386" t="s">
        <v>229</v>
      </c>
      <c r="C386">
        <v>1389</v>
      </c>
      <c r="D386">
        <v>140</v>
      </c>
      <c r="E386" t="s">
        <v>233</v>
      </c>
      <c r="F386" t="s">
        <v>472</v>
      </c>
      <c r="G386">
        <v>22.069900000000001</v>
      </c>
      <c r="H386" t="s">
        <v>471</v>
      </c>
      <c r="I386">
        <v>9.2811850000000007</v>
      </c>
      <c r="J386">
        <v>1.3582639999999999</v>
      </c>
      <c r="K386">
        <v>1.775104</v>
      </c>
      <c r="L386">
        <v>57.408999999999999</v>
      </c>
      <c r="M386">
        <v>8.4015699999999995</v>
      </c>
      <c r="N386">
        <v>10.979900000000001</v>
      </c>
      <c r="O386">
        <v>12</v>
      </c>
      <c r="P386" t="s">
        <v>342</v>
      </c>
      <c r="Q386" t="s">
        <v>26</v>
      </c>
      <c r="R386">
        <v>6.1855200000000004</v>
      </c>
    </row>
    <row r="387" spans="1:18" x14ac:dyDescent="0.25">
      <c r="A387">
        <v>151</v>
      </c>
      <c r="B387" t="s">
        <v>229</v>
      </c>
      <c r="C387">
        <v>1390</v>
      </c>
      <c r="D387">
        <v>140</v>
      </c>
      <c r="E387" t="s">
        <v>233</v>
      </c>
      <c r="F387" t="s">
        <v>472</v>
      </c>
      <c r="G387">
        <v>2.7618999999999998</v>
      </c>
      <c r="H387" t="s">
        <v>471</v>
      </c>
      <c r="I387">
        <v>9.2811850000000007</v>
      </c>
      <c r="J387">
        <v>1.3582639999999999</v>
      </c>
      <c r="K387">
        <v>1.775104</v>
      </c>
      <c r="L387">
        <v>25.633700000000001</v>
      </c>
      <c r="M387">
        <v>3.7513899999999998</v>
      </c>
      <c r="N387">
        <v>4.90266</v>
      </c>
      <c r="O387">
        <v>12</v>
      </c>
      <c r="P387" t="s">
        <v>342</v>
      </c>
      <c r="Q387" t="s">
        <v>26</v>
      </c>
      <c r="R387">
        <v>2.7618999999999998</v>
      </c>
    </row>
    <row r="388" spans="1:18" x14ac:dyDescent="0.25">
      <c r="A388">
        <v>174</v>
      </c>
      <c r="B388" t="s">
        <v>229</v>
      </c>
      <c r="C388">
        <v>1451</v>
      </c>
      <c r="D388">
        <v>411</v>
      </c>
      <c r="E388" t="s">
        <v>236</v>
      </c>
      <c r="F388" t="s">
        <v>473</v>
      </c>
      <c r="G388">
        <v>47.374200000000002</v>
      </c>
      <c r="H388" t="s">
        <v>471</v>
      </c>
      <c r="I388">
        <v>6.6934500000000003</v>
      </c>
      <c r="J388">
        <v>0.99065700000000001</v>
      </c>
      <c r="K388">
        <v>1.5987610000000001</v>
      </c>
      <c r="L388">
        <v>11.7784</v>
      </c>
      <c r="M388">
        <v>1.74325</v>
      </c>
      <c r="N388">
        <v>2.81332</v>
      </c>
      <c r="O388">
        <v>12</v>
      </c>
      <c r="P388" t="s">
        <v>342</v>
      </c>
      <c r="Q388" t="s">
        <v>26</v>
      </c>
      <c r="R388">
        <v>1.75969</v>
      </c>
    </row>
    <row r="389" spans="1:18" x14ac:dyDescent="0.25">
      <c r="A389">
        <v>489</v>
      </c>
      <c r="B389" t="s">
        <v>229</v>
      </c>
      <c r="C389">
        <v>13076</v>
      </c>
      <c r="D389">
        <v>121</v>
      </c>
      <c r="E389" t="s">
        <v>231</v>
      </c>
      <c r="F389" t="s">
        <v>276</v>
      </c>
      <c r="G389">
        <v>10.560700000000001</v>
      </c>
      <c r="H389" t="s">
        <v>456</v>
      </c>
      <c r="I389">
        <v>11.733371</v>
      </c>
      <c r="J389">
        <v>1.9754510000000001</v>
      </c>
      <c r="K389">
        <v>2.1412239999999998</v>
      </c>
      <c r="L389">
        <v>55.868000000000002</v>
      </c>
      <c r="M389">
        <v>9.4060299999999994</v>
      </c>
      <c r="N389">
        <v>10.195399999999999</v>
      </c>
      <c r="O389">
        <v>12</v>
      </c>
      <c r="P389" t="s">
        <v>342</v>
      </c>
      <c r="Q389" t="s">
        <v>26</v>
      </c>
      <c r="R389">
        <v>4.7614599999999996</v>
      </c>
    </row>
    <row r="390" spans="1:18" x14ac:dyDescent="0.25">
      <c r="A390">
        <v>491</v>
      </c>
      <c r="B390" t="s">
        <v>229</v>
      </c>
      <c r="C390">
        <v>13077</v>
      </c>
      <c r="D390">
        <v>121</v>
      </c>
      <c r="E390" t="s">
        <v>231</v>
      </c>
      <c r="F390" t="s">
        <v>276</v>
      </c>
      <c r="G390">
        <v>279.935</v>
      </c>
      <c r="H390" t="s">
        <v>456</v>
      </c>
      <c r="I390">
        <v>11.733371</v>
      </c>
      <c r="J390">
        <v>1.9754510000000001</v>
      </c>
      <c r="K390">
        <v>2.1412239999999998</v>
      </c>
      <c r="L390">
        <v>951.90899999999999</v>
      </c>
      <c r="M390">
        <v>160.26499999999999</v>
      </c>
      <c r="N390">
        <v>173.714</v>
      </c>
      <c r="O390">
        <v>12</v>
      </c>
      <c r="P390" t="s">
        <v>342</v>
      </c>
      <c r="Q390" t="s">
        <v>26</v>
      </c>
      <c r="R390">
        <v>81.128299999999996</v>
      </c>
    </row>
    <row r="391" spans="1:18" x14ac:dyDescent="0.25">
      <c r="A391">
        <v>503</v>
      </c>
      <c r="B391" t="s">
        <v>229</v>
      </c>
      <c r="C391">
        <v>13134</v>
      </c>
      <c r="D391">
        <v>133</v>
      </c>
      <c r="E391" t="s">
        <v>232</v>
      </c>
      <c r="F391" t="s">
        <v>277</v>
      </c>
      <c r="G391">
        <v>6.0326000000000004</v>
      </c>
      <c r="H391" t="s">
        <v>456</v>
      </c>
      <c r="I391">
        <v>11.271977</v>
      </c>
      <c r="J391">
        <v>2.2334000000000001</v>
      </c>
      <c r="K391">
        <v>2.0293679999999998</v>
      </c>
      <c r="L391">
        <v>65.339799999999997</v>
      </c>
      <c r="M391">
        <v>12.946300000000001</v>
      </c>
      <c r="N391">
        <v>11.7636</v>
      </c>
      <c r="O391">
        <v>12</v>
      </c>
      <c r="P391" t="s">
        <v>342</v>
      </c>
      <c r="Q391" t="s">
        <v>26</v>
      </c>
      <c r="R391">
        <v>5.7966600000000001</v>
      </c>
    </row>
    <row r="392" spans="1:18" x14ac:dyDescent="0.25">
      <c r="A392">
        <v>506</v>
      </c>
      <c r="B392" t="s">
        <v>229</v>
      </c>
      <c r="C392">
        <v>13135</v>
      </c>
      <c r="D392">
        <v>133</v>
      </c>
      <c r="E392" t="s">
        <v>232</v>
      </c>
      <c r="F392" t="s">
        <v>277</v>
      </c>
      <c r="G392">
        <v>14.7545</v>
      </c>
      <c r="H392" t="s">
        <v>456</v>
      </c>
      <c r="I392">
        <v>11.271977</v>
      </c>
      <c r="J392">
        <v>2.2334000000000001</v>
      </c>
      <c r="K392">
        <v>2.0293679999999998</v>
      </c>
      <c r="L392">
        <v>51.508000000000003</v>
      </c>
      <c r="M392">
        <v>10.2057</v>
      </c>
      <c r="N392">
        <v>9.27332</v>
      </c>
      <c r="O392">
        <v>12</v>
      </c>
      <c r="P392" t="s">
        <v>342</v>
      </c>
      <c r="Q392" t="s">
        <v>26</v>
      </c>
      <c r="R392">
        <v>4.5695600000000001</v>
      </c>
    </row>
    <row r="393" spans="1:18" x14ac:dyDescent="0.25">
      <c r="A393">
        <v>521</v>
      </c>
      <c r="B393" t="s">
        <v>229</v>
      </c>
      <c r="C393">
        <v>13173</v>
      </c>
      <c r="D393">
        <v>140</v>
      </c>
      <c r="E393" t="s">
        <v>233</v>
      </c>
      <c r="F393" t="s">
        <v>278</v>
      </c>
      <c r="G393">
        <v>20.015699999999999</v>
      </c>
      <c r="H393" t="s">
        <v>456</v>
      </c>
      <c r="I393">
        <v>12.496560000000001</v>
      </c>
      <c r="J393">
        <v>1.9466840000000001</v>
      </c>
      <c r="K393">
        <v>2.126881</v>
      </c>
      <c r="L393">
        <v>111.47</v>
      </c>
      <c r="M393">
        <v>17.3645</v>
      </c>
      <c r="N393">
        <v>18.971900000000002</v>
      </c>
      <c r="O393">
        <v>12</v>
      </c>
      <c r="P393" t="s">
        <v>342</v>
      </c>
      <c r="Q393" t="s">
        <v>26</v>
      </c>
      <c r="R393">
        <v>8.9200400000000002</v>
      </c>
    </row>
    <row r="394" spans="1:18" x14ac:dyDescent="0.25">
      <c r="A394">
        <v>550</v>
      </c>
      <c r="B394" t="s">
        <v>229</v>
      </c>
      <c r="C394">
        <v>13282</v>
      </c>
      <c r="D394">
        <v>190</v>
      </c>
      <c r="E394" t="s">
        <v>297</v>
      </c>
      <c r="F394" t="s">
        <v>298</v>
      </c>
      <c r="G394">
        <v>4.51661</v>
      </c>
      <c r="H394" t="s">
        <v>456</v>
      </c>
      <c r="I394">
        <v>9.2308070000000004</v>
      </c>
      <c r="J394">
        <v>1.651831</v>
      </c>
      <c r="K394">
        <v>1.9300759999999999</v>
      </c>
      <c r="L394">
        <v>2.1643699999999999</v>
      </c>
      <c r="M394">
        <v>0.38730799999999999</v>
      </c>
      <c r="N394">
        <v>0.45254899999999998</v>
      </c>
      <c r="O394">
        <v>12</v>
      </c>
      <c r="P394" t="s">
        <v>342</v>
      </c>
      <c r="Q394" t="s">
        <v>26</v>
      </c>
      <c r="R394">
        <v>0.23447200000000001</v>
      </c>
    </row>
    <row r="395" spans="1:18" x14ac:dyDescent="0.25">
      <c r="A395">
        <v>578</v>
      </c>
      <c r="B395" t="s">
        <v>229</v>
      </c>
      <c r="C395">
        <v>13513</v>
      </c>
      <c r="D395">
        <v>330</v>
      </c>
      <c r="E395" t="s">
        <v>306</v>
      </c>
      <c r="F395" t="s">
        <v>307</v>
      </c>
      <c r="G395">
        <v>7.8275100000000002</v>
      </c>
      <c r="H395" t="s">
        <v>456</v>
      </c>
      <c r="I395">
        <v>6.2122989999999998</v>
      </c>
      <c r="J395">
        <v>1.1764460000000001</v>
      </c>
      <c r="K395">
        <v>1.3821559999999999</v>
      </c>
      <c r="L395">
        <v>45.890900000000002</v>
      </c>
      <c r="M395">
        <v>8.6905199999999994</v>
      </c>
      <c r="N395">
        <v>10.210100000000001</v>
      </c>
      <c r="O395">
        <v>12</v>
      </c>
      <c r="P395" t="s">
        <v>342</v>
      </c>
      <c r="Q395" t="s">
        <v>26</v>
      </c>
      <c r="R395">
        <v>7.3871000000000002</v>
      </c>
    </row>
    <row r="396" spans="1:18" x14ac:dyDescent="0.25">
      <c r="A396">
        <v>613</v>
      </c>
      <c r="B396" t="s">
        <v>229</v>
      </c>
      <c r="C396">
        <v>13645</v>
      </c>
      <c r="D396">
        <v>411</v>
      </c>
      <c r="E396" t="s">
        <v>236</v>
      </c>
      <c r="F396" t="s">
        <v>282</v>
      </c>
      <c r="G396">
        <v>7.2511999999999993E-2</v>
      </c>
      <c r="H396" t="s">
        <v>456</v>
      </c>
      <c r="I396">
        <v>5.9979040000000001</v>
      </c>
      <c r="J396">
        <v>0.90687899999999999</v>
      </c>
      <c r="K396">
        <v>1.5020009999999999</v>
      </c>
      <c r="L396">
        <v>0.43491999999999997</v>
      </c>
      <c r="M396">
        <v>6.5759999999999999E-2</v>
      </c>
      <c r="N396">
        <v>0.108913</v>
      </c>
      <c r="O396">
        <v>12</v>
      </c>
      <c r="P396" t="s">
        <v>342</v>
      </c>
      <c r="Q396" t="s">
        <v>26</v>
      </c>
      <c r="R396">
        <v>7.2511999999999993E-2</v>
      </c>
    </row>
    <row r="397" spans="1:18" x14ac:dyDescent="0.25">
      <c r="A397">
        <v>620</v>
      </c>
      <c r="B397" t="s">
        <v>229</v>
      </c>
      <c r="C397">
        <v>13698</v>
      </c>
      <c r="D397">
        <v>434</v>
      </c>
      <c r="E397" t="s">
        <v>257</v>
      </c>
      <c r="F397" t="s">
        <v>328</v>
      </c>
      <c r="G397">
        <v>6.1751500000000004</v>
      </c>
      <c r="H397" t="s">
        <v>456</v>
      </c>
      <c r="I397">
        <v>6.0934249999999999</v>
      </c>
      <c r="J397">
        <v>0.97619199999999995</v>
      </c>
      <c r="K397">
        <v>1.5123610000000001</v>
      </c>
      <c r="L397">
        <v>14.554600000000001</v>
      </c>
      <c r="M397">
        <v>2.3317100000000002</v>
      </c>
      <c r="N397">
        <v>3.6124000000000001</v>
      </c>
      <c r="O397">
        <v>12</v>
      </c>
      <c r="P397" t="s">
        <v>342</v>
      </c>
      <c r="Q397" t="s">
        <v>26</v>
      </c>
      <c r="R397">
        <v>2.3885800000000001</v>
      </c>
    </row>
    <row r="398" spans="1:18" x14ac:dyDescent="0.25">
      <c r="A398">
        <v>670</v>
      </c>
      <c r="B398" t="s">
        <v>229</v>
      </c>
      <c r="C398">
        <v>14458</v>
      </c>
      <c r="D398">
        <v>530</v>
      </c>
      <c r="E398" t="s">
        <v>237</v>
      </c>
      <c r="F398" t="s">
        <v>283</v>
      </c>
      <c r="G398">
        <v>3.8850199999999999</v>
      </c>
      <c r="H398" t="s">
        <v>456</v>
      </c>
      <c r="I398">
        <v>9.4268710000000002</v>
      </c>
      <c r="J398">
        <v>1.6340539999999999</v>
      </c>
      <c r="K398">
        <v>1.899934</v>
      </c>
      <c r="L398">
        <v>34.049500000000002</v>
      </c>
      <c r="M398">
        <v>5.9021400000000002</v>
      </c>
      <c r="N398">
        <v>6.8624900000000002</v>
      </c>
      <c r="O398">
        <v>12</v>
      </c>
      <c r="P398" t="s">
        <v>342</v>
      </c>
      <c r="Q398" t="s">
        <v>26</v>
      </c>
      <c r="R398">
        <v>3.6119599999999998</v>
      </c>
    </row>
    <row r="399" spans="1:18" x14ac:dyDescent="0.25">
      <c r="A399">
        <v>672</v>
      </c>
      <c r="B399" t="s">
        <v>229</v>
      </c>
      <c r="C399">
        <v>14459</v>
      </c>
      <c r="D399">
        <v>530</v>
      </c>
      <c r="E399" t="s">
        <v>237</v>
      </c>
      <c r="F399" t="s">
        <v>283</v>
      </c>
      <c r="G399">
        <v>3.7631800000000002</v>
      </c>
      <c r="H399" t="s">
        <v>456</v>
      </c>
      <c r="I399">
        <v>9.4268710000000002</v>
      </c>
      <c r="J399">
        <v>1.6340539999999999</v>
      </c>
      <c r="K399">
        <v>1.899934</v>
      </c>
      <c r="L399">
        <v>35.475000000000001</v>
      </c>
      <c r="M399">
        <v>6.1492399999999998</v>
      </c>
      <c r="N399">
        <v>7.1497900000000003</v>
      </c>
      <c r="O399">
        <v>12</v>
      </c>
      <c r="P399" t="s">
        <v>342</v>
      </c>
      <c r="Q399" t="s">
        <v>26</v>
      </c>
      <c r="R399">
        <v>3.7631800000000002</v>
      </c>
    </row>
    <row r="400" spans="1:18" x14ac:dyDescent="0.25">
      <c r="A400">
        <v>725</v>
      </c>
      <c r="B400" t="s">
        <v>229</v>
      </c>
      <c r="C400">
        <v>15473</v>
      </c>
      <c r="D400">
        <v>814</v>
      </c>
      <c r="E400" t="s">
        <v>239</v>
      </c>
      <c r="F400" t="s">
        <v>318</v>
      </c>
      <c r="G400">
        <v>4.8379899999999996</v>
      </c>
      <c r="H400" t="s">
        <v>456</v>
      </c>
      <c r="I400">
        <v>8.2014490000000002</v>
      </c>
      <c r="J400">
        <v>1.307456</v>
      </c>
      <c r="K400">
        <v>1.750286</v>
      </c>
      <c r="L400">
        <v>4.2140999999999998E-2</v>
      </c>
      <c r="M400">
        <v>6.718E-3</v>
      </c>
      <c r="N400">
        <v>8.9929999999999993E-3</v>
      </c>
      <c r="O400">
        <v>12</v>
      </c>
      <c r="P400" t="s">
        <v>342</v>
      </c>
      <c r="Q400" t="s">
        <v>26</v>
      </c>
      <c r="R400">
        <v>5.1380000000000002E-3</v>
      </c>
    </row>
    <row r="401" spans="1:18" x14ac:dyDescent="0.25">
      <c r="A401">
        <v>730</v>
      </c>
      <c r="B401" t="s">
        <v>229</v>
      </c>
      <c r="C401">
        <v>1389</v>
      </c>
      <c r="D401">
        <v>140</v>
      </c>
      <c r="E401" t="s">
        <v>233</v>
      </c>
      <c r="F401" t="s">
        <v>472</v>
      </c>
      <c r="G401">
        <v>22.069900000000001</v>
      </c>
      <c r="H401" t="s">
        <v>471</v>
      </c>
      <c r="I401">
        <v>9.2811850000000007</v>
      </c>
      <c r="J401">
        <v>1.3582639999999999</v>
      </c>
      <c r="K401">
        <v>1.775104</v>
      </c>
      <c r="L401">
        <v>15.271000000000001</v>
      </c>
      <c r="M401">
        <v>2.2348499999999998</v>
      </c>
      <c r="N401">
        <v>2.9207000000000001</v>
      </c>
      <c r="O401">
        <v>12</v>
      </c>
      <c r="P401" t="s">
        <v>342</v>
      </c>
      <c r="Q401" t="s">
        <v>26</v>
      </c>
      <c r="R401">
        <v>1.64537</v>
      </c>
    </row>
    <row r="402" spans="1:18" x14ac:dyDescent="0.25">
      <c r="A402">
        <v>767</v>
      </c>
      <c r="B402" t="s">
        <v>229</v>
      </c>
      <c r="C402">
        <v>13077</v>
      </c>
      <c r="D402">
        <v>121</v>
      </c>
      <c r="E402" t="s">
        <v>231</v>
      </c>
      <c r="F402" t="s">
        <v>276</v>
      </c>
      <c r="G402">
        <v>279.935</v>
      </c>
      <c r="H402" t="s">
        <v>456</v>
      </c>
      <c r="I402">
        <v>11.733371</v>
      </c>
      <c r="J402">
        <v>1.9754510000000001</v>
      </c>
      <c r="K402">
        <v>2.1412239999999998</v>
      </c>
      <c r="L402">
        <v>4.2403599999999999</v>
      </c>
      <c r="M402">
        <v>0.71391400000000005</v>
      </c>
      <c r="N402">
        <v>0.77382300000000004</v>
      </c>
      <c r="O402">
        <v>12</v>
      </c>
      <c r="P402" t="s">
        <v>342</v>
      </c>
      <c r="Q402" t="s">
        <v>26</v>
      </c>
      <c r="R402">
        <v>0.36139300000000002</v>
      </c>
    </row>
    <row r="403" spans="1:18" x14ac:dyDescent="0.25">
      <c r="A403">
        <v>769</v>
      </c>
      <c r="B403" t="s">
        <v>229</v>
      </c>
      <c r="C403">
        <v>13077</v>
      </c>
      <c r="D403">
        <v>121</v>
      </c>
      <c r="E403" t="s">
        <v>231</v>
      </c>
      <c r="F403" t="s">
        <v>276</v>
      </c>
      <c r="G403">
        <v>279.935</v>
      </c>
      <c r="H403" t="s">
        <v>456</v>
      </c>
      <c r="I403">
        <v>11.733371</v>
      </c>
      <c r="J403">
        <v>1.9754510000000001</v>
      </c>
      <c r="K403">
        <v>2.1412239999999998</v>
      </c>
      <c r="L403">
        <v>1.0051300000000001</v>
      </c>
      <c r="M403">
        <v>0.16922599999999999</v>
      </c>
      <c r="N403">
        <v>0.18342700000000001</v>
      </c>
      <c r="O403">
        <v>12</v>
      </c>
      <c r="P403" t="s">
        <v>342</v>
      </c>
      <c r="Q403" t="s">
        <v>26</v>
      </c>
      <c r="R403">
        <v>8.5664000000000004E-2</v>
      </c>
    </row>
    <row r="404" spans="1:18" x14ac:dyDescent="0.25">
      <c r="A404">
        <v>771</v>
      </c>
      <c r="B404" t="s">
        <v>229</v>
      </c>
      <c r="C404">
        <v>13134</v>
      </c>
      <c r="D404">
        <v>133</v>
      </c>
      <c r="E404" t="s">
        <v>232</v>
      </c>
      <c r="F404" t="s">
        <v>277</v>
      </c>
      <c r="G404">
        <v>6.0326000000000004</v>
      </c>
      <c r="H404" t="s">
        <v>456</v>
      </c>
      <c r="I404">
        <v>11.271977</v>
      </c>
      <c r="J404">
        <v>2.2334000000000001</v>
      </c>
      <c r="K404">
        <v>2.0293679999999998</v>
      </c>
      <c r="L404">
        <v>0.191604</v>
      </c>
      <c r="M404">
        <v>3.7963999999999998E-2</v>
      </c>
      <c r="N404">
        <v>3.4495999999999999E-2</v>
      </c>
      <c r="O404">
        <v>12</v>
      </c>
      <c r="P404" t="s">
        <v>342</v>
      </c>
      <c r="Q404" t="s">
        <v>26</v>
      </c>
      <c r="R404">
        <v>1.6997999999999999E-2</v>
      </c>
    </row>
    <row r="405" spans="1:18" x14ac:dyDescent="0.25">
      <c r="A405">
        <v>775</v>
      </c>
      <c r="B405" t="s">
        <v>229</v>
      </c>
      <c r="C405">
        <v>13135</v>
      </c>
      <c r="D405">
        <v>133</v>
      </c>
      <c r="E405" t="s">
        <v>232</v>
      </c>
      <c r="F405" t="s">
        <v>277</v>
      </c>
      <c r="G405">
        <v>14.7545</v>
      </c>
      <c r="H405" t="s">
        <v>456</v>
      </c>
      <c r="I405">
        <v>11.271977</v>
      </c>
      <c r="J405">
        <v>2.2334000000000001</v>
      </c>
      <c r="K405">
        <v>2.0293679999999998</v>
      </c>
      <c r="L405">
        <v>0.41045700000000002</v>
      </c>
      <c r="M405">
        <v>8.1326999999999997E-2</v>
      </c>
      <c r="N405">
        <v>7.3897000000000004E-2</v>
      </c>
      <c r="O405">
        <v>12</v>
      </c>
      <c r="P405" t="s">
        <v>342</v>
      </c>
      <c r="Q405" t="s">
        <v>26</v>
      </c>
      <c r="R405">
        <v>3.6414000000000002E-2</v>
      </c>
    </row>
    <row r="406" spans="1:18" x14ac:dyDescent="0.25">
      <c r="A406">
        <v>783</v>
      </c>
      <c r="B406" t="s">
        <v>229</v>
      </c>
      <c r="C406">
        <v>13173</v>
      </c>
      <c r="D406">
        <v>140</v>
      </c>
      <c r="E406" t="s">
        <v>233</v>
      </c>
      <c r="F406" t="s">
        <v>278</v>
      </c>
      <c r="G406">
        <v>20.015699999999999</v>
      </c>
      <c r="H406" t="s">
        <v>456</v>
      </c>
      <c r="I406">
        <v>12.496560000000001</v>
      </c>
      <c r="J406">
        <v>1.9466840000000001</v>
      </c>
      <c r="K406">
        <v>2.126881</v>
      </c>
      <c r="L406">
        <v>1.699E-3</v>
      </c>
      <c r="M406">
        <v>2.6499999999999999E-4</v>
      </c>
      <c r="N406">
        <v>2.8899999999999998E-4</v>
      </c>
      <c r="O406">
        <v>12</v>
      </c>
      <c r="P406" t="s">
        <v>342</v>
      </c>
      <c r="Q406" t="s">
        <v>26</v>
      </c>
      <c r="R406">
        <v>1.36E-4</v>
      </c>
    </row>
    <row r="407" spans="1:18" x14ac:dyDescent="0.25">
      <c r="A407">
        <v>789</v>
      </c>
      <c r="B407" t="s">
        <v>229</v>
      </c>
      <c r="C407">
        <v>13282</v>
      </c>
      <c r="D407">
        <v>190</v>
      </c>
      <c r="E407" t="s">
        <v>297</v>
      </c>
      <c r="F407" t="s">
        <v>298</v>
      </c>
      <c r="G407">
        <v>4.51661</v>
      </c>
      <c r="H407" t="s">
        <v>456</v>
      </c>
      <c r="I407">
        <v>9.2308070000000004</v>
      </c>
      <c r="J407">
        <v>1.651831</v>
      </c>
      <c r="K407">
        <v>1.9300759999999999</v>
      </c>
      <c r="L407">
        <v>2.3637999999999999E-2</v>
      </c>
      <c r="M407">
        <v>4.2300000000000003E-3</v>
      </c>
      <c r="N407">
        <v>4.9430000000000003E-3</v>
      </c>
      <c r="O407">
        <v>12</v>
      </c>
      <c r="P407" t="s">
        <v>342</v>
      </c>
      <c r="Q407" t="s">
        <v>26</v>
      </c>
      <c r="R407">
        <v>2.5609999999999999E-3</v>
      </c>
    </row>
    <row r="408" spans="1:18" x14ac:dyDescent="0.25">
      <c r="A408">
        <v>799</v>
      </c>
      <c r="B408" t="s">
        <v>229</v>
      </c>
      <c r="C408">
        <v>14458</v>
      </c>
      <c r="D408">
        <v>530</v>
      </c>
      <c r="E408" t="s">
        <v>237</v>
      </c>
      <c r="F408" t="s">
        <v>283</v>
      </c>
      <c r="G408">
        <v>3.8850199999999999</v>
      </c>
      <c r="H408" t="s">
        <v>456</v>
      </c>
      <c r="I408">
        <v>9.4268710000000002</v>
      </c>
      <c r="J408">
        <v>1.6340539999999999</v>
      </c>
      <c r="K408">
        <v>1.899934</v>
      </c>
      <c r="L408">
        <v>0.78666499999999995</v>
      </c>
      <c r="M408">
        <v>0.13636100000000001</v>
      </c>
      <c r="N408">
        <v>0.15854799999999999</v>
      </c>
      <c r="O408">
        <v>12</v>
      </c>
      <c r="P408" t="s">
        <v>342</v>
      </c>
      <c r="Q408" t="s">
        <v>26</v>
      </c>
      <c r="R408">
        <v>8.3448999999999995E-2</v>
      </c>
    </row>
    <row r="409" spans="1:18" x14ac:dyDescent="0.25">
      <c r="A409">
        <v>333</v>
      </c>
      <c r="B409" t="s">
        <v>229</v>
      </c>
      <c r="C409">
        <v>8195</v>
      </c>
      <c r="D409">
        <v>121</v>
      </c>
      <c r="E409" t="s">
        <v>231</v>
      </c>
      <c r="F409" t="s">
        <v>335</v>
      </c>
      <c r="G409">
        <v>224.018</v>
      </c>
      <c r="H409" t="s">
        <v>453</v>
      </c>
      <c r="I409">
        <v>11.819156</v>
      </c>
      <c r="J409">
        <v>1.999854</v>
      </c>
      <c r="K409">
        <v>2.097445</v>
      </c>
      <c r="L409">
        <v>852.26400000000001</v>
      </c>
      <c r="M409">
        <v>144.20699999999999</v>
      </c>
      <c r="N409">
        <v>151.244</v>
      </c>
      <c r="O409">
        <v>11</v>
      </c>
      <c r="P409" t="s">
        <v>103</v>
      </c>
      <c r="Q409" t="s">
        <v>27</v>
      </c>
      <c r="R409">
        <v>72.108699999999999</v>
      </c>
    </row>
    <row r="410" spans="1:18" x14ac:dyDescent="0.25">
      <c r="A410">
        <v>334</v>
      </c>
      <c r="B410" t="s">
        <v>229</v>
      </c>
      <c r="C410">
        <v>8204</v>
      </c>
      <c r="D410">
        <v>121</v>
      </c>
      <c r="E410" t="s">
        <v>231</v>
      </c>
      <c r="F410" t="s">
        <v>335</v>
      </c>
      <c r="G410">
        <v>317.49</v>
      </c>
      <c r="H410" t="s">
        <v>453</v>
      </c>
      <c r="I410">
        <v>11.819156</v>
      </c>
      <c r="J410">
        <v>1.999854</v>
      </c>
      <c r="K410">
        <v>2.097445</v>
      </c>
      <c r="L410">
        <v>991.80799999999999</v>
      </c>
      <c r="M410">
        <v>167.81800000000001</v>
      </c>
      <c r="N410">
        <v>176.00800000000001</v>
      </c>
      <c r="O410">
        <v>11</v>
      </c>
      <c r="P410" t="s">
        <v>103</v>
      </c>
      <c r="Q410" t="s">
        <v>27</v>
      </c>
      <c r="R410">
        <v>83.915300000000002</v>
      </c>
    </row>
    <row r="411" spans="1:18" x14ac:dyDescent="0.25">
      <c r="A411">
        <v>337</v>
      </c>
      <c r="B411" t="s">
        <v>229</v>
      </c>
      <c r="C411">
        <v>8361</v>
      </c>
      <c r="D411">
        <v>133</v>
      </c>
      <c r="E411" t="s">
        <v>232</v>
      </c>
      <c r="F411" t="s">
        <v>336</v>
      </c>
      <c r="G411">
        <v>44.608600000000003</v>
      </c>
      <c r="H411" t="s">
        <v>453</v>
      </c>
      <c r="I411">
        <v>11.488374</v>
      </c>
      <c r="J411">
        <v>2.1865730000000001</v>
      </c>
      <c r="K411">
        <v>2.0236360000000002</v>
      </c>
      <c r="L411">
        <v>26.429600000000001</v>
      </c>
      <c r="M411">
        <v>5.0303199999999997</v>
      </c>
      <c r="N411">
        <v>4.6554700000000002</v>
      </c>
      <c r="O411">
        <v>11</v>
      </c>
      <c r="P411" t="s">
        <v>103</v>
      </c>
      <c r="Q411" t="s">
        <v>27</v>
      </c>
      <c r="R411">
        <v>2.3005499999999999</v>
      </c>
    </row>
    <row r="412" spans="1:18" x14ac:dyDescent="0.25">
      <c r="A412">
        <v>339</v>
      </c>
      <c r="B412" t="s">
        <v>229</v>
      </c>
      <c r="C412">
        <v>8366</v>
      </c>
      <c r="D412">
        <v>133</v>
      </c>
      <c r="E412" t="s">
        <v>232</v>
      </c>
      <c r="F412" t="s">
        <v>336</v>
      </c>
      <c r="G412">
        <v>57.037300000000002</v>
      </c>
      <c r="H412" t="s">
        <v>453</v>
      </c>
      <c r="I412">
        <v>11.488374</v>
      </c>
      <c r="J412">
        <v>2.1865730000000001</v>
      </c>
      <c r="K412">
        <v>2.0236360000000002</v>
      </c>
      <c r="L412">
        <v>250.958</v>
      </c>
      <c r="M412">
        <v>47.764600000000002</v>
      </c>
      <c r="N412">
        <v>44.205300000000001</v>
      </c>
      <c r="O412">
        <v>11</v>
      </c>
      <c r="P412" t="s">
        <v>103</v>
      </c>
      <c r="Q412" t="s">
        <v>27</v>
      </c>
      <c r="R412">
        <v>21.8445</v>
      </c>
    </row>
    <row r="413" spans="1:18" x14ac:dyDescent="0.25">
      <c r="A413">
        <v>345</v>
      </c>
      <c r="B413" t="s">
        <v>229</v>
      </c>
      <c r="C413">
        <v>8667</v>
      </c>
      <c r="D413">
        <v>170</v>
      </c>
      <c r="E413" t="s">
        <v>248</v>
      </c>
      <c r="F413" t="s">
        <v>337</v>
      </c>
      <c r="G413">
        <v>6.0316400000000003</v>
      </c>
      <c r="H413" t="s">
        <v>453</v>
      </c>
      <c r="I413">
        <v>10.26698</v>
      </c>
      <c r="J413">
        <v>1.78047</v>
      </c>
      <c r="K413">
        <v>1.989349</v>
      </c>
      <c r="L413">
        <v>9.9758999999999993</v>
      </c>
      <c r="M413">
        <v>1.7299899999999999</v>
      </c>
      <c r="N413">
        <v>1.9329499999999999</v>
      </c>
      <c r="O413">
        <v>11</v>
      </c>
      <c r="P413" t="s">
        <v>103</v>
      </c>
      <c r="Q413" t="s">
        <v>27</v>
      </c>
      <c r="R413">
        <v>0.97164899999999998</v>
      </c>
    </row>
    <row r="414" spans="1:18" x14ac:dyDescent="0.25">
      <c r="A414">
        <v>346</v>
      </c>
      <c r="B414" t="s">
        <v>229</v>
      </c>
      <c r="C414">
        <v>8816</v>
      </c>
      <c r="D414">
        <v>182</v>
      </c>
      <c r="E414" t="s">
        <v>242</v>
      </c>
      <c r="F414" t="s">
        <v>338</v>
      </c>
      <c r="G414">
        <v>73.796199999999999</v>
      </c>
      <c r="H414" t="s">
        <v>453</v>
      </c>
      <c r="I414">
        <v>11.010517</v>
      </c>
      <c r="J414">
        <v>1.855542</v>
      </c>
      <c r="K414">
        <v>2.0010500000000002</v>
      </c>
      <c r="L414">
        <v>4.2195499999999999</v>
      </c>
      <c r="M414">
        <v>0.71109699999999998</v>
      </c>
      <c r="N414">
        <v>0.76685999999999999</v>
      </c>
      <c r="O414">
        <v>11</v>
      </c>
      <c r="P414" t="s">
        <v>103</v>
      </c>
      <c r="Q414" t="s">
        <v>27</v>
      </c>
      <c r="R414">
        <v>0.38322899999999999</v>
      </c>
    </row>
    <row r="415" spans="1:18" x14ac:dyDescent="0.25">
      <c r="A415">
        <v>347</v>
      </c>
      <c r="B415" t="s">
        <v>229</v>
      </c>
      <c r="C415">
        <v>9890</v>
      </c>
      <c r="D415">
        <v>512</v>
      </c>
      <c r="E415" t="s">
        <v>268</v>
      </c>
      <c r="F415" t="s">
        <v>339</v>
      </c>
      <c r="G415">
        <v>12.6754</v>
      </c>
      <c r="H415" t="s">
        <v>453</v>
      </c>
      <c r="I415">
        <v>11.177697</v>
      </c>
      <c r="J415">
        <v>1.90791</v>
      </c>
      <c r="K415">
        <v>2.0342440000000002</v>
      </c>
      <c r="L415">
        <v>5.8693000000000002E-2</v>
      </c>
      <c r="M415">
        <v>1.0018000000000001E-2</v>
      </c>
      <c r="N415">
        <v>1.0682000000000001E-2</v>
      </c>
      <c r="O415">
        <v>11</v>
      </c>
      <c r="P415" t="s">
        <v>103</v>
      </c>
      <c r="Q415" t="s">
        <v>27</v>
      </c>
      <c r="R415">
        <v>5.2509999999999996E-3</v>
      </c>
    </row>
    <row r="416" spans="1:18" x14ac:dyDescent="0.25">
      <c r="A416">
        <v>349</v>
      </c>
      <c r="B416" t="s">
        <v>229</v>
      </c>
      <c r="C416">
        <v>10062</v>
      </c>
      <c r="D416">
        <v>530</v>
      </c>
      <c r="E416" t="s">
        <v>237</v>
      </c>
      <c r="F416" t="s">
        <v>340</v>
      </c>
      <c r="G416">
        <v>4.5225099999999996</v>
      </c>
      <c r="H416" t="s">
        <v>453</v>
      </c>
      <c r="I416">
        <v>9.978256</v>
      </c>
      <c r="J416">
        <v>1.698553</v>
      </c>
      <c r="K416">
        <v>1.9257569999999999</v>
      </c>
      <c r="L416">
        <v>45.126800000000003</v>
      </c>
      <c r="M416">
        <v>7.6817299999999999</v>
      </c>
      <c r="N416">
        <v>8.7092500000000008</v>
      </c>
      <c r="O416">
        <v>11</v>
      </c>
      <c r="P416" t="s">
        <v>103</v>
      </c>
      <c r="Q416" t="s">
        <v>27</v>
      </c>
      <c r="R416">
        <v>4.5225099999999996</v>
      </c>
    </row>
    <row r="417" spans="1:18" x14ac:dyDescent="0.25">
      <c r="A417">
        <v>350</v>
      </c>
      <c r="B417" t="s">
        <v>229</v>
      </c>
      <c r="C417">
        <v>10820</v>
      </c>
      <c r="D417">
        <v>617</v>
      </c>
      <c r="E417" t="s">
        <v>258</v>
      </c>
      <c r="F417" t="s">
        <v>341</v>
      </c>
      <c r="G417">
        <v>1.1509400000000001</v>
      </c>
      <c r="H417" t="s">
        <v>453</v>
      </c>
      <c r="I417">
        <v>6.5845770000000003</v>
      </c>
      <c r="J417">
        <v>1.1168530000000001</v>
      </c>
      <c r="K417">
        <v>1.4360999999999999</v>
      </c>
      <c r="L417">
        <v>7.5784500000000001</v>
      </c>
      <c r="M417">
        <v>1.2854300000000001</v>
      </c>
      <c r="N417">
        <v>1.6528700000000001</v>
      </c>
      <c r="O417">
        <v>11</v>
      </c>
      <c r="P417" t="s">
        <v>103</v>
      </c>
      <c r="Q417" t="s">
        <v>27</v>
      </c>
      <c r="R417">
        <v>1.1509400000000001</v>
      </c>
    </row>
    <row r="418" spans="1:18" x14ac:dyDescent="0.25">
      <c r="A418">
        <v>763</v>
      </c>
      <c r="B418" t="s">
        <v>229</v>
      </c>
      <c r="C418">
        <v>8204</v>
      </c>
      <c r="D418">
        <v>121</v>
      </c>
      <c r="E418" t="s">
        <v>231</v>
      </c>
      <c r="F418" t="s">
        <v>335</v>
      </c>
      <c r="G418">
        <v>317.49</v>
      </c>
      <c r="H418" t="s">
        <v>453</v>
      </c>
      <c r="I418">
        <v>11.819156</v>
      </c>
      <c r="J418">
        <v>1.999854</v>
      </c>
      <c r="K418">
        <v>2.097445</v>
      </c>
      <c r="L418">
        <v>0.104546</v>
      </c>
      <c r="M418">
        <v>1.7690000000000001E-2</v>
      </c>
      <c r="N418">
        <v>1.8553E-2</v>
      </c>
      <c r="O418">
        <v>11</v>
      </c>
      <c r="P418" t="s">
        <v>103</v>
      </c>
      <c r="Q418" t="s">
        <v>27</v>
      </c>
      <c r="R418">
        <v>8.8450000000000004E-3</v>
      </c>
    </row>
    <row r="419" spans="1:18" x14ac:dyDescent="0.25">
      <c r="A419">
        <v>335</v>
      </c>
      <c r="B419" t="s">
        <v>229</v>
      </c>
      <c r="C419">
        <v>8204</v>
      </c>
      <c r="D419">
        <v>121</v>
      </c>
      <c r="E419" t="s">
        <v>231</v>
      </c>
      <c r="F419" t="s">
        <v>335</v>
      </c>
      <c r="G419">
        <v>317.49</v>
      </c>
      <c r="H419" t="s">
        <v>453</v>
      </c>
      <c r="I419">
        <v>11.819156</v>
      </c>
      <c r="J419">
        <v>1.999854</v>
      </c>
      <c r="K419">
        <v>2.097445</v>
      </c>
      <c r="L419">
        <v>881.202</v>
      </c>
      <c r="M419">
        <v>149.10300000000001</v>
      </c>
      <c r="N419">
        <v>156.37899999999999</v>
      </c>
      <c r="O419">
        <v>13</v>
      </c>
      <c r="P419" t="s">
        <v>104</v>
      </c>
      <c r="Q419" t="s">
        <v>28</v>
      </c>
      <c r="R419">
        <v>74.557100000000005</v>
      </c>
    </row>
    <row r="420" spans="1:18" x14ac:dyDescent="0.25">
      <c r="A420">
        <v>338</v>
      </c>
      <c r="B420" t="s">
        <v>229</v>
      </c>
      <c r="C420">
        <v>8361</v>
      </c>
      <c r="D420">
        <v>133</v>
      </c>
      <c r="E420" t="s">
        <v>232</v>
      </c>
      <c r="F420" t="s">
        <v>336</v>
      </c>
      <c r="G420">
        <v>44.608600000000003</v>
      </c>
      <c r="H420" t="s">
        <v>453</v>
      </c>
      <c r="I420">
        <v>11.488374</v>
      </c>
      <c r="J420">
        <v>2.1865730000000001</v>
      </c>
      <c r="K420">
        <v>2.0236360000000002</v>
      </c>
      <c r="L420">
        <v>6.2045399999999997</v>
      </c>
      <c r="M420">
        <v>1.1809000000000001</v>
      </c>
      <c r="N420">
        <v>1.09291</v>
      </c>
      <c r="O420">
        <v>13</v>
      </c>
      <c r="P420" t="s">
        <v>104</v>
      </c>
      <c r="Q420" t="s">
        <v>28</v>
      </c>
      <c r="R420">
        <v>0.54007099999999997</v>
      </c>
    </row>
    <row r="421" spans="1:18" x14ac:dyDescent="0.25">
      <c r="A421">
        <v>340</v>
      </c>
      <c r="B421" t="s">
        <v>229</v>
      </c>
      <c r="C421">
        <v>8450</v>
      </c>
      <c r="D421">
        <v>140</v>
      </c>
      <c r="E421" t="s">
        <v>233</v>
      </c>
      <c r="F421" t="s">
        <v>343</v>
      </c>
      <c r="G421">
        <v>3.8670599999999999</v>
      </c>
      <c r="H421" t="s">
        <v>453</v>
      </c>
      <c r="I421">
        <v>11.781447</v>
      </c>
      <c r="J421">
        <v>1.875837</v>
      </c>
      <c r="K421">
        <v>2.004032</v>
      </c>
      <c r="L421">
        <v>1.0247200000000001</v>
      </c>
      <c r="M421">
        <v>0.163156</v>
      </c>
      <c r="N421">
        <v>0.17430599999999999</v>
      </c>
      <c r="O421">
        <v>13</v>
      </c>
      <c r="P421" t="s">
        <v>104</v>
      </c>
      <c r="Q421" t="s">
        <v>28</v>
      </c>
      <c r="R421">
        <v>8.6978E-2</v>
      </c>
    </row>
    <row r="422" spans="1:18" x14ac:dyDescent="0.25">
      <c r="A422">
        <v>343</v>
      </c>
      <c r="B422" t="s">
        <v>229</v>
      </c>
      <c r="C422">
        <v>8579</v>
      </c>
      <c r="D422">
        <v>141</v>
      </c>
      <c r="E422" t="s">
        <v>234</v>
      </c>
      <c r="F422" t="s">
        <v>344</v>
      </c>
      <c r="G422">
        <v>3.8769499999999999</v>
      </c>
      <c r="H422" t="s">
        <v>453</v>
      </c>
      <c r="I422">
        <v>12.123322</v>
      </c>
      <c r="J422">
        <v>1.826476</v>
      </c>
      <c r="K422">
        <v>2.0360770000000001</v>
      </c>
      <c r="L422">
        <v>0.187331</v>
      </c>
      <c r="M422">
        <v>2.8223000000000002E-2</v>
      </c>
      <c r="N422">
        <v>3.1461999999999997E-2</v>
      </c>
      <c r="O422">
        <v>13</v>
      </c>
      <c r="P422" t="s">
        <v>104</v>
      </c>
      <c r="Q422" t="s">
        <v>28</v>
      </c>
      <c r="R422">
        <v>1.5452E-2</v>
      </c>
    </row>
    <row r="423" spans="1:18" x14ac:dyDescent="0.25">
      <c r="A423">
        <v>348</v>
      </c>
      <c r="B423" t="s">
        <v>229</v>
      </c>
      <c r="C423">
        <v>10043</v>
      </c>
      <c r="D423">
        <v>530</v>
      </c>
      <c r="E423" t="s">
        <v>237</v>
      </c>
      <c r="F423" t="s">
        <v>340</v>
      </c>
      <c r="G423">
        <v>2.9760399999999998</v>
      </c>
      <c r="H423" t="s">
        <v>453</v>
      </c>
      <c r="I423">
        <v>9.978256</v>
      </c>
      <c r="J423">
        <v>1.698553</v>
      </c>
      <c r="K423">
        <v>1.9257569999999999</v>
      </c>
      <c r="L423">
        <v>29.695699999999999</v>
      </c>
      <c r="M423">
        <v>5.0549600000000003</v>
      </c>
      <c r="N423">
        <v>5.7311300000000003</v>
      </c>
      <c r="O423">
        <v>13</v>
      </c>
      <c r="P423" t="s">
        <v>104</v>
      </c>
      <c r="Q423" t="s">
        <v>28</v>
      </c>
      <c r="R423">
        <v>2.9760399999999998</v>
      </c>
    </row>
    <row r="424" spans="1:18" x14ac:dyDescent="0.25">
      <c r="A424">
        <v>351</v>
      </c>
      <c r="B424" t="s">
        <v>229</v>
      </c>
      <c r="C424">
        <v>11128</v>
      </c>
      <c r="D424">
        <v>641</v>
      </c>
      <c r="E424" t="s">
        <v>238</v>
      </c>
      <c r="F424" t="s">
        <v>345</v>
      </c>
      <c r="G424">
        <v>2.0115500000000002</v>
      </c>
      <c r="H424" t="s">
        <v>453</v>
      </c>
      <c r="I424">
        <v>6.8859149999999998</v>
      </c>
      <c r="J424">
        <v>1.1455919999999999</v>
      </c>
      <c r="K424">
        <v>1.5426070000000001</v>
      </c>
      <c r="L424">
        <v>13.8514</v>
      </c>
      <c r="M424">
        <v>2.3044199999999999</v>
      </c>
      <c r="N424">
        <v>3.10303</v>
      </c>
      <c r="O424">
        <v>13</v>
      </c>
      <c r="P424" t="s">
        <v>104</v>
      </c>
      <c r="Q424" t="s">
        <v>28</v>
      </c>
      <c r="R424">
        <v>2.0115500000000002</v>
      </c>
    </row>
    <row r="425" spans="1:18" x14ac:dyDescent="0.25">
      <c r="A425">
        <v>764</v>
      </c>
      <c r="B425" t="s">
        <v>229</v>
      </c>
      <c r="C425">
        <v>8204</v>
      </c>
      <c r="D425">
        <v>121</v>
      </c>
      <c r="E425" t="s">
        <v>231</v>
      </c>
      <c r="F425" t="s">
        <v>335</v>
      </c>
      <c r="G425">
        <v>317.49</v>
      </c>
      <c r="H425" t="s">
        <v>453</v>
      </c>
      <c r="I425">
        <v>11.819156</v>
      </c>
      <c r="J425">
        <v>1.999854</v>
      </c>
      <c r="K425">
        <v>2.097445</v>
      </c>
      <c r="L425">
        <v>0.104546</v>
      </c>
      <c r="M425">
        <v>1.7690000000000001E-2</v>
      </c>
      <c r="N425">
        <v>1.8553E-2</v>
      </c>
      <c r="O425">
        <v>13</v>
      </c>
      <c r="P425" t="s">
        <v>104</v>
      </c>
      <c r="Q425" t="s">
        <v>28</v>
      </c>
      <c r="R425">
        <v>8.8450000000000004E-3</v>
      </c>
    </row>
    <row r="426" spans="1:18" x14ac:dyDescent="0.25">
      <c r="A426">
        <v>448</v>
      </c>
      <c r="B426" t="s">
        <v>229</v>
      </c>
      <c r="C426">
        <v>12959</v>
      </c>
      <c r="D426">
        <v>111</v>
      </c>
      <c r="E426" t="s">
        <v>231</v>
      </c>
      <c r="F426" t="s">
        <v>275</v>
      </c>
      <c r="G426">
        <v>455.42399999999998</v>
      </c>
      <c r="H426" t="s">
        <v>456</v>
      </c>
      <c r="I426">
        <v>12.112627</v>
      </c>
      <c r="J426">
        <v>2.0299130000000001</v>
      </c>
      <c r="K426">
        <v>2.1866620000000001</v>
      </c>
      <c r="L426">
        <v>2859.17</v>
      </c>
      <c r="M426">
        <v>479.15899999999999</v>
      </c>
      <c r="N426">
        <v>516.15899999999999</v>
      </c>
      <c r="O426">
        <v>17</v>
      </c>
      <c r="P426" t="s">
        <v>106</v>
      </c>
      <c r="Q426" t="s">
        <v>29</v>
      </c>
      <c r="R426">
        <v>236.04900000000001</v>
      </c>
    </row>
    <row r="427" spans="1:18" x14ac:dyDescent="0.25">
      <c r="A427">
        <v>464</v>
      </c>
      <c r="B427" t="s">
        <v>229</v>
      </c>
      <c r="C427">
        <v>13018</v>
      </c>
      <c r="D427">
        <v>121</v>
      </c>
      <c r="E427" t="s">
        <v>231</v>
      </c>
      <c r="F427" t="s">
        <v>276</v>
      </c>
      <c r="G427">
        <v>164.05</v>
      </c>
      <c r="H427" t="s">
        <v>456</v>
      </c>
      <c r="I427">
        <v>11.733371</v>
      </c>
      <c r="J427">
        <v>1.9754510000000001</v>
      </c>
      <c r="K427">
        <v>2.1412239999999998</v>
      </c>
      <c r="L427">
        <v>1123.99</v>
      </c>
      <c r="M427">
        <v>189.23699999999999</v>
      </c>
      <c r="N427">
        <v>205.11699999999999</v>
      </c>
      <c r="O427">
        <v>17</v>
      </c>
      <c r="P427" t="s">
        <v>106</v>
      </c>
      <c r="Q427" t="s">
        <v>29</v>
      </c>
      <c r="R427">
        <v>95.794499999999999</v>
      </c>
    </row>
    <row r="428" spans="1:18" x14ac:dyDescent="0.25">
      <c r="A428">
        <v>494</v>
      </c>
      <c r="B428" t="s">
        <v>229</v>
      </c>
      <c r="C428">
        <v>13095</v>
      </c>
      <c r="D428">
        <v>122</v>
      </c>
      <c r="E428" t="s">
        <v>290</v>
      </c>
      <c r="F428" t="s">
        <v>291</v>
      </c>
      <c r="G428">
        <v>27.5412</v>
      </c>
      <c r="H428" t="s">
        <v>456</v>
      </c>
      <c r="I428">
        <v>11.737068000000001</v>
      </c>
      <c r="J428">
        <v>2.0913089999999999</v>
      </c>
      <c r="K428">
        <v>2.1554890000000002</v>
      </c>
      <c r="L428">
        <v>313.26499999999999</v>
      </c>
      <c r="M428">
        <v>55.817500000000003</v>
      </c>
      <c r="N428">
        <v>57.5304</v>
      </c>
      <c r="O428">
        <v>17</v>
      </c>
      <c r="P428" t="s">
        <v>106</v>
      </c>
      <c r="Q428" t="s">
        <v>29</v>
      </c>
      <c r="R428">
        <v>26.690200000000001</v>
      </c>
    </row>
    <row r="429" spans="1:18" x14ac:dyDescent="0.25">
      <c r="A429">
        <v>510</v>
      </c>
      <c r="B429" t="s">
        <v>229</v>
      </c>
      <c r="C429">
        <v>13151</v>
      </c>
      <c r="D429">
        <v>135</v>
      </c>
      <c r="E429" t="s">
        <v>323</v>
      </c>
      <c r="F429" t="s">
        <v>355</v>
      </c>
      <c r="G429">
        <v>178.76</v>
      </c>
      <c r="H429" t="s">
        <v>456</v>
      </c>
      <c r="I429">
        <v>10.779467</v>
      </c>
      <c r="J429">
        <v>2.0034149999999999</v>
      </c>
      <c r="K429">
        <v>2.119834</v>
      </c>
      <c r="L429">
        <v>10.729200000000001</v>
      </c>
      <c r="M429">
        <v>1.99407</v>
      </c>
      <c r="N429">
        <v>2.10995</v>
      </c>
      <c r="O429">
        <v>17</v>
      </c>
      <c r="P429" t="s">
        <v>106</v>
      </c>
      <c r="Q429" t="s">
        <v>29</v>
      </c>
      <c r="R429">
        <v>0.995336</v>
      </c>
    </row>
    <row r="430" spans="1:18" x14ac:dyDescent="0.25">
      <c r="A430">
        <v>544</v>
      </c>
      <c r="B430" t="s">
        <v>229</v>
      </c>
      <c r="C430">
        <v>13259</v>
      </c>
      <c r="D430">
        <v>185</v>
      </c>
      <c r="E430" t="s">
        <v>280</v>
      </c>
      <c r="F430" t="s">
        <v>281</v>
      </c>
      <c r="G430">
        <v>5.6864400000000002</v>
      </c>
      <c r="H430" t="s">
        <v>456</v>
      </c>
      <c r="I430">
        <v>11.209728</v>
      </c>
      <c r="J430">
        <v>1.937066</v>
      </c>
      <c r="K430">
        <v>2.108727</v>
      </c>
      <c r="L430">
        <v>63.743400000000001</v>
      </c>
      <c r="M430">
        <v>11.015000000000001</v>
      </c>
      <c r="N430">
        <v>11.991099999999999</v>
      </c>
      <c r="O430">
        <v>17</v>
      </c>
      <c r="P430" t="s">
        <v>106</v>
      </c>
      <c r="Q430" t="s">
        <v>29</v>
      </c>
      <c r="R430">
        <v>5.6864400000000002</v>
      </c>
    </row>
    <row r="431" spans="1:18" x14ac:dyDescent="0.25">
      <c r="A431">
        <v>545</v>
      </c>
      <c r="B431" t="s">
        <v>229</v>
      </c>
      <c r="C431">
        <v>13262</v>
      </c>
      <c r="D431">
        <v>185</v>
      </c>
      <c r="E431" t="s">
        <v>280</v>
      </c>
      <c r="F431" t="s">
        <v>281</v>
      </c>
      <c r="G431">
        <v>14.763</v>
      </c>
      <c r="H431" t="s">
        <v>456</v>
      </c>
      <c r="I431">
        <v>11.209728</v>
      </c>
      <c r="J431">
        <v>1.937066</v>
      </c>
      <c r="K431">
        <v>2.108727</v>
      </c>
      <c r="L431">
        <v>106.608</v>
      </c>
      <c r="M431">
        <v>18.4221</v>
      </c>
      <c r="N431">
        <v>20.054600000000001</v>
      </c>
      <c r="O431">
        <v>17</v>
      </c>
      <c r="P431" t="s">
        <v>106</v>
      </c>
      <c r="Q431" t="s">
        <v>29</v>
      </c>
      <c r="R431">
        <v>9.5103100000000005</v>
      </c>
    </row>
    <row r="432" spans="1:18" x14ac:dyDescent="0.25">
      <c r="A432">
        <v>546</v>
      </c>
      <c r="B432" t="s">
        <v>229</v>
      </c>
      <c r="C432">
        <v>13263</v>
      </c>
      <c r="D432">
        <v>185</v>
      </c>
      <c r="E432" t="s">
        <v>280</v>
      </c>
      <c r="F432" t="s">
        <v>281</v>
      </c>
      <c r="G432">
        <v>24.158100000000001</v>
      </c>
      <c r="H432" t="s">
        <v>456</v>
      </c>
      <c r="I432">
        <v>11.209728</v>
      </c>
      <c r="J432">
        <v>1.937066</v>
      </c>
      <c r="K432">
        <v>2.108727</v>
      </c>
      <c r="L432">
        <v>177.61699999999999</v>
      </c>
      <c r="M432">
        <v>30.692599999999999</v>
      </c>
      <c r="N432">
        <v>33.412599999999998</v>
      </c>
      <c r="O432">
        <v>17</v>
      </c>
      <c r="P432" t="s">
        <v>106</v>
      </c>
      <c r="Q432" t="s">
        <v>29</v>
      </c>
      <c r="R432">
        <v>15.844900000000001</v>
      </c>
    </row>
    <row r="433" spans="1:18" x14ac:dyDescent="0.25">
      <c r="A433">
        <v>575</v>
      </c>
      <c r="B433" t="s">
        <v>229</v>
      </c>
      <c r="C433">
        <v>13508</v>
      </c>
      <c r="D433">
        <v>330</v>
      </c>
      <c r="E433" t="s">
        <v>306</v>
      </c>
      <c r="F433" t="s">
        <v>307</v>
      </c>
      <c r="G433">
        <v>7.0304900000000004</v>
      </c>
      <c r="H433" t="s">
        <v>456</v>
      </c>
      <c r="I433">
        <v>6.2122989999999998</v>
      </c>
      <c r="J433">
        <v>1.1764460000000001</v>
      </c>
      <c r="K433">
        <v>1.3821559999999999</v>
      </c>
      <c r="L433">
        <v>7.7018800000000001</v>
      </c>
      <c r="M433">
        <v>1.4585300000000001</v>
      </c>
      <c r="N433">
        <v>1.71357</v>
      </c>
      <c r="O433">
        <v>17</v>
      </c>
      <c r="P433" t="s">
        <v>106</v>
      </c>
      <c r="Q433" t="s">
        <v>29</v>
      </c>
      <c r="R433">
        <v>1.2397800000000001</v>
      </c>
    </row>
    <row r="434" spans="1:18" x14ac:dyDescent="0.25">
      <c r="A434">
        <v>580</v>
      </c>
      <c r="B434" t="s">
        <v>229</v>
      </c>
      <c r="C434">
        <v>13560</v>
      </c>
      <c r="D434">
        <v>411</v>
      </c>
      <c r="E434" t="s">
        <v>236</v>
      </c>
      <c r="F434" t="s">
        <v>282</v>
      </c>
      <c r="G434">
        <v>48.885399999999997</v>
      </c>
      <c r="H434" t="s">
        <v>456</v>
      </c>
      <c r="I434">
        <v>5.9979040000000001</v>
      </c>
      <c r="J434">
        <v>0.90687899999999999</v>
      </c>
      <c r="K434">
        <v>1.5020009999999999</v>
      </c>
      <c r="L434">
        <v>181.374</v>
      </c>
      <c r="M434">
        <v>27.4236</v>
      </c>
      <c r="N434">
        <v>45.419800000000002</v>
      </c>
      <c r="O434">
        <v>17</v>
      </c>
      <c r="P434" t="s">
        <v>106</v>
      </c>
      <c r="Q434" t="s">
        <v>29</v>
      </c>
      <c r="R434">
        <v>30.2395</v>
      </c>
    </row>
    <row r="435" spans="1:18" x14ac:dyDescent="0.25">
      <c r="A435">
        <v>581</v>
      </c>
      <c r="B435" t="s">
        <v>229</v>
      </c>
      <c r="C435">
        <v>13568</v>
      </c>
      <c r="D435">
        <v>411</v>
      </c>
      <c r="E435" t="s">
        <v>236</v>
      </c>
      <c r="F435" t="s">
        <v>282</v>
      </c>
      <c r="G435">
        <v>8.1438500000000005</v>
      </c>
      <c r="H435" t="s">
        <v>456</v>
      </c>
      <c r="I435">
        <v>5.9979040000000001</v>
      </c>
      <c r="J435">
        <v>0.90687899999999999</v>
      </c>
      <c r="K435">
        <v>1.5020009999999999</v>
      </c>
      <c r="L435">
        <v>46.1252</v>
      </c>
      <c r="M435">
        <v>6.9741</v>
      </c>
      <c r="N435">
        <v>11.550700000000001</v>
      </c>
      <c r="O435">
        <v>17</v>
      </c>
      <c r="P435" t="s">
        <v>106</v>
      </c>
      <c r="Q435" t="s">
        <v>29</v>
      </c>
      <c r="R435">
        <v>7.6902200000000001</v>
      </c>
    </row>
    <row r="436" spans="1:18" x14ac:dyDescent="0.25">
      <c r="A436">
        <v>624</v>
      </c>
      <c r="B436" t="s">
        <v>229</v>
      </c>
      <c r="C436">
        <v>14304</v>
      </c>
      <c r="D436">
        <v>530</v>
      </c>
      <c r="E436" t="s">
        <v>237</v>
      </c>
      <c r="F436" t="s">
        <v>283</v>
      </c>
      <c r="G436">
        <v>8.7516200000000008</v>
      </c>
      <c r="H436" t="s">
        <v>456</v>
      </c>
      <c r="I436">
        <v>9.4268710000000002</v>
      </c>
      <c r="J436">
        <v>1.6340539999999999</v>
      </c>
      <c r="K436">
        <v>1.899934</v>
      </c>
      <c r="L436">
        <v>82.500399999999999</v>
      </c>
      <c r="M436">
        <v>14.300599999999999</v>
      </c>
      <c r="N436">
        <v>16.627500000000001</v>
      </c>
      <c r="O436">
        <v>17</v>
      </c>
      <c r="P436" t="s">
        <v>106</v>
      </c>
      <c r="Q436" t="s">
        <v>29</v>
      </c>
      <c r="R436">
        <v>8.7516200000000008</v>
      </c>
    </row>
    <row r="437" spans="1:18" x14ac:dyDescent="0.25">
      <c r="A437">
        <v>625</v>
      </c>
      <c r="B437" t="s">
        <v>229</v>
      </c>
      <c r="C437">
        <v>14309</v>
      </c>
      <c r="D437">
        <v>530</v>
      </c>
      <c r="E437" t="s">
        <v>237</v>
      </c>
      <c r="F437" t="s">
        <v>283</v>
      </c>
      <c r="G437">
        <v>2.2968700000000002</v>
      </c>
      <c r="H437" t="s">
        <v>456</v>
      </c>
      <c r="I437">
        <v>9.4268710000000002</v>
      </c>
      <c r="J437">
        <v>1.6340539999999999</v>
      </c>
      <c r="K437">
        <v>1.899934</v>
      </c>
      <c r="L437">
        <v>21.6523</v>
      </c>
      <c r="M437">
        <v>3.7532100000000002</v>
      </c>
      <c r="N437">
        <v>4.3639000000000001</v>
      </c>
      <c r="O437">
        <v>17</v>
      </c>
      <c r="P437" t="s">
        <v>106</v>
      </c>
      <c r="Q437" t="s">
        <v>29</v>
      </c>
      <c r="R437">
        <v>2.2968700000000002</v>
      </c>
    </row>
    <row r="438" spans="1:18" x14ac:dyDescent="0.25">
      <c r="A438">
        <v>626</v>
      </c>
      <c r="B438" t="s">
        <v>229</v>
      </c>
      <c r="C438">
        <v>14313</v>
      </c>
      <c r="D438">
        <v>530</v>
      </c>
      <c r="E438" t="s">
        <v>237</v>
      </c>
      <c r="F438" t="s">
        <v>283</v>
      </c>
      <c r="G438">
        <v>7.1645799999999999</v>
      </c>
      <c r="H438" t="s">
        <v>456</v>
      </c>
      <c r="I438">
        <v>9.4268710000000002</v>
      </c>
      <c r="J438">
        <v>1.6340539999999999</v>
      </c>
      <c r="K438">
        <v>1.899934</v>
      </c>
      <c r="L438">
        <v>67.539599999999993</v>
      </c>
      <c r="M438">
        <v>11.7073</v>
      </c>
      <c r="N438">
        <v>13.6122</v>
      </c>
      <c r="O438">
        <v>17</v>
      </c>
      <c r="P438" t="s">
        <v>106</v>
      </c>
      <c r="Q438" t="s">
        <v>29</v>
      </c>
      <c r="R438">
        <v>7.1645799999999999</v>
      </c>
    </row>
    <row r="439" spans="1:18" x14ac:dyDescent="0.25">
      <c r="A439">
        <v>627</v>
      </c>
      <c r="B439" t="s">
        <v>229</v>
      </c>
      <c r="C439">
        <v>14325</v>
      </c>
      <c r="D439">
        <v>530</v>
      </c>
      <c r="E439" t="s">
        <v>237</v>
      </c>
      <c r="F439" t="s">
        <v>283</v>
      </c>
      <c r="G439">
        <v>3.50068</v>
      </c>
      <c r="H439" t="s">
        <v>456</v>
      </c>
      <c r="I439">
        <v>9.4268710000000002</v>
      </c>
      <c r="J439">
        <v>1.6340539999999999</v>
      </c>
      <c r="K439">
        <v>1.899934</v>
      </c>
      <c r="L439">
        <v>33.000500000000002</v>
      </c>
      <c r="M439">
        <v>5.7202999999999999</v>
      </c>
      <c r="N439">
        <v>6.6510600000000002</v>
      </c>
      <c r="O439">
        <v>17</v>
      </c>
      <c r="P439" t="s">
        <v>106</v>
      </c>
      <c r="Q439" t="s">
        <v>29</v>
      </c>
      <c r="R439">
        <v>3.50068</v>
      </c>
    </row>
    <row r="440" spans="1:18" x14ac:dyDescent="0.25">
      <c r="A440">
        <v>628</v>
      </c>
      <c r="B440" t="s">
        <v>229</v>
      </c>
      <c r="C440">
        <v>14330</v>
      </c>
      <c r="D440">
        <v>530</v>
      </c>
      <c r="E440" t="s">
        <v>237</v>
      </c>
      <c r="F440" t="s">
        <v>283</v>
      </c>
      <c r="G440">
        <v>18.383600000000001</v>
      </c>
      <c r="H440" t="s">
        <v>456</v>
      </c>
      <c r="I440">
        <v>9.4268710000000002</v>
      </c>
      <c r="J440">
        <v>1.6340539999999999</v>
      </c>
      <c r="K440">
        <v>1.899934</v>
      </c>
      <c r="L440">
        <v>173.3</v>
      </c>
      <c r="M440">
        <v>30.0398</v>
      </c>
      <c r="N440">
        <v>34.927599999999998</v>
      </c>
      <c r="O440">
        <v>17</v>
      </c>
      <c r="P440" t="s">
        <v>106</v>
      </c>
      <c r="Q440" t="s">
        <v>29</v>
      </c>
      <c r="R440">
        <v>18.383600000000001</v>
      </c>
    </row>
    <row r="441" spans="1:18" x14ac:dyDescent="0.25">
      <c r="A441">
        <v>0</v>
      </c>
      <c r="B441" t="s">
        <v>229</v>
      </c>
      <c r="C441">
        <v>632</v>
      </c>
      <c r="D441">
        <v>113</v>
      </c>
      <c r="E441" t="s">
        <v>323</v>
      </c>
      <c r="F441" t="s">
        <v>474</v>
      </c>
      <c r="G441">
        <v>6.0931199999999999</v>
      </c>
      <c r="H441" t="s">
        <v>475</v>
      </c>
      <c r="I441">
        <v>3.8652739999999999</v>
      </c>
      <c r="J441">
        <v>0.43555899999999997</v>
      </c>
      <c r="K441">
        <v>1.237894</v>
      </c>
      <c r="L441">
        <v>23.551600000000001</v>
      </c>
      <c r="M441">
        <v>2.6539199999999998</v>
      </c>
      <c r="N441">
        <v>7.5426399999999996</v>
      </c>
      <c r="O441">
        <v>7</v>
      </c>
      <c r="P441" t="s">
        <v>98</v>
      </c>
      <c r="Q441" t="s">
        <v>321</v>
      </c>
      <c r="R441">
        <v>6.0931199999999999</v>
      </c>
    </row>
    <row r="442" spans="1:18" x14ac:dyDescent="0.25">
      <c r="A442">
        <v>1</v>
      </c>
      <c r="B442" t="s">
        <v>229</v>
      </c>
      <c r="C442">
        <v>633</v>
      </c>
      <c r="D442">
        <v>118</v>
      </c>
      <c r="E442" t="s">
        <v>247</v>
      </c>
      <c r="F442" t="s">
        <v>476</v>
      </c>
      <c r="G442">
        <v>446.66699999999997</v>
      </c>
      <c r="H442" t="s">
        <v>475</v>
      </c>
      <c r="I442">
        <v>8.9214710000000004</v>
      </c>
      <c r="J442">
        <v>1.5684530000000001</v>
      </c>
      <c r="K442">
        <v>1.94936</v>
      </c>
      <c r="L442">
        <v>820.21799999999996</v>
      </c>
      <c r="M442">
        <v>144.19999999999999</v>
      </c>
      <c r="N442">
        <v>179.21899999999999</v>
      </c>
      <c r="O442">
        <v>7</v>
      </c>
      <c r="P442" t="s">
        <v>98</v>
      </c>
      <c r="Q442" t="s">
        <v>321</v>
      </c>
      <c r="R442">
        <v>91.9375</v>
      </c>
    </row>
    <row r="443" spans="1:18" x14ac:dyDescent="0.25">
      <c r="A443">
        <v>8</v>
      </c>
      <c r="B443" t="s">
        <v>229</v>
      </c>
      <c r="C443">
        <v>707</v>
      </c>
      <c r="D443">
        <v>211</v>
      </c>
      <c r="E443" t="s">
        <v>249</v>
      </c>
      <c r="F443" t="s">
        <v>477</v>
      </c>
      <c r="G443">
        <v>10.277100000000001</v>
      </c>
      <c r="H443" t="s">
        <v>475</v>
      </c>
      <c r="I443">
        <v>8.570468</v>
      </c>
      <c r="J443">
        <v>1.849359</v>
      </c>
      <c r="K443">
        <v>1.3491960000000001</v>
      </c>
      <c r="L443">
        <v>70.148300000000006</v>
      </c>
      <c r="M443">
        <v>15.136799999999999</v>
      </c>
      <c r="N443">
        <v>11.042999999999999</v>
      </c>
      <c r="O443">
        <v>7</v>
      </c>
      <c r="P443" t="s">
        <v>98</v>
      </c>
      <c r="Q443" t="s">
        <v>321</v>
      </c>
      <c r="R443">
        <v>8.1848899999999993</v>
      </c>
    </row>
    <row r="444" spans="1:18" x14ac:dyDescent="0.25">
      <c r="A444">
        <v>31</v>
      </c>
      <c r="B444" t="s">
        <v>229</v>
      </c>
      <c r="C444">
        <v>759</v>
      </c>
      <c r="D444">
        <v>411</v>
      </c>
      <c r="E444" t="s">
        <v>236</v>
      </c>
      <c r="F444" t="s">
        <v>478</v>
      </c>
      <c r="G444">
        <v>82.046499999999995</v>
      </c>
      <c r="H444" t="s">
        <v>475</v>
      </c>
      <c r="I444">
        <v>4.9772600000000002</v>
      </c>
      <c r="J444">
        <v>0.70677400000000001</v>
      </c>
      <c r="K444">
        <v>1.2899099999999999</v>
      </c>
      <c r="L444">
        <v>371.24</v>
      </c>
      <c r="M444">
        <v>52.716299999999997</v>
      </c>
      <c r="N444">
        <v>96.210899999999995</v>
      </c>
      <c r="O444">
        <v>7</v>
      </c>
      <c r="P444" t="s">
        <v>98</v>
      </c>
      <c r="Q444" t="s">
        <v>321</v>
      </c>
      <c r="R444">
        <v>74.587299999999999</v>
      </c>
    </row>
    <row r="445" spans="1:18" x14ac:dyDescent="0.25">
      <c r="A445">
        <v>127</v>
      </c>
      <c r="B445" t="s">
        <v>229</v>
      </c>
      <c r="C445">
        <v>1297</v>
      </c>
      <c r="D445">
        <v>118</v>
      </c>
      <c r="E445" t="s">
        <v>247</v>
      </c>
      <c r="F445" t="s">
        <v>479</v>
      </c>
      <c r="G445">
        <v>107.586</v>
      </c>
      <c r="H445" t="s">
        <v>480</v>
      </c>
      <c r="I445">
        <v>9.0938680000000005</v>
      </c>
      <c r="J445">
        <v>1.6142510000000001</v>
      </c>
      <c r="K445">
        <v>1.976261</v>
      </c>
      <c r="L445">
        <v>805.75599999999997</v>
      </c>
      <c r="M445">
        <v>143.03</v>
      </c>
      <c r="N445">
        <v>175.10499999999999</v>
      </c>
      <c r="O445">
        <v>7</v>
      </c>
      <c r="P445" t="s">
        <v>98</v>
      </c>
      <c r="Q445" t="s">
        <v>321</v>
      </c>
      <c r="R445">
        <v>88.604299999999995</v>
      </c>
    </row>
    <row r="446" spans="1:18" x14ac:dyDescent="0.25">
      <c r="A446">
        <v>128</v>
      </c>
      <c r="B446" t="s">
        <v>229</v>
      </c>
      <c r="C446">
        <v>1315</v>
      </c>
      <c r="D446">
        <v>434</v>
      </c>
      <c r="E446" t="s">
        <v>257</v>
      </c>
      <c r="F446" t="s">
        <v>481</v>
      </c>
      <c r="G446">
        <v>0.17514099999999999</v>
      </c>
      <c r="H446" t="s">
        <v>480</v>
      </c>
      <c r="I446">
        <v>5.1946490000000001</v>
      </c>
      <c r="J446">
        <v>0.78837800000000002</v>
      </c>
      <c r="K446">
        <v>1.3997740000000001</v>
      </c>
      <c r="L446">
        <v>0.15052099999999999</v>
      </c>
      <c r="M446">
        <v>2.2844E-2</v>
      </c>
      <c r="N446">
        <v>4.0559999999999999E-2</v>
      </c>
      <c r="O446">
        <v>7</v>
      </c>
      <c r="P446" t="s">
        <v>98</v>
      </c>
      <c r="Q446" t="s">
        <v>321</v>
      </c>
      <c r="R446">
        <v>2.8975999999999998E-2</v>
      </c>
    </row>
    <row r="447" spans="1:18" x14ac:dyDescent="0.25">
      <c r="A447">
        <v>129</v>
      </c>
      <c r="B447" t="s">
        <v>229</v>
      </c>
      <c r="C447">
        <v>1316</v>
      </c>
      <c r="D447">
        <v>434</v>
      </c>
      <c r="E447" t="s">
        <v>257</v>
      </c>
      <c r="F447" t="s">
        <v>481</v>
      </c>
      <c r="G447">
        <v>58.329000000000001</v>
      </c>
      <c r="H447" t="s">
        <v>480</v>
      </c>
      <c r="I447">
        <v>5.1946490000000001</v>
      </c>
      <c r="J447">
        <v>0.78837800000000002</v>
      </c>
      <c r="K447">
        <v>1.3997740000000001</v>
      </c>
      <c r="L447">
        <v>109.898</v>
      </c>
      <c r="M447">
        <v>16.678999999999998</v>
      </c>
      <c r="N447">
        <v>29.613800000000001</v>
      </c>
      <c r="O447">
        <v>7</v>
      </c>
      <c r="P447" t="s">
        <v>98</v>
      </c>
      <c r="Q447" t="s">
        <v>321</v>
      </c>
      <c r="R447">
        <v>21.156099999999999</v>
      </c>
    </row>
    <row r="448" spans="1:18" x14ac:dyDescent="0.25">
      <c r="A448">
        <v>130</v>
      </c>
      <c r="B448" t="s">
        <v>229</v>
      </c>
      <c r="C448">
        <v>1318</v>
      </c>
      <c r="D448">
        <v>530</v>
      </c>
      <c r="E448" t="s">
        <v>237</v>
      </c>
      <c r="F448" t="s">
        <v>482</v>
      </c>
      <c r="G448">
        <v>1.95244</v>
      </c>
      <c r="H448" t="s">
        <v>480</v>
      </c>
      <c r="I448">
        <v>9.5753160000000008</v>
      </c>
      <c r="J448">
        <v>1.68818</v>
      </c>
      <c r="K448">
        <v>2.057013</v>
      </c>
      <c r="L448">
        <v>18.6952</v>
      </c>
      <c r="M448">
        <v>3.2960699999999998</v>
      </c>
      <c r="N448">
        <v>4.0161899999999999</v>
      </c>
      <c r="O448">
        <v>7</v>
      </c>
      <c r="P448" t="s">
        <v>98</v>
      </c>
      <c r="Q448" t="s">
        <v>321</v>
      </c>
      <c r="R448">
        <v>1.95244</v>
      </c>
    </row>
    <row r="449" spans="1:18" x14ac:dyDescent="0.25">
      <c r="A449">
        <v>131</v>
      </c>
      <c r="B449" t="s">
        <v>229</v>
      </c>
      <c r="C449">
        <v>1319</v>
      </c>
      <c r="D449">
        <v>530</v>
      </c>
      <c r="E449" t="s">
        <v>237</v>
      </c>
      <c r="F449" t="s">
        <v>482</v>
      </c>
      <c r="G449">
        <v>1.14083</v>
      </c>
      <c r="H449" t="s">
        <v>480</v>
      </c>
      <c r="I449">
        <v>9.5753160000000008</v>
      </c>
      <c r="J449">
        <v>1.68818</v>
      </c>
      <c r="K449">
        <v>2.057013</v>
      </c>
      <c r="L449">
        <v>10.9238</v>
      </c>
      <c r="M449">
        <v>1.9259299999999999</v>
      </c>
      <c r="N449">
        <v>2.3466999999999998</v>
      </c>
      <c r="O449">
        <v>7</v>
      </c>
      <c r="P449" t="s">
        <v>98</v>
      </c>
      <c r="Q449" t="s">
        <v>321</v>
      </c>
      <c r="R449">
        <v>1.14083</v>
      </c>
    </row>
    <row r="450" spans="1:18" x14ac:dyDescent="0.25">
      <c r="A450">
        <v>132</v>
      </c>
      <c r="B450" t="s">
        <v>229</v>
      </c>
      <c r="C450">
        <v>1320</v>
      </c>
      <c r="D450">
        <v>530</v>
      </c>
      <c r="E450" t="s">
        <v>237</v>
      </c>
      <c r="F450" t="s">
        <v>482</v>
      </c>
      <c r="G450">
        <v>1.1448100000000001</v>
      </c>
      <c r="H450" t="s">
        <v>480</v>
      </c>
      <c r="I450">
        <v>9.5753160000000008</v>
      </c>
      <c r="J450">
        <v>1.68818</v>
      </c>
      <c r="K450">
        <v>2.057013</v>
      </c>
      <c r="L450">
        <v>10.9619</v>
      </c>
      <c r="M450">
        <v>1.93265</v>
      </c>
      <c r="N450">
        <v>2.3548900000000001</v>
      </c>
      <c r="O450">
        <v>7</v>
      </c>
      <c r="P450" t="s">
        <v>98</v>
      </c>
      <c r="Q450" t="s">
        <v>321</v>
      </c>
      <c r="R450">
        <v>1.1448100000000001</v>
      </c>
    </row>
    <row r="451" spans="1:18" x14ac:dyDescent="0.25">
      <c r="A451">
        <v>133</v>
      </c>
      <c r="B451" t="s">
        <v>229</v>
      </c>
      <c r="C451">
        <v>1321</v>
      </c>
      <c r="D451">
        <v>530</v>
      </c>
      <c r="E451" t="s">
        <v>237</v>
      </c>
      <c r="F451" t="s">
        <v>482</v>
      </c>
      <c r="G451">
        <v>1.08904</v>
      </c>
      <c r="H451" t="s">
        <v>480</v>
      </c>
      <c r="I451">
        <v>9.5753160000000008</v>
      </c>
      <c r="J451">
        <v>1.68818</v>
      </c>
      <c r="K451">
        <v>2.057013</v>
      </c>
      <c r="L451">
        <v>10.427899999999999</v>
      </c>
      <c r="M451">
        <v>1.8385</v>
      </c>
      <c r="N451">
        <v>2.24017</v>
      </c>
      <c r="O451">
        <v>7</v>
      </c>
      <c r="P451" t="s">
        <v>98</v>
      </c>
      <c r="Q451" t="s">
        <v>321</v>
      </c>
      <c r="R451">
        <v>1.08904</v>
      </c>
    </row>
    <row r="452" spans="1:18" x14ac:dyDescent="0.25">
      <c r="A452">
        <v>134</v>
      </c>
      <c r="B452" t="s">
        <v>229</v>
      </c>
      <c r="C452">
        <v>1322</v>
      </c>
      <c r="D452">
        <v>617</v>
      </c>
      <c r="E452" t="s">
        <v>258</v>
      </c>
      <c r="F452" t="s">
        <v>483</v>
      </c>
      <c r="G452">
        <v>1.55725</v>
      </c>
      <c r="H452" t="s">
        <v>480</v>
      </c>
      <c r="I452">
        <v>7.0542619999999996</v>
      </c>
      <c r="J452">
        <v>1.193513</v>
      </c>
      <c r="K452">
        <v>1.6790339999999999</v>
      </c>
      <c r="L452">
        <v>10.985300000000001</v>
      </c>
      <c r="M452">
        <v>1.8586</v>
      </c>
      <c r="N452">
        <v>2.6146799999999999</v>
      </c>
      <c r="O452">
        <v>7</v>
      </c>
      <c r="P452" t="s">
        <v>98</v>
      </c>
      <c r="Q452" t="s">
        <v>321</v>
      </c>
      <c r="R452">
        <v>1.55725</v>
      </c>
    </row>
    <row r="453" spans="1:18" x14ac:dyDescent="0.25">
      <c r="A453">
        <v>135</v>
      </c>
      <c r="B453" t="s">
        <v>229</v>
      </c>
      <c r="C453">
        <v>1332</v>
      </c>
      <c r="D453">
        <v>641</v>
      </c>
      <c r="E453" t="s">
        <v>238</v>
      </c>
      <c r="F453" t="s">
        <v>484</v>
      </c>
      <c r="G453">
        <v>0.19100600000000001</v>
      </c>
      <c r="H453" t="s">
        <v>480</v>
      </c>
      <c r="I453">
        <v>4.6815410000000002</v>
      </c>
      <c r="J453">
        <v>0.69562800000000002</v>
      </c>
      <c r="K453">
        <v>1.337747</v>
      </c>
      <c r="L453">
        <v>3.8049999999999998E-3</v>
      </c>
      <c r="M453">
        <v>5.6499999999999996E-4</v>
      </c>
      <c r="N453">
        <v>1.0870000000000001E-3</v>
      </c>
      <c r="O453">
        <v>7</v>
      </c>
      <c r="P453" t="s">
        <v>98</v>
      </c>
      <c r="Q453" t="s">
        <v>321</v>
      </c>
      <c r="R453">
        <v>8.1300000000000003E-4</v>
      </c>
    </row>
    <row r="454" spans="1:18" x14ac:dyDescent="0.25">
      <c r="A454">
        <v>136</v>
      </c>
      <c r="B454" t="s">
        <v>229</v>
      </c>
      <c r="C454">
        <v>1333</v>
      </c>
      <c r="D454">
        <v>641</v>
      </c>
      <c r="E454" t="s">
        <v>238</v>
      </c>
      <c r="F454" t="s">
        <v>484</v>
      </c>
      <c r="G454">
        <v>1.5053399999999999</v>
      </c>
      <c r="H454" t="s">
        <v>480</v>
      </c>
      <c r="I454">
        <v>4.6815410000000002</v>
      </c>
      <c r="J454">
        <v>0.69562800000000002</v>
      </c>
      <c r="K454">
        <v>1.337747</v>
      </c>
      <c r="L454">
        <v>6.5708200000000003</v>
      </c>
      <c r="M454">
        <v>0.976356</v>
      </c>
      <c r="N454">
        <v>1.87761</v>
      </c>
      <c r="O454">
        <v>7</v>
      </c>
      <c r="P454" t="s">
        <v>98</v>
      </c>
      <c r="Q454" t="s">
        <v>321</v>
      </c>
      <c r="R454">
        <v>1.4035599999999999</v>
      </c>
    </row>
    <row r="455" spans="1:18" x14ac:dyDescent="0.25">
      <c r="A455">
        <v>137</v>
      </c>
      <c r="B455" t="s">
        <v>229</v>
      </c>
      <c r="C455">
        <v>1352</v>
      </c>
      <c r="D455">
        <v>118</v>
      </c>
      <c r="E455" t="s">
        <v>247</v>
      </c>
      <c r="F455" t="s">
        <v>485</v>
      </c>
      <c r="G455">
        <v>9.8587900000000008</v>
      </c>
      <c r="H455" t="s">
        <v>471</v>
      </c>
      <c r="I455">
        <v>9.5416419999999995</v>
      </c>
      <c r="J455">
        <v>1.6683520000000001</v>
      </c>
      <c r="K455">
        <v>2.0486610000000001</v>
      </c>
      <c r="L455">
        <v>42.826300000000003</v>
      </c>
      <c r="M455">
        <v>7.4881599999999997</v>
      </c>
      <c r="N455">
        <v>9.1951300000000007</v>
      </c>
      <c r="O455">
        <v>7</v>
      </c>
      <c r="P455" t="s">
        <v>98</v>
      </c>
      <c r="Q455" t="s">
        <v>321</v>
      </c>
      <c r="R455">
        <v>4.4883600000000001</v>
      </c>
    </row>
    <row r="456" spans="1:18" x14ac:dyDescent="0.25">
      <c r="A456">
        <v>138</v>
      </c>
      <c r="B456" t="s">
        <v>229</v>
      </c>
      <c r="C456">
        <v>1354</v>
      </c>
      <c r="D456">
        <v>118</v>
      </c>
      <c r="E456" t="s">
        <v>247</v>
      </c>
      <c r="F456" t="s">
        <v>485</v>
      </c>
      <c r="G456">
        <v>1.2134799999999999</v>
      </c>
      <c r="H456" t="s">
        <v>471</v>
      </c>
      <c r="I456">
        <v>9.5416419999999995</v>
      </c>
      <c r="J456">
        <v>1.6683520000000001</v>
      </c>
      <c r="K456">
        <v>2.0486610000000001</v>
      </c>
      <c r="L456">
        <v>11.5761</v>
      </c>
      <c r="M456">
        <v>2.0240800000000001</v>
      </c>
      <c r="N456">
        <v>2.4854799999999999</v>
      </c>
      <c r="O456">
        <v>7</v>
      </c>
      <c r="P456" t="s">
        <v>98</v>
      </c>
      <c r="Q456" t="s">
        <v>321</v>
      </c>
      <c r="R456">
        <v>1.21322</v>
      </c>
    </row>
    <row r="457" spans="1:18" x14ac:dyDescent="0.25">
      <c r="A457">
        <v>139</v>
      </c>
      <c r="B457" t="s">
        <v>229</v>
      </c>
      <c r="C457">
        <v>1355</v>
      </c>
      <c r="D457">
        <v>118</v>
      </c>
      <c r="E457" t="s">
        <v>247</v>
      </c>
      <c r="F457" t="s">
        <v>485</v>
      </c>
      <c r="G457">
        <v>1609.22</v>
      </c>
      <c r="H457" t="s">
        <v>471</v>
      </c>
      <c r="I457">
        <v>9.5416419999999995</v>
      </c>
      <c r="J457">
        <v>1.6683520000000001</v>
      </c>
      <c r="K457">
        <v>2.0486610000000001</v>
      </c>
      <c r="L457">
        <v>13632.1</v>
      </c>
      <c r="M457">
        <v>2383.5700000000002</v>
      </c>
      <c r="N457">
        <v>2926.92</v>
      </c>
      <c r="O457">
        <v>7</v>
      </c>
      <c r="P457" t="s">
        <v>98</v>
      </c>
      <c r="Q457" t="s">
        <v>321</v>
      </c>
      <c r="R457">
        <v>1428.7</v>
      </c>
    </row>
    <row r="458" spans="1:18" x14ac:dyDescent="0.25">
      <c r="A458">
        <v>140</v>
      </c>
      <c r="B458" t="s">
        <v>229</v>
      </c>
      <c r="C458">
        <v>1359</v>
      </c>
      <c r="D458">
        <v>119</v>
      </c>
      <c r="E458" t="s">
        <v>322</v>
      </c>
      <c r="F458" t="s">
        <v>486</v>
      </c>
      <c r="G458">
        <v>0.77625699999999997</v>
      </c>
      <c r="H458" t="s">
        <v>471</v>
      </c>
      <c r="I458">
        <v>3.8720599999999998</v>
      </c>
      <c r="J458">
        <v>0.43908999999999998</v>
      </c>
      <c r="K458">
        <v>1.230885</v>
      </c>
      <c r="L458">
        <v>1.2812399999999999</v>
      </c>
      <c r="M458">
        <v>0.145292</v>
      </c>
      <c r="N458">
        <v>0.40729100000000001</v>
      </c>
      <c r="O458">
        <v>7</v>
      </c>
      <c r="P458" t="s">
        <v>98</v>
      </c>
      <c r="Q458" t="s">
        <v>321</v>
      </c>
      <c r="R458">
        <v>0.33089299999999999</v>
      </c>
    </row>
    <row r="459" spans="1:18" x14ac:dyDescent="0.25">
      <c r="A459">
        <v>153</v>
      </c>
      <c r="B459" t="s">
        <v>229</v>
      </c>
      <c r="C459">
        <v>1406</v>
      </c>
      <c r="D459">
        <v>190</v>
      </c>
      <c r="E459" t="s">
        <v>297</v>
      </c>
      <c r="F459" t="s">
        <v>487</v>
      </c>
      <c r="G459">
        <v>2.8939699999999999</v>
      </c>
      <c r="H459" t="s">
        <v>471</v>
      </c>
      <c r="I459">
        <v>9.4791480000000004</v>
      </c>
      <c r="J459">
        <v>1.5358339999999999</v>
      </c>
      <c r="K459">
        <v>1.834163</v>
      </c>
      <c r="L459">
        <v>22.939</v>
      </c>
      <c r="M459">
        <v>3.7166299999999999</v>
      </c>
      <c r="N459">
        <v>4.4385599999999998</v>
      </c>
      <c r="O459">
        <v>7</v>
      </c>
      <c r="P459" t="s">
        <v>98</v>
      </c>
      <c r="Q459" t="s">
        <v>321</v>
      </c>
      <c r="R459">
        <v>2.41994</v>
      </c>
    </row>
    <row r="460" spans="1:18" x14ac:dyDescent="0.25">
      <c r="A460">
        <v>154</v>
      </c>
      <c r="B460" t="s">
        <v>229</v>
      </c>
      <c r="C460">
        <v>1409</v>
      </c>
      <c r="D460">
        <v>211</v>
      </c>
      <c r="E460" t="s">
        <v>249</v>
      </c>
      <c r="F460" t="s">
        <v>488</v>
      </c>
      <c r="G460">
        <v>3.0082999999999999E-2</v>
      </c>
      <c r="H460" t="s">
        <v>471</v>
      </c>
      <c r="I460">
        <v>9.7120040000000003</v>
      </c>
      <c r="J460">
        <v>1.9573689999999999</v>
      </c>
      <c r="K460">
        <v>1.6998679999999999</v>
      </c>
      <c r="L460">
        <v>3.4777000000000002E-2</v>
      </c>
      <c r="M460">
        <v>7.0089999999999996E-3</v>
      </c>
      <c r="N460">
        <v>6.0870000000000004E-3</v>
      </c>
      <c r="O460">
        <v>7</v>
      </c>
      <c r="P460" t="s">
        <v>98</v>
      </c>
      <c r="Q460" t="s">
        <v>321</v>
      </c>
      <c r="R460">
        <v>3.581E-3</v>
      </c>
    </row>
    <row r="461" spans="1:18" x14ac:dyDescent="0.25">
      <c r="A461">
        <v>155</v>
      </c>
      <c r="B461" t="s">
        <v>229</v>
      </c>
      <c r="C461">
        <v>1410</v>
      </c>
      <c r="D461">
        <v>211</v>
      </c>
      <c r="E461" t="s">
        <v>249</v>
      </c>
      <c r="F461" t="s">
        <v>488</v>
      </c>
      <c r="G461">
        <v>0.48752899999999999</v>
      </c>
      <c r="H461" t="s">
        <v>471</v>
      </c>
      <c r="I461">
        <v>9.7120040000000003</v>
      </c>
      <c r="J461">
        <v>1.9573689999999999</v>
      </c>
      <c r="K461">
        <v>1.6998679999999999</v>
      </c>
      <c r="L461">
        <v>1.13489</v>
      </c>
      <c r="M461">
        <v>0.22872600000000001</v>
      </c>
      <c r="N461">
        <v>0.19863600000000001</v>
      </c>
      <c r="O461">
        <v>7</v>
      </c>
      <c r="P461" t="s">
        <v>98</v>
      </c>
      <c r="Q461" t="s">
        <v>321</v>
      </c>
      <c r="R461">
        <v>0.116854</v>
      </c>
    </row>
    <row r="462" spans="1:18" x14ac:dyDescent="0.25">
      <c r="A462">
        <v>156</v>
      </c>
      <c r="B462" t="s">
        <v>229</v>
      </c>
      <c r="C462">
        <v>1411</v>
      </c>
      <c r="D462">
        <v>211</v>
      </c>
      <c r="E462" t="s">
        <v>249</v>
      </c>
      <c r="F462" t="s">
        <v>488</v>
      </c>
      <c r="G462">
        <v>10.4093</v>
      </c>
      <c r="H462" t="s">
        <v>471</v>
      </c>
      <c r="I462">
        <v>9.7120040000000003</v>
      </c>
      <c r="J462">
        <v>1.9573689999999999</v>
      </c>
      <c r="K462">
        <v>1.6998679999999999</v>
      </c>
      <c r="L462">
        <v>96.0732</v>
      </c>
      <c r="M462">
        <v>19.3627</v>
      </c>
      <c r="N462">
        <v>16.8154</v>
      </c>
      <c r="O462">
        <v>7</v>
      </c>
      <c r="P462" t="s">
        <v>98</v>
      </c>
      <c r="Q462" t="s">
        <v>321</v>
      </c>
      <c r="R462">
        <v>9.8922100000000004</v>
      </c>
    </row>
    <row r="463" spans="1:18" x14ac:dyDescent="0.25">
      <c r="A463">
        <v>157</v>
      </c>
      <c r="B463" t="s">
        <v>229</v>
      </c>
      <c r="C463">
        <v>1412</v>
      </c>
      <c r="D463">
        <v>211</v>
      </c>
      <c r="E463" t="s">
        <v>249</v>
      </c>
      <c r="F463" t="s">
        <v>488</v>
      </c>
      <c r="G463">
        <v>110.84699999999999</v>
      </c>
      <c r="H463" t="s">
        <v>471</v>
      </c>
      <c r="I463">
        <v>9.7120040000000003</v>
      </c>
      <c r="J463">
        <v>1.9573689999999999</v>
      </c>
      <c r="K463">
        <v>1.6998679999999999</v>
      </c>
      <c r="L463">
        <v>1064.9000000000001</v>
      </c>
      <c r="M463">
        <v>214.62200000000001</v>
      </c>
      <c r="N463">
        <v>186.387</v>
      </c>
      <c r="O463">
        <v>7</v>
      </c>
      <c r="P463" t="s">
        <v>98</v>
      </c>
      <c r="Q463" t="s">
        <v>321</v>
      </c>
      <c r="R463">
        <v>109.648</v>
      </c>
    </row>
    <row r="464" spans="1:18" x14ac:dyDescent="0.25">
      <c r="A464">
        <v>158</v>
      </c>
      <c r="B464" t="s">
        <v>229</v>
      </c>
      <c r="C464">
        <v>1413</v>
      </c>
      <c r="D464">
        <v>211</v>
      </c>
      <c r="E464" t="s">
        <v>249</v>
      </c>
      <c r="F464" t="s">
        <v>488</v>
      </c>
      <c r="G464">
        <v>6.4925699999999997</v>
      </c>
      <c r="H464" t="s">
        <v>471</v>
      </c>
      <c r="I464">
        <v>9.7120040000000003</v>
      </c>
      <c r="J464">
        <v>1.9573689999999999</v>
      </c>
      <c r="K464">
        <v>1.6998679999999999</v>
      </c>
      <c r="L464">
        <v>63.055900000000001</v>
      </c>
      <c r="M464">
        <v>12.708399999999999</v>
      </c>
      <c r="N464">
        <v>11.0365</v>
      </c>
      <c r="O464">
        <v>7</v>
      </c>
      <c r="P464" t="s">
        <v>98</v>
      </c>
      <c r="Q464" t="s">
        <v>321</v>
      </c>
      <c r="R464">
        <v>6.4925699999999997</v>
      </c>
    </row>
    <row r="465" spans="1:18" x14ac:dyDescent="0.25">
      <c r="A465">
        <v>159</v>
      </c>
      <c r="B465" t="s">
        <v>229</v>
      </c>
      <c r="C465">
        <v>1416</v>
      </c>
      <c r="D465">
        <v>214</v>
      </c>
      <c r="E465" t="s">
        <v>324</v>
      </c>
      <c r="F465" t="s">
        <v>489</v>
      </c>
      <c r="G465">
        <v>51.166200000000003</v>
      </c>
      <c r="H465" t="s">
        <v>471</v>
      </c>
      <c r="I465">
        <v>9.7109470000000009</v>
      </c>
      <c r="J465">
        <v>2.0219589999999998</v>
      </c>
      <c r="K465">
        <v>1.5928819999999999</v>
      </c>
      <c r="L465">
        <v>496.87200000000001</v>
      </c>
      <c r="M465">
        <v>103.456</v>
      </c>
      <c r="N465">
        <v>81.5017</v>
      </c>
      <c r="O465">
        <v>7</v>
      </c>
      <c r="P465" t="s">
        <v>98</v>
      </c>
      <c r="Q465" t="s">
        <v>321</v>
      </c>
      <c r="R465">
        <v>51.166200000000003</v>
      </c>
    </row>
    <row r="466" spans="1:18" x14ac:dyDescent="0.25">
      <c r="A466">
        <v>160</v>
      </c>
      <c r="B466" t="s">
        <v>229</v>
      </c>
      <c r="C466">
        <v>1418</v>
      </c>
      <c r="D466">
        <v>241</v>
      </c>
      <c r="E466" t="s">
        <v>252</v>
      </c>
      <c r="F466" t="s">
        <v>490</v>
      </c>
      <c r="G466">
        <v>34.826900000000002</v>
      </c>
      <c r="H466" t="s">
        <v>471</v>
      </c>
      <c r="I466">
        <v>9.8791159999999998</v>
      </c>
      <c r="J466">
        <v>2.3581880000000002</v>
      </c>
      <c r="K466">
        <v>1.4636420000000001</v>
      </c>
      <c r="L466">
        <v>332.96499999999997</v>
      </c>
      <c r="M466">
        <v>79.480099999999993</v>
      </c>
      <c r="N466">
        <v>49.330399999999997</v>
      </c>
      <c r="O466">
        <v>7</v>
      </c>
      <c r="P466" t="s">
        <v>98</v>
      </c>
      <c r="Q466" t="s">
        <v>321</v>
      </c>
      <c r="R466">
        <v>33.703899999999997</v>
      </c>
    </row>
    <row r="467" spans="1:18" x14ac:dyDescent="0.25">
      <c r="A467">
        <v>161</v>
      </c>
      <c r="B467" t="s">
        <v>229</v>
      </c>
      <c r="C467">
        <v>1420</v>
      </c>
      <c r="D467">
        <v>241</v>
      </c>
      <c r="E467" t="s">
        <v>252</v>
      </c>
      <c r="F467" t="s">
        <v>490</v>
      </c>
      <c r="G467">
        <v>9.0931099999999994</v>
      </c>
      <c r="H467" t="s">
        <v>471</v>
      </c>
      <c r="I467">
        <v>9.8791159999999998</v>
      </c>
      <c r="J467">
        <v>2.3581880000000002</v>
      </c>
      <c r="K467">
        <v>1.4636420000000001</v>
      </c>
      <c r="L467">
        <v>89.831900000000005</v>
      </c>
      <c r="M467">
        <v>21.443300000000001</v>
      </c>
      <c r="N467">
        <v>13.309100000000001</v>
      </c>
      <c r="O467">
        <v>7</v>
      </c>
      <c r="P467" t="s">
        <v>98</v>
      </c>
      <c r="Q467" t="s">
        <v>321</v>
      </c>
      <c r="R467">
        <v>9.0931099999999994</v>
      </c>
    </row>
    <row r="468" spans="1:18" x14ac:dyDescent="0.25">
      <c r="A468">
        <v>162</v>
      </c>
      <c r="B468" t="s">
        <v>229</v>
      </c>
      <c r="C468">
        <v>1421</v>
      </c>
      <c r="D468">
        <v>243</v>
      </c>
      <c r="E468" t="s">
        <v>253</v>
      </c>
      <c r="F468" t="s">
        <v>491</v>
      </c>
      <c r="G468">
        <v>9.7734100000000002</v>
      </c>
      <c r="H468" t="s">
        <v>471</v>
      </c>
      <c r="I468">
        <v>10.202399</v>
      </c>
      <c r="J468">
        <v>1.918717</v>
      </c>
      <c r="K468">
        <v>1.9798009999999999</v>
      </c>
      <c r="L468">
        <v>99.712199999999996</v>
      </c>
      <c r="M468">
        <v>18.752400000000002</v>
      </c>
      <c r="N468">
        <v>19.349399999999999</v>
      </c>
      <c r="O468">
        <v>7</v>
      </c>
      <c r="P468" t="s">
        <v>98</v>
      </c>
      <c r="Q468" t="s">
        <v>321</v>
      </c>
      <c r="R468">
        <v>9.7734100000000002</v>
      </c>
    </row>
    <row r="469" spans="1:18" x14ac:dyDescent="0.25">
      <c r="A469">
        <v>163</v>
      </c>
      <c r="B469" t="s">
        <v>229</v>
      </c>
      <c r="C469">
        <v>1422</v>
      </c>
      <c r="D469">
        <v>243</v>
      </c>
      <c r="E469" t="s">
        <v>253</v>
      </c>
      <c r="F469" t="s">
        <v>491</v>
      </c>
      <c r="G469">
        <v>28.610399999999998</v>
      </c>
      <c r="H469" t="s">
        <v>471</v>
      </c>
      <c r="I469">
        <v>10.202399</v>
      </c>
      <c r="J469">
        <v>1.918717</v>
      </c>
      <c r="K469">
        <v>1.9798009999999999</v>
      </c>
      <c r="L469">
        <v>291.89499999999998</v>
      </c>
      <c r="M469">
        <v>54.895299999999999</v>
      </c>
      <c r="N469">
        <v>56.642899999999997</v>
      </c>
      <c r="O469">
        <v>7</v>
      </c>
      <c r="P469" t="s">
        <v>98</v>
      </c>
      <c r="Q469" t="s">
        <v>321</v>
      </c>
      <c r="R469">
        <v>28.610399999999998</v>
      </c>
    </row>
    <row r="470" spans="1:18" x14ac:dyDescent="0.25">
      <c r="A470">
        <v>164</v>
      </c>
      <c r="B470" t="s">
        <v>229</v>
      </c>
      <c r="C470">
        <v>1423</v>
      </c>
      <c r="D470">
        <v>243</v>
      </c>
      <c r="E470" t="s">
        <v>253</v>
      </c>
      <c r="F470" t="s">
        <v>491</v>
      </c>
      <c r="G470">
        <v>31.020099999999999</v>
      </c>
      <c r="H470" t="s">
        <v>471</v>
      </c>
      <c r="I470">
        <v>10.202399</v>
      </c>
      <c r="J470">
        <v>1.918717</v>
      </c>
      <c r="K470">
        <v>1.9798009999999999</v>
      </c>
      <c r="L470">
        <v>316.47899999999998</v>
      </c>
      <c r="M470">
        <v>59.518799999999999</v>
      </c>
      <c r="N470">
        <v>61.413600000000002</v>
      </c>
      <c r="O470">
        <v>7</v>
      </c>
      <c r="P470" t="s">
        <v>98</v>
      </c>
      <c r="Q470" t="s">
        <v>321</v>
      </c>
      <c r="R470">
        <v>31.020099999999999</v>
      </c>
    </row>
    <row r="471" spans="1:18" x14ac:dyDescent="0.25">
      <c r="A471">
        <v>165</v>
      </c>
      <c r="B471" t="s">
        <v>229</v>
      </c>
      <c r="C471">
        <v>1426</v>
      </c>
      <c r="D471">
        <v>243</v>
      </c>
      <c r="E471" t="s">
        <v>253</v>
      </c>
      <c r="F471" t="s">
        <v>491</v>
      </c>
      <c r="G471">
        <v>5.95831</v>
      </c>
      <c r="H471" t="s">
        <v>471</v>
      </c>
      <c r="I471">
        <v>10.202399</v>
      </c>
      <c r="J471">
        <v>1.918717</v>
      </c>
      <c r="K471">
        <v>1.9798009999999999</v>
      </c>
      <c r="L471">
        <v>3.6801200000000001</v>
      </c>
      <c r="M471">
        <v>0.69210199999999999</v>
      </c>
      <c r="N471">
        <v>0.71413599999999999</v>
      </c>
      <c r="O471">
        <v>7</v>
      </c>
      <c r="P471" t="s">
        <v>98</v>
      </c>
      <c r="Q471" t="s">
        <v>321</v>
      </c>
      <c r="R471">
        <v>0.360711</v>
      </c>
    </row>
    <row r="472" spans="1:18" x14ac:dyDescent="0.25">
      <c r="A472">
        <v>166</v>
      </c>
      <c r="B472" t="s">
        <v>229</v>
      </c>
      <c r="C472">
        <v>1428</v>
      </c>
      <c r="D472">
        <v>251</v>
      </c>
      <c r="E472" t="s">
        <v>325</v>
      </c>
      <c r="F472" t="s">
        <v>492</v>
      </c>
      <c r="G472">
        <v>33.647599999999997</v>
      </c>
      <c r="H472" t="s">
        <v>471</v>
      </c>
      <c r="I472">
        <v>9.9065910000000006</v>
      </c>
      <c r="J472">
        <v>1.780672</v>
      </c>
      <c r="K472">
        <v>2.072333</v>
      </c>
      <c r="L472">
        <v>113.81</v>
      </c>
      <c r="M472">
        <v>20.456900000000001</v>
      </c>
      <c r="N472">
        <v>23.807600000000001</v>
      </c>
      <c r="O472">
        <v>7</v>
      </c>
      <c r="P472" t="s">
        <v>98</v>
      </c>
      <c r="Q472" t="s">
        <v>321</v>
      </c>
      <c r="R472">
        <v>11.488300000000001</v>
      </c>
    </row>
    <row r="473" spans="1:18" x14ac:dyDescent="0.25">
      <c r="A473">
        <v>167</v>
      </c>
      <c r="B473" t="s">
        <v>229</v>
      </c>
      <c r="C473">
        <v>1429</v>
      </c>
      <c r="D473">
        <v>251</v>
      </c>
      <c r="E473" t="s">
        <v>325</v>
      </c>
      <c r="F473" t="s">
        <v>492</v>
      </c>
      <c r="G473">
        <v>22.310300000000002</v>
      </c>
      <c r="H473" t="s">
        <v>471</v>
      </c>
      <c r="I473">
        <v>9.9065910000000006</v>
      </c>
      <c r="J473">
        <v>1.780672</v>
      </c>
      <c r="K473">
        <v>2.072333</v>
      </c>
      <c r="L473">
        <v>208.70400000000001</v>
      </c>
      <c r="M473">
        <v>37.513800000000003</v>
      </c>
      <c r="N473">
        <v>43.658200000000001</v>
      </c>
      <c r="O473">
        <v>7</v>
      </c>
      <c r="P473" t="s">
        <v>98</v>
      </c>
      <c r="Q473" t="s">
        <v>321</v>
      </c>
      <c r="R473">
        <v>21.0672</v>
      </c>
    </row>
    <row r="474" spans="1:18" x14ac:dyDescent="0.25">
      <c r="A474">
        <v>168</v>
      </c>
      <c r="B474" t="s">
        <v>229</v>
      </c>
      <c r="C474">
        <v>1435</v>
      </c>
      <c r="D474">
        <v>411</v>
      </c>
      <c r="E474" t="s">
        <v>236</v>
      </c>
      <c r="F474" t="s">
        <v>473</v>
      </c>
      <c r="G474">
        <v>8.4206000000000003</v>
      </c>
      <c r="H474" t="s">
        <v>471</v>
      </c>
      <c r="I474">
        <v>6.6934500000000003</v>
      </c>
      <c r="J474">
        <v>0.99065700000000001</v>
      </c>
      <c r="K474">
        <v>1.5987610000000001</v>
      </c>
      <c r="L474">
        <v>52.507800000000003</v>
      </c>
      <c r="M474">
        <v>7.7713599999999996</v>
      </c>
      <c r="N474">
        <v>12.541700000000001</v>
      </c>
      <c r="O474">
        <v>7</v>
      </c>
      <c r="P474" t="s">
        <v>98</v>
      </c>
      <c r="Q474" t="s">
        <v>321</v>
      </c>
      <c r="R474">
        <v>7.8446499999999997</v>
      </c>
    </row>
    <row r="475" spans="1:18" x14ac:dyDescent="0.25">
      <c r="A475">
        <v>169</v>
      </c>
      <c r="B475" t="s">
        <v>229</v>
      </c>
      <c r="C475">
        <v>1436</v>
      </c>
      <c r="D475">
        <v>411</v>
      </c>
      <c r="E475" t="s">
        <v>236</v>
      </c>
      <c r="F475" t="s">
        <v>473</v>
      </c>
      <c r="G475">
        <v>5.5270700000000001</v>
      </c>
      <c r="H475" t="s">
        <v>471</v>
      </c>
      <c r="I475">
        <v>6.6934500000000003</v>
      </c>
      <c r="J475">
        <v>0.99065700000000001</v>
      </c>
      <c r="K475">
        <v>1.5987610000000001</v>
      </c>
      <c r="L475">
        <v>35.347799999999999</v>
      </c>
      <c r="M475">
        <v>5.2316099999999999</v>
      </c>
      <c r="N475">
        <v>8.4429800000000004</v>
      </c>
      <c r="O475">
        <v>7</v>
      </c>
      <c r="P475" t="s">
        <v>98</v>
      </c>
      <c r="Q475" t="s">
        <v>321</v>
      </c>
      <c r="R475">
        <v>5.2809499999999998</v>
      </c>
    </row>
    <row r="476" spans="1:18" x14ac:dyDescent="0.25">
      <c r="A476">
        <v>170</v>
      </c>
      <c r="B476" t="s">
        <v>229</v>
      </c>
      <c r="C476">
        <v>1445</v>
      </c>
      <c r="D476">
        <v>411</v>
      </c>
      <c r="E476" t="s">
        <v>236</v>
      </c>
      <c r="F476" t="s">
        <v>473</v>
      </c>
      <c r="G476">
        <v>7.5445700000000002</v>
      </c>
      <c r="H476" t="s">
        <v>471</v>
      </c>
      <c r="I476">
        <v>6.6934500000000003</v>
      </c>
      <c r="J476">
        <v>0.99065700000000001</v>
      </c>
      <c r="K476">
        <v>1.5987610000000001</v>
      </c>
      <c r="L476">
        <v>26.246400000000001</v>
      </c>
      <c r="M476">
        <v>3.8845700000000001</v>
      </c>
      <c r="N476">
        <v>6.2690799999999998</v>
      </c>
      <c r="O476">
        <v>7</v>
      </c>
      <c r="P476" t="s">
        <v>98</v>
      </c>
      <c r="Q476" t="s">
        <v>321</v>
      </c>
      <c r="R476">
        <v>3.9212099999999999</v>
      </c>
    </row>
    <row r="477" spans="1:18" x14ac:dyDescent="0.25">
      <c r="A477">
        <v>171</v>
      </c>
      <c r="B477" t="s">
        <v>229</v>
      </c>
      <c r="C477">
        <v>1449</v>
      </c>
      <c r="D477">
        <v>411</v>
      </c>
      <c r="E477" t="s">
        <v>236</v>
      </c>
      <c r="F477" t="s">
        <v>473</v>
      </c>
      <c r="G477">
        <v>44.081400000000002</v>
      </c>
      <c r="H477" t="s">
        <v>471</v>
      </c>
      <c r="I477">
        <v>6.6934500000000003</v>
      </c>
      <c r="J477">
        <v>0.99065700000000001</v>
      </c>
      <c r="K477">
        <v>1.5987610000000001</v>
      </c>
      <c r="L477">
        <v>50.926200000000001</v>
      </c>
      <c r="M477">
        <v>7.5372700000000004</v>
      </c>
      <c r="N477">
        <v>12.1639</v>
      </c>
      <c r="O477">
        <v>7</v>
      </c>
      <c r="P477" t="s">
        <v>98</v>
      </c>
      <c r="Q477" t="s">
        <v>321</v>
      </c>
      <c r="R477">
        <v>7.6083600000000002</v>
      </c>
    </row>
    <row r="478" spans="1:18" x14ac:dyDescent="0.25">
      <c r="A478">
        <v>175</v>
      </c>
      <c r="B478" t="s">
        <v>229</v>
      </c>
      <c r="C478">
        <v>1458</v>
      </c>
      <c r="D478">
        <v>434</v>
      </c>
      <c r="E478" t="s">
        <v>257</v>
      </c>
      <c r="F478" t="s">
        <v>493</v>
      </c>
      <c r="G478">
        <v>204.625</v>
      </c>
      <c r="H478" t="s">
        <v>471</v>
      </c>
      <c r="I478">
        <v>7.4178269999999999</v>
      </c>
      <c r="J478">
        <v>1.1901790000000001</v>
      </c>
      <c r="K478">
        <v>1.7402979999999999</v>
      </c>
      <c r="L478">
        <v>1403.58</v>
      </c>
      <c r="M478">
        <v>225.202</v>
      </c>
      <c r="N478">
        <v>329.29399999999998</v>
      </c>
      <c r="O478">
        <v>7</v>
      </c>
      <c r="P478" t="s">
        <v>98</v>
      </c>
      <c r="Q478" t="s">
        <v>321</v>
      </c>
      <c r="R478">
        <v>189.21700000000001</v>
      </c>
    </row>
    <row r="479" spans="1:18" x14ac:dyDescent="0.25">
      <c r="A479">
        <v>176</v>
      </c>
      <c r="B479" t="s">
        <v>229</v>
      </c>
      <c r="C479">
        <v>1460</v>
      </c>
      <c r="D479">
        <v>434</v>
      </c>
      <c r="E479" t="s">
        <v>257</v>
      </c>
      <c r="F479" t="s">
        <v>493</v>
      </c>
      <c r="G479">
        <v>14.398899999999999</v>
      </c>
      <c r="H479" t="s">
        <v>471</v>
      </c>
      <c r="I479">
        <v>7.4178269999999999</v>
      </c>
      <c r="J479">
        <v>1.1901790000000001</v>
      </c>
      <c r="K479">
        <v>1.7402979999999999</v>
      </c>
      <c r="L479">
        <v>106.809</v>
      </c>
      <c r="M479">
        <v>17.1373</v>
      </c>
      <c r="N479">
        <v>25.058399999999999</v>
      </c>
      <c r="O479">
        <v>7</v>
      </c>
      <c r="P479" t="s">
        <v>98</v>
      </c>
      <c r="Q479" t="s">
        <v>321</v>
      </c>
      <c r="R479">
        <v>14.398899999999999</v>
      </c>
    </row>
    <row r="480" spans="1:18" x14ac:dyDescent="0.25">
      <c r="A480">
        <v>177</v>
      </c>
      <c r="B480" t="s">
        <v>229</v>
      </c>
      <c r="C480">
        <v>1461</v>
      </c>
      <c r="D480">
        <v>434</v>
      </c>
      <c r="E480" t="s">
        <v>257</v>
      </c>
      <c r="F480" t="s">
        <v>493</v>
      </c>
      <c r="G480">
        <v>9.2483299999999993</v>
      </c>
      <c r="H480" t="s">
        <v>471</v>
      </c>
      <c r="I480">
        <v>7.4178269999999999</v>
      </c>
      <c r="J480">
        <v>1.1901790000000001</v>
      </c>
      <c r="K480">
        <v>1.7402979999999999</v>
      </c>
      <c r="L480">
        <v>68.599000000000004</v>
      </c>
      <c r="M480">
        <v>11.006600000000001</v>
      </c>
      <c r="N480">
        <v>16.094000000000001</v>
      </c>
      <c r="O480">
        <v>7</v>
      </c>
      <c r="P480" t="s">
        <v>98</v>
      </c>
      <c r="Q480" t="s">
        <v>321</v>
      </c>
      <c r="R480">
        <v>9.2478499999999997</v>
      </c>
    </row>
    <row r="481" spans="1:18" x14ac:dyDescent="0.25">
      <c r="A481">
        <v>178</v>
      </c>
      <c r="B481" t="s">
        <v>229</v>
      </c>
      <c r="C481">
        <v>1463</v>
      </c>
      <c r="D481">
        <v>530</v>
      </c>
      <c r="E481" t="s">
        <v>237</v>
      </c>
      <c r="F481" t="s">
        <v>494</v>
      </c>
      <c r="G481">
        <v>1.0488</v>
      </c>
      <c r="H481" t="s">
        <v>471</v>
      </c>
      <c r="I481">
        <v>10.834617</v>
      </c>
      <c r="J481">
        <v>1.784295</v>
      </c>
      <c r="K481">
        <v>2.008928</v>
      </c>
      <c r="L481">
        <v>11.363300000000001</v>
      </c>
      <c r="M481">
        <v>1.87137</v>
      </c>
      <c r="N481">
        <v>2.1069599999999999</v>
      </c>
      <c r="O481">
        <v>7</v>
      </c>
      <c r="P481" t="s">
        <v>98</v>
      </c>
      <c r="Q481" t="s">
        <v>321</v>
      </c>
      <c r="R481">
        <v>1.0488</v>
      </c>
    </row>
    <row r="482" spans="1:18" x14ac:dyDescent="0.25">
      <c r="A482">
        <v>179</v>
      </c>
      <c r="B482" t="s">
        <v>229</v>
      </c>
      <c r="C482">
        <v>1464</v>
      </c>
      <c r="D482">
        <v>530</v>
      </c>
      <c r="E482" t="s">
        <v>237</v>
      </c>
      <c r="F482" t="s">
        <v>494</v>
      </c>
      <c r="G482">
        <v>1.3431500000000001</v>
      </c>
      <c r="H482" t="s">
        <v>471</v>
      </c>
      <c r="I482">
        <v>10.834617</v>
      </c>
      <c r="J482">
        <v>1.784295</v>
      </c>
      <c r="K482">
        <v>2.008928</v>
      </c>
      <c r="L482">
        <v>14.5525</v>
      </c>
      <c r="M482">
        <v>2.3965800000000002</v>
      </c>
      <c r="N482">
        <v>2.6982900000000001</v>
      </c>
      <c r="O482">
        <v>7</v>
      </c>
      <c r="P482" t="s">
        <v>98</v>
      </c>
      <c r="Q482" t="s">
        <v>321</v>
      </c>
      <c r="R482">
        <v>1.3431500000000001</v>
      </c>
    </row>
    <row r="483" spans="1:18" x14ac:dyDescent="0.25">
      <c r="A483">
        <v>180</v>
      </c>
      <c r="B483" t="s">
        <v>229</v>
      </c>
      <c r="C483">
        <v>1483</v>
      </c>
      <c r="D483">
        <v>617</v>
      </c>
      <c r="E483" t="s">
        <v>258</v>
      </c>
      <c r="F483" t="s">
        <v>495</v>
      </c>
      <c r="G483">
        <v>2.97729</v>
      </c>
      <c r="H483" t="s">
        <v>471</v>
      </c>
      <c r="I483">
        <v>9.9501170000000005</v>
      </c>
      <c r="J483">
        <v>1.6960770000000001</v>
      </c>
      <c r="K483">
        <v>1.9686710000000001</v>
      </c>
      <c r="L483">
        <v>16.176300000000001</v>
      </c>
      <c r="M483">
        <v>2.7573799999999999</v>
      </c>
      <c r="N483">
        <v>3.2005499999999998</v>
      </c>
      <c r="O483">
        <v>7</v>
      </c>
      <c r="P483" t="s">
        <v>98</v>
      </c>
      <c r="Q483" t="s">
        <v>321</v>
      </c>
      <c r="R483">
        <v>1.62574</v>
      </c>
    </row>
    <row r="484" spans="1:18" x14ac:dyDescent="0.25">
      <c r="A484">
        <v>181</v>
      </c>
      <c r="B484" t="s">
        <v>229</v>
      </c>
      <c r="C484">
        <v>1484</v>
      </c>
      <c r="D484">
        <v>617</v>
      </c>
      <c r="E484" t="s">
        <v>258</v>
      </c>
      <c r="F484" t="s">
        <v>495</v>
      </c>
      <c r="G484">
        <v>9.6287599999999998</v>
      </c>
      <c r="H484" t="s">
        <v>471</v>
      </c>
      <c r="I484">
        <v>9.9501170000000005</v>
      </c>
      <c r="J484">
        <v>1.6960770000000001</v>
      </c>
      <c r="K484">
        <v>1.9686710000000001</v>
      </c>
      <c r="L484">
        <v>95.172200000000004</v>
      </c>
      <c r="M484">
        <v>16.222899999999999</v>
      </c>
      <c r="N484">
        <v>18.830200000000001</v>
      </c>
      <c r="O484">
        <v>7</v>
      </c>
      <c r="P484" t="s">
        <v>98</v>
      </c>
      <c r="Q484" t="s">
        <v>321</v>
      </c>
      <c r="R484">
        <v>9.5649300000000004</v>
      </c>
    </row>
    <row r="485" spans="1:18" x14ac:dyDescent="0.25">
      <c r="A485">
        <v>182</v>
      </c>
      <c r="B485" t="s">
        <v>229</v>
      </c>
      <c r="C485">
        <v>1485</v>
      </c>
      <c r="D485">
        <v>617</v>
      </c>
      <c r="E485" t="s">
        <v>258</v>
      </c>
      <c r="F485" t="s">
        <v>495</v>
      </c>
      <c r="G485">
        <v>17.442699999999999</v>
      </c>
      <c r="H485" t="s">
        <v>471</v>
      </c>
      <c r="I485">
        <v>9.9501170000000005</v>
      </c>
      <c r="J485">
        <v>1.6960770000000001</v>
      </c>
      <c r="K485">
        <v>1.9686710000000001</v>
      </c>
      <c r="L485">
        <v>173.55699999999999</v>
      </c>
      <c r="M485">
        <v>29.584199999999999</v>
      </c>
      <c r="N485">
        <v>34.338900000000002</v>
      </c>
      <c r="O485">
        <v>7</v>
      </c>
      <c r="P485" t="s">
        <v>98</v>
      </c>
      <c r="Q485" t="s">
        <v>321</v>
      </c>
      <c r="R485">
        <v>17.442699999999999</v>
      </c>
    </row>
    <row r="486" spans="1:18" x14ac:dyDescent="0.25">
      <c r="A486">
        <v>183</v>
      </c>
      <c r="B486" t="s">
        <v>229</v>
      </c>
      <c r="C486">
        <v>1486</v>
      </c>
      <c r="D486">
        <v>617</v>
      </c>
      <c r="E486" t="s">
        <v>258</v>
      </c>
      <c r="F486" t="s">
        <v>495</v>
      </c>
      <c r="G486">
        <v>2.79088</v>
      </c>
      <c r="H486" t="s">
        <v>471</v>
      </c>
      <c r="I486">
        <v>9.9501170000000005</v>
      </c>
      <c r="J486">
        <v>1.6960770000000001</v>
      </c>
      <c r="K486">
        <v>1.9686710000000001</v>
      </c>
      <c r="L486">
        <v>27.769600000000001</v>
      </c>
      <c r="M486">
        <v>4.7335500000000001</v>
      </c>
      <c r="N486">
        <v>5.4943299999999997</v>
      </c>
      <c r="O486">
        <v>7</v>
      </c>
      <c r="P486" t="s">
        <v>98</v>
      </c>
      <c r="Q486" t="s">
        <v>321</v>
      </c>
      <c r="R486">
        <v>2.79088</v>
      </c>
    </row>
    <row r="487" spans="1:18" x14ac:dyDescent="0.25">
      <c r="A487">
        <v>184</v>
      </c>
      <c r="B487" t="s">
        <v>229</v>
      </c>
      <c r="C487">
        <v>1487</v>
      </c>
      <c r="D487">
        <v>617</v>
      </c>
      <c r="E487" t="s">
        <v>258</v>
      </c>
      <c r="F487" t="s">
        <v>495</v>
      </c>
      <c r="G487">
        <v>1.9282900000000001</v>
      </c>
      <c r="H487" t="s">
        <v>471</v>
      </c>
      <c r="I487">
        <v>9.9501170000000005</v>
      </c>
      <c r="J487">
        <v>1.6960770000000001</v>
      </c>
      <c r="K487">
        <v>1.9686710000000001</v>
      </c>
      <c r="L487">
        <v>19.186699999999998</v>
      </c>
      <c r="M487">
        <v>3.2705299999999999</v>
      </c>
      <c r="N487">
        <v>3.79617</v>
      </c>
      <c r="O487">
        <v>7</v>
      </c>
      <c r="P487" t="s">
        <v>98</v>
      </c>
      <c r="Q487" t="s">
        <v>321</v>
      </c>
      <c r="R487">
        <v>1.9282900000000001</v>
      </c>
    </row>
    <row r="488" spans="1:18" x14ac:dyDescent="0.25">
      <c r="A488">
        <v>185</v>
      </c>
      <c r="B488" t="s">
        <v>229</v>
      </c>
      <c r="C488">
        <v>1488</v>
      </c>
      <c r="D488">
        <v>617</v>
      </c>
      <c r="E488" t="s">
        <v>258</v>
      </c>
      <c r="F488" t="s">
        <v>495</v>
      </c>
      <c r="G488">
        <v>1.35527</v>
      </c>
      <c r="H488" t="s">
        <v>471</v>
      </c>
      <c r="I488">
        <v>9.9501170000000005</v>
      </c>
      <c r="J488">
        <v>1.6960770000000001</v>
      </c>
      <c r="K488">
        <v>1.9686710000000001</v>
      </c>
      <c r="L488">
        <v>13.485099999999999</v>
      </c>
      <c r="M488">
        <v>2.2986399999999998</v>
      </c>
      <c r="N488">
        <v>2.6680799999999998</v>
      </c>
      <c r="O488">
        <v>7</v>
      </c>
      <c r="P488" t="s">
        <v>98</v>
      </c>
      <c r="Q488" t="s">
        <v>321</v>
      </c>
      <c r="R488">
        <v>1.35527</v>
      </c>
    </row>
    <row r="489" spans="1:18" x14ac:dyDescent="0.25">
      <c r="A489">
        <v>186</v>
      </c>
      <c r="B489" t="s">
        <v>229</v>
      </c>
      <c r="C489">
        <v>1489</v>
      </c>
      <c r="D489">
        <v>617</v>
      </c>
      <c r="E489" t="s">
        <v>258</v>
      </c>
      <c r="F489" t="s">
        <v>495</v>
      </c>
      <c r="G489">
        <v>2.83704</v>
      </c>
      <c r="H489" t="s">
        <v>471</v>
      </c>
      <c r="I489">
        <v>9.9501170000000005</v>
      </c>
      <c r="J489">
        <v>1.6960770000000001</v>
      </c>
      <c r="K489">
        <v>1.9686710000000001</v>
      </c>
      <c r="L489">
        <v>28.228899999999999</v>
      </c>
      <c r="M489">
        <v>4.8118400000000001</v>
      </c>
      <c r="N489">
        <v>5.5852000000000004</v>
      </c>
      <c r="O489">
        <v>7</v>
      </c>
      <c r="P489" t="s">
        <v>98</v>
      </c>
      <c r="Q489" t="s">
        <v>321</v>
      </c>
      <c r="R489">
        <v>2.83704</v>
      </c>
    </row>
    <row r="490" spans="1:18" x14ac:dyDescent="0.25">
      <c r="A490">
        <v>188</v>
      </c>
      <c r="B490" t="s">
        <v>229</v>
      </c>
      <c r="C490">
        <v>1500</v>
      </c>
      <c r="D490">
        <v>641</v>
      </c>
      <c r="E490" t="s">
        <v>238</v>
      </c>
      <c r="F490" t="s">
        <v>496</v>
      </c>
      <c r="G490">
        <v>3.4744899999999999</v>
      </c>
      <c r="H490" t="s">
        <v>471</v>
      </c>
      <c r="I490">
        <v>8.4822120000000005</v>
      </c>
      <c r="J490">
        <v>1.4481980000000001</v>
      </c>
      <c r="K490">
        <v>1.8509150000000001</v>
      </c>
      <c r="L490">
        <v>29.471399999999999</v>
      </c>
      <c r="M490">
        <v>5.0317499999999997</v>
      </c>
      <c r="N490">
        <v>6.4309900000000004</v>
      </c>
      <c r="O490">
        <v>7</v>
      </c>
      <c r="P490" t="s">
        <v>98</v>
      </c>
      <c r="Q490" t="s">
        <v>321</v>
      </c>
      <c r="R490">
        <v>3.4744899999999999</v>
      </c>
    </row>
    <row r="491" spans="1:18" x14ac:dyDescent="0.25">
      <c r="A491">
        <v>189</v>
      </c>
      <c r="B491" t="s">
        <v>229</v>
      </c>
      <c r="C491">
        <v>1501</v>
      </c>
      <c r="D491">
        <v>641</v>
      </c>
      <c r="E491" t="s">
        <v>238</v>
      </c>
      <c r="F491" t="s">
        <v>496</v>
      </c>
      <c r="G491">
        <v>1.3691199999999999</v>
      </c>
      <c r="H491" t="s">
        <v>471</v>
      </c>
      <c r="I491">
        <v>8.4822120000000005</v>
      </c>
      <c r="J491">
        <v>1.4481980000000001</v>
      </c>
      <c r="K491">
        <v>1.8509150000000001</v>
      </c>
      <c r="L491">
        <v>11.613200000000001</v>
      </c>
      <c r="M491">
        <v>1.9827600000000001</v>
      </c>
      <c r="N491">
        <v>2.5341300000000002</v>
      </c>
      <c r="O491">
        <v>7</v>
      </c>
      <c r="P491" t="s">
        <v>98</v>
      </c>
      <c r="Q491" t="s">
        <v>321</v>
      </c>
      <c r="R491">
        <v>1.3691199999999999</v>
      </c>
    </row>
    <row r="492" spans="1:18" x14ac:dyDescent="0.25">
      <c r="A492">
        <v>190</v>
      </c>
      <c r="B492" t="s">
        <v>229</v>
      </c>
      <c r="C492">
        <v>1502</v>
      </c>
      <c r="D492">
        <v>641</v>
      </c>
      <c r="E492" t="s">
        <v>238</v>
      </c>
      <c r="F492" t="s">
        <v>496</v>
      </c>
      <c r="G492">
        <v>7.0951700000000004</v>
      </c>
      <c r="H492" t="s">
        <v>471</v>
      </c>
      <c r="I492">
        <v>8.4822120000000005</v>
      </c>
      <c r="J492">
        <v>1.4481980000000001</v>
      </c>
      <c r="K492">
        <v>1.8509150000000001</v>
      </c>
      <c r="L492">
        <v>59.6663</v>
      </c>
      <c r="M492">
        <v>10.186999999999999</v>
      </c>
      <c r="N492">
        <v>13.0199</v>
      </c>
      <c r="O492">
        <v>7</v>
      </c>
      <c r="P492" t="s">
        <v>98</v>
      </c>
      <c r="Q492" t="s">
        <v>321</v>
      </c>
      <c r="R492">
        <v>7.0342900000000004</v>
      </c>
    </row>
    <row r="493" spans="1:18" x14ac:dyDescent="0.25">
      <c r="A493">
        <v>191</v>
      </c>
      <c r="B493" t="s">
        <v>229</v>
      </c>
      <c r="C493">
        <v>1503</v>
      </c>
      <c r="D493">
        <v>641</v>
      </c>
      <c r="E493" t="s">
        <v>238</v>
      </c>
      <c r="F493" t="s">
        <v>496</v>
      </c>
      <c r="G493">
        <v>2.8321499999999999</v>
      </c>
      <c r="H493" t="s">
        <v>471</v>
      </c>
      <c r="I493">
        <v>8.4822120000000005</v>
      </c>
      <c r="J493">
        <v>1.4481980000000001</v>
      </c>
      <c r="K493">
        <v>1.8509150000000001</v>
      </c>
      <c r="L493">
        <v>24.0229</v>
      </c>
      <c r="M493">
        <v>4.1015100000000002</v>
      </c>
      <c r="N493">
        <v>5.24207</v>
      </c>
      <c r="O493">
        <v>7</v>
      </c>
      <c r="P493" t="s">
        <v>98</v>
      </c>
      <c r="Q493" t="s">
        <v>321</v>
      </c>
      <c r="R493">
        <v>2.8321499999999999</v>
      </c>
    </row>
    <row r="494" spans="1:18" x14ac:dyDescent="0.25">
      <c r="A494">
        <v>192</v>
      </c>
      <c r="B494" t="s">
        <v>229</v>
      </c>
      <c r="C494">
        <v>1504</v>
      </c>
      <c r="D494">
        <v>641</v>
      </c>
      <c r="E494" t="s">
        <v>238</v>
      </c>
      <c r="F494" t="s">
        <v>496</v>
      </c>
      <c r="G494">
        <v>2.59023</v>
      </c>
      <c r="H494" t="s">
        <v>471</v>
      </c>
      <c r="I494">
        <v>8.4822120000000005</v>
      </c>
      <c r="J494">
        <v>1.4481980000000001</v>
      </c>
      <c r="K494">
        <v>1.8509150000000001</v>
      </c>
      <c r="L494">
        <v>21.9709</v>
      </c>
      <c r="M494">
        <v>3.7511700000000001</v>
      </c>
      <c r="N494">
        <v>4.7942999999999998</v>
      </c>
      <c r="O494">
        <v>7</v>
      </c>
      <c r="P494" t="s">
        <v>98</v>
      </c>
      <c r="Q494" t="s">
        <v>321</v>
      </c>
      <c r="R494">
        <v>2.59023</v>
      </c>
    </row>
    <row r="495" spans="1:18" x14ac:dyDescent="0.25">
      <c r="A495">
        <v>193</v>
      </c>
      <c r="B495" t="s">
        <v>229</v>
      </c>
      <c r="C495">
        <v>1505</v>
      </c>
      <c r="D495">
        <v>641</v>
      </c>
      <c r="E495" t="s">
        <v>238</v>
      </c>
      <c r="F495" t="s">
        <v>496</v>
      </c>
      <c r="G495">
        <v>3.5594199999999998</v>
      </c>
      <c r="H495" t="s">
        <v>471</v>
      </c>
      <c r="I495">
        <v>8.4822120000000005</v>
      </c>
      <c r="J495">
        <v>1.4481980000000001</v>
      </c>
      <c r="K495">
        <v>1.8509150000000001</v>
      </c>
      <c r="L495">
        <v>30.191800000000001</v>
      </c>
      <c r="M495">
        <v>5.1547499999999999</v>
      </c>
      <c r="N495">
        <v>6.5881800000000004</v>
      </c>
      <c r="O495">
        <v>7</v>
      </c>
      <c r="P495" t="s">
        <v>98</v>
      </c>
      <c r="Q495" t="s">
        <v>321</v>
      </c>
      <c r="R495">
        <v>3.5594199999999998</v>
      </c>
    </row>
    <row r="496" spans="1:18" x14ac:dyDescent="0.25">
      <c r="A496">
        <v>194</v>
      </c>
      <c r="B496" t="s">
        <v>229</v>
      </c>
      <c r="C496">
        <v>1506</v>
      </c>
      <c r="D496">
        <v>641</v>
      </c>
      <c r="E496" t="s">
        <v>238</v>
      </c>
      <c r="F496" t="s">
        <v>496</v>
      </c>
      <c r="G496">
        <v>5.5465400000000002</v>
      </c>
      <c r="H496" t="s">
        <v>471</v>
      </c>
      <c r="I496">
        <v>8.4822120000000005</v>
      </c>
      <c r="J496">
        <v>1.4481980000000001</v>
      </c>
      <c r="K496">
        <v>1.8509150000000001</v>
      </c>
      <c r="L496">
        <v>47.046900000000001</v>
      </c>
      <c r="M496">
        <v>8.0324899999999992</v>
      </c>
      <c r="N496">
        <v>10.2662</v>
      </c>
      <c r="O496">
        <v>7</v>
      </c>
      <c r="P496" t="s">
        <v>98</v>
      </c>
      <c r="Q496" t="s">
        <v>321</v>
      </c>
      <c r="R496">
        <v>5.5465400000000002</v>
      </c>
    </row>
    <row r="497" spans="1:18" x14ac:dyDescent="0.25">
      <c r="A497">
        <v>195</v>
      </c>
      <c r="B497" t="s">
        <v>229</v>
      </c>
      <c r="C497">
        <v>1508</v>
      </c>
      <c r="D497">
        <v>641</v>
      </c>
      <c r="E497" t="s">
        <v>238</v>
      </c>
      <c r="F497" t="s">
        <v>496</v>
      </c>
      <c r="G497">
        <v>3.1890399999999999</v>
      </c>
      <c r="H497" t="s">
        <v>471</v>
      </c>
      <c r="I497">
        <v>8.4822120000000005</v>
      </c>
      <c r="J497">
        <v>1.4481980000000001</v>
      </c>
      <c r="K497">
        <v>1.8509150000000001</v>
      </c>
      <c r="L497">
        <v>27.0501</v>
      </c>
      <c r="M497">
        <v>4.61836</v>
      </c>
      <c r="N497">
        <v>5.9026399999999999</v>
      </c>
      <c r="O497">
        <v>7</v>
      </c>
      <c r="P497" t="s">
        <v>98</v>
      </c>
      <c r="Q497" t="s">
        <v>321</v>
      </c>
      <c r="R497">
        <v>3.1890399999999999</v>
      </c>
    </row>
    <row r="498" spans="1:18" x14ac:dyDescent="0.25">
      <c r="A498">
        <v>196</v>
      </c>
      <c r="B498" t="s">
        <v>229</v>
      </c>
      <c r="C498">
        <v>1509</v>
      </c>
      <c r="D498">
        <v>641</v>
      </c>
      <c r="E498" t="s">
        <v>238</v>
      </c>
      <c r="F498" t="s">
        <v>496</v>
      </c>
      <c r="G498">
        <v>1.8496699999999999</v>
      </c>
      <c r="H498" t="s">
        <v>471</v>
      </c>
      <c r="I498">
        <v>8.4822120000000005</v>
      </c>
      <c r="J498">
        <v>1.4481980000000001</v>
      </c>
      <c r="K498">
        <v>1.8509150000000001</v>
      </c>
      <c r="L498">
        <v>15.689299999999999</v>
      </c>
      <c r="M498">
        <v>2.67869</v>
      </c>
      <c r="N498">
        <v>3.4235799999999998</v>
      </c>
      <c r="O498">
        <v>7</v>
      </c>
      <c r="P498" t="s">
        <v>98</v>
      </c>
      <c r="Q498" t="s">
        <v>321</v>
      </c>
      <c r="R498">
        <v>1.8496699999999999</v>
      </c>
    </row>
    <row r="499" spans="1:18" x14ac:dyDescent="0.25">
      <c r="A499">
        <v>197</v>
      </c>
      <c r="B499" t="s">
        <v>229</v>
      </c>
      <c r="C499">
        <v>1510</v>
      </c>
      <c r="D499">
        <v>641</v>
      </c>
      <c r="E499" t="s">
        <v>238</v>
      </c>
      <c r="F499" t="s">
        <v>496</v>
      </c>
      <c r="G499">
        <v>3.8896000000000002</v>
      </c>
      <c r="H499" t="s">
        <v>471</v>
      </c>
      <c r="I499">
        <v>8.4822120000000005</v>
      </c>
      <c r="J499">
        <v>1.4481980000000001</v>
      </c>
      <c r="K499">
        <v>1.8509150000000001</v>
      </c>
      <c r="L499">
        <v>32.992400000000004</v>
      </c>
      <c r="M499">
        <v>5.6329099999999999</v>
      </c>
      <c r="N499">
        <v>7.1993200000000002</v>
      </c>
      <c r="O499">
        <v>7</v>
      </c>
      <c r="P499" t="s">
        <v>98</v>
      </c>
      <c r="Q499" t="s">
        <v>321</v>
      </c>
      <c r="R499">
        <v>3.8896000000000002</v>
      </c>
    </row>
    <row r="500" spans="1:18" x14ac:dyDescent="0.25">
      <c r="A500">
        <v>198</v>
      </c>
      <c r="B500" t="s">
        <v>229</v>
      </c>
      <c r="C500">
        <v>1511</v>
      </c>
      <c r="D500">
        <v>641</v>
      </c>
      <c r="E500" t="s">
        <v>238</v>
      </c>
      <c r="F500" t="s">
        <v>496</v>
      </c>
      <c r="G500">
        <v>4.65191</v>
      </c>
      <c r="H500" t="s">
        <v>471</v>
      </c>
      <c r="I500">
        <v>8.4822120000000005</v>
      </c>
      <c r="J500">
        <v>1.4481980000000001</v>
      </c>
      <c r="K500">
        <v>1.8509150000000001</v>
      </c>
      <c r="L500">
        <v>39.458500000000001</v>
      </c>
      <c r="M500">
        <v>6.7368899999999998</v>
      </c>
      <c r="N500">
        <v>8.6102900000000009</v>
      </c>
      <c r="O500">
        <v>7</v>
      </c>
      <c r="P500" t="s">
        <v>98</v>
      </c>
      <c r="Q500" t="s">
        <v>321</v>
      </c>
      <c r="R500">
        <v>4.65191</v>
      </c>
    </row>
    <row r="501" spans="1:18" x14ac:dyDescent="0.25">
      <c r="A501">
        <v>199</v>
      </c>
      <c r="B501" t="s">
        <v>229</v>
      </c>
      <c r="C501">
        <v>1512</v>
      </c>
      <c r="D501">
        <v>641</v>
      </c>
      <c r="E501" t="s">
        <v>238</v>
      </c>
      <c r="F501" t="s">
        <v>496</v>
      </c>
      <c r="G501">
        <v>2.5476200000000002</v>
      </c>
      <c r="H501" t="s">
        <v>471</v>
      </c>
      <c r="I501">
        <v>8.4822120000000005</v>
      </c>
      <c r="J501">
        <v>1.4481980000000001</v>
      </c>
      <c r="K501">
        <v>1.8509150000000001</v>
      </c>
      <c r="L501">
        <v>21.609500000000001</v>
      </c>
      <c r="M501">
        <v>3.68946</v>
      </c>
      <c r="N501">
        <v>4.7154299999999996</v>
      </c>
      <c r="O501">
        <v>7</v>
      </c>
      <c r="P501" t="s">
        <v>98</v>
      </c>
      <c r="Q501" t="s">
        <v>321</v>
      </c>
      <c r="R501">
        <v>2.5476200000000002</v>
      </c>
    </row>
    <row r="502" spans="1:18" x14ac:dyDescent="0.25">
      <c r="A502">
        <v>200</v>
      </c>
      <c r="B502" t="s">
        <v>229</v>
      </c>
      <c r="C502">
        <v>1513</v>
      </c>
      <c r="D502">
        <v>641</v>
      </c>
      <c r="E502" t="s">
        <v>238</v>
      </c>
      <c r="F502" t="s">
        <v>496</v>
      </c>
      <c r="G502">
        <v>1.93956</v>
      </c>
      <c r="H502" t="s">
        <v>471</v>
      </c>
      <c r="I502">
        <v>8.4822120000000005</v>
      </c>
      <c r="J502">
        <v>1.4481980000000001</v>
      </c>
      <c r="K502">
        <v>1.8509150000000001</v>
      </c>
      <c r="L502">
        <v>16.451799999999999</v>
      </c>
      <c r="M502">
        <v>2.8088700000000002</v>
      </c>
      <c r="N502">
        <v>3.58996</v>
      </c>
      <c r="O502">
        <v>7</v>
      </c>
      <c r="P502" t="s">
        <v>98</v>
      </c>
      <c r="Q502" t="s">
        <v>321</v>
      </c>
      <c r="R502">
        <v>1.93956</v>
      </c>
    </row>
    <row r="503" spans="1:18" x14ac:dyDescent="0.25">
      <c r="A503">
        <v>201</v>
      </c>
      <c r="B503" t="s">
        <v>229</v>
      </c>
      <c r="C503">
        <v>1514</v>
      </c>
      <c r="D503">
        <v>641</v>
      </c>
      <c r="E503" t="s">
        <v>238</v>
      </c>
      <c r="F503" t="s">
        <v>496</v>
      </c>
      <c r="G503">
        <v>1.7906200000000001</v>
      </c>
      <c r="H503" t="s">
        <v>471</v>
      </c>
      <c r="I503">
        <v>8.4822120000000005</v>
      </c>
      <c r="J503">
        <v>1.4481980000000001</v>
      </c>
      <c r="K503">
        <v>1.8509150000000001</v>
      </c>
      <c r="L503">
        <v>15.1884</v>
      </c>
      <c r="M503">
        <v>2.5931700000000002</v>
      </c>
      <c r="N503">
        <v>3.3142900000000002</v>
      </c>
      <c r="O503">
        <v>7</v>
      </c>
      <c r="P503" t="s">
        <v>98</v>
      </c>
      <c r="Q503" t="s">
        <v>321</v>
      </c>
      <c r="R503">
        <v>1.7906200000000001</v>
      </c>
    </row>
    <row r="504" spans="1:18" x14ac:dyDescent="0.25">
      <c r="A504">
        <v>202</v>
      </c>
      <c r="B504" t="s">
        <v>229</v>
      </c>
      <c r="C504">
        <v>1515</v>
      </c>
      <c r="D504">
        <v>641</v>
      </c>
      <c r="E504" t="s">
        <v>238</v>
      </c>
      <c r="F504" t="s">
        <v>496</v>
      </c>
      <c r="G504">
        <v>9.3389399999999991</v>
      </c>
      <c r="H504" t="s">
        <v>471</v>
      </c>
      <c r="I504">
        <v>8.4822120000000005</v>
      </c>
      <c r="J504">
        <v>1.4481980000000001</v>
      </c>
      <c r="K504">
        <v>1.8509150000000001</v>
      </c>
      <c r="L504">
        <v>79.2149</v>
      </c>
      <c r="M504">
        <v>13.5246</v>
      </c>
      <c r="N504">
        <v>17.285599999999999</v>
      </c>
      <c r="O504">
        <v>7</v>
      </c>
      <c r="P504" t="s">
        <v>98</v>
      </c>
      <c r="Q504" t="s">
        <v>321</v>
      </c>
      <c r="R504">
        <v>9.3389399999999991</v>
      </c>
    </row>
    <row r="505" spans="1:18" x14ac:dyDescent="0.25">
      <c r="A505">
        <v>203</v>
      </c>
      <c r="B505" t="s">
        <v>229</v>
      </c>
      <c r="C505">
        <v>1516</v>
      </c>
      <c r="D505">
        <v>641</v>
      </c>
      <c r="E505" t="s">
        <v>238</v>
      </c>
      <c r="F505" t="s">
        <v>496</v>
      </c>
      <c r="G505">
        <v>4.4101900000000001</v>
      </c>
      <c r="H505" t="s">
        <v>471</v>
      </c>
      <c r="I505">
        <v>8.4822120000000005</v>
      </c>
      <c r="J505">
        <v>1.4481980000000001</v>
      </c>
      <c r="K505">
        <v>1.8509150000000001</v>
      </c>
      <c r="L505">
        <v>37.408200000000001</v>
      </c>
      <c r="M505">
        <v>6.3868299999999998</v>
      </c>
      <c r="N505">
        <v>8.1628900000000009</v>
      </c>
      <c r="O505">
        <v>7</v>
      </c>
      <c r="P505" t="s">
        <v>98</v>
      </c>
      <c r="Q505" t="s">
        <v>321</v>
      </c>
      <c r="R505">
        <v>4.4101900000000001</v>
      </c>
    </row>
    <row r="506" spans="1:18" x14ac:dyDescent="0.25">
      <c r="A506">
        <v>204</v>
      </c>
      <c r="B506" t="s">
        <v>229</v>
      </c>
      <c r="C506">
        <v>1517</v>
      </c>
      <c r="D506">
        <v>641</v>
      </c>
      <c r="E506" t="s">
        <v>238</v>
      </c>
      <c r="F506" t="s">
        <v>496</v>
      </c>
      <c r="G506">
        <v>2.8223699999999998</v>
      </c>
      <c r="H506" t="s">
        <v>471</v>
      </c>
      <c r="I506">
        <v>8.4822120000000005</v>
      </c>
      <c r="J506">
        <v>1.4481980000000001</v>
      </c>
      <c r="K506">
        <v>1.8509150000000001</v>
      </c>
      <c r="L506">
        <v>23.939900000000002</v>
      </c>
      <c r="M506">
        <v>4.0873499999999998</v>
      </c>
      <c r="N506">
        <v>5.2239699999999996</v>
      </c>
      <c r="O506">
        <v>7</v>
      </c>
      <c r="P506" t="s">
        <v>98</v>
      </c>
      <c r="Q506" t="s">
        <v>321</v>
      </c>
      <c r="R506">
        <v>2.8223699999999998</v>
      </c>
    </row>
    <row r="507" spans="1:18" x14ac:dyDescent="0.25">
      <c r="A507">
        <v>205</v>
      </c>
      <c r="B507" t="s">
        <v>229</v>
      </c>
      <c r="C507">
        <v>1525</v>
      </c>
      <c r="D507">
        <v>740</v>
      </c>
      <c r="E507" t="s">
        <v>262</v>
      </c>
      <c r="F507" t="s">
        <v>497</v>
      </c>
      <c r="G507">
        <v>11.557499999999999</v>
      </c>
      <c r="H507" t="s">
        <v>471</v>
      </c>
      <c r="I507">
        <v>9.8153419999999993</v>
      </c>
      <c r="J507">
        <v>1.7247749999999999</v>
      </c>
      <c r="K507">
        <v>2.1214940000000002</v>
      </c>
      <c r="L507">
        <v>113.441</v>
      </c>
      <c r="M507">
        <v>19.934100000000001</v>
      </c>
      <c r="N507">
        <v>24.519200000000001</v>
      </c>
      <c r="O507">
        <v>7</v>
      </c>
      <c r="P507" t="s">
        <v>98</v>
      </c>
      <c r="Q507" t="s">
        <v>321</v>
      </c>
      <c r="R507">
        <v>11.557499999999999</v>
      </c>
    </row>
    <row r="508" spans="1:18" x14ac:dyDescent="0.25">
      <c r="A508">
        <v>206</v>
      </c>
      <c r="B508" t="s">
        <v>229</v>
      </c>
      <c r="C508">
        <v>1526</v>
      </c>
      <c r="D508">
        <v>811</v>
      </c>
      <c r="E508" t="s">
        <v>240</v>
      </c>
      <c r="F508" t="s">
        <v>498</v>
      </c>
      <c r="G508">
        <v>32.9876</v>
      </c>
      <c r="H508" t="s">
        <v>471</v>
      </c>
      <c r="I508">
        <v>9.7508210000000002</v>
      </c>
      <c r="J508">
        <v>1.7146410000000001</v>
      </c>
      <c r="K508">
        <v>2.097486</v>
      </c>
      <c r="L508">
        <v>321.65600000000001</v>
      </c>
      <c r="M508">
        <v>56.561900000000001</v>
      </c>
      <c r="N508">
        <v>69.191000000000003</v>
      </c>
      <c r="O508">
        <v>7</v>
      </c>
      <c r="P508" t="s">
        <v>98</v>
      </c>
      <c r="Q508" t="s">
        <v>321</v>
      </c>
      <c r="R508">
        <v>32.9876</v>
      </c>
    </row>
    <row r="509" spans="1:18" x14ac:dyDescent="0.25">
      <c r="A509">
        <v>207</v>
      </c>
      <c r="B509" t="s">
        <v>229</v>
      </c>
      <c r="C509">
        <v>1527</v>
      </c>
      <c r="D509">
        <v>814</v>
      </c>
      <c r="E509" t="s">
        <v>239</v>
      </c>
      <c r="F509" t="s">
        <v>499</v>
      </c>
      <c r="G509">
        <v>32.899700000000003</v>
      </c>
      <c r="H509" t="s">
        <v>471</v>
      </c>
      <c r="I509">
        <v>6.7941729999999998</v>
      </c>
      <c r="J509">
        <v>0.93106900000000004</v>
      </c>
      <c r="K509">
        <v>1.6025199999999999</v>
      </c>
      <c r="L509">
        <v>107.986</v>
      </c>
      <c r="M509">
        <v>14.798299999999999</v>
      </c>
      <c r="N509">
        <v>25.470300000000002</v>
      </c>
      <c r="O509">
        <v>7</v>
      </c>
      <c r="P509" t="s">
        <v>98</v>
      </c>
      <c r="Q509" t="s">
        <v>321</v>
      </c>
      <c r="R509">
        <v>15.8939</v>
      </c>
    </row>
    <row r="510" spans="1:18" x14ac:dyDescent="0.25">
      <c r="A510">
        <v>223</v>
      </c>
      <c r="B510" t="s">
        <v>229</v>
      </c>
      <c r="C510">
        <v>5629</v>
      </c>
      <c r="D510">
        <v>118</v>
      </c>
      <c r="E510" t="s">
        <v>247</v>
      </c>
      <c r="F510" t="s">
        <v>500</v>
      </c>
      <c r="G510">
        <v>0.34021000000000001</v>
      </c>
      <c r="H510" t="s">
        <v>501</v>
      </c>
      <c r="I510">
        <v>9.6865469999999991</v>
      </c>
      <c r="J510">
        <v>1.668167</v>
      </c>
      <c r="K510">
        <v>1.6003559999999999</v>
      </c>
      <c r="L510">
        <v>0.35969200000000001</v>
      </c>
      <c r="M510">
        <v>6.1943999999999999E-2</v>
      </c>
      <c r="N510">
        <v>5.9426E-2</v>
      </c>
      <c r="O510">
        <v>7</v>
      </c>
      <c r="P510" t="s">
        <v>98</v>
      </c>
      <c r="Q510" t="s">
        <v>321</v>
      </c>
      <c r="R510">
        <v>3.7132999999999999E-2</v>
      </c>
    </row>
    <row r="511" spans="1:18" x14ac:dyDescent="0.25">
      <c r="A511">
        <v>224</v>
      </c>
      <c r="B511" t="s">
        <v>229</v>
      </c>
      <c r="C511">
        <v>6439</v>
      </c>
      <c r="D511">
        <v>434</v>
      </c>
      <c r="E511" t="s">
        <v>257</v>
      </c>
      <c r="F511" t="s">
        <v>502</v>
      </c>
      <c r="G511">
        <v>40.0717</v>
      </c>
      <c r="H511" t="s">
        <v>501</v>
      </c>
      <c r="I511">
        <v>3.9430930000000002</v>
      </c>
      <c r="J511">
        <v>0.69776499999999997</v>
      </c>
      <c r="K511">
        <v>0.81796199999999997</v>
      </c>
      <c r="L511">
        <v>1.12843</v>
      </c>
      <c r="M511">
        <v>0.199686</v>
      </c>
      <c r="N511">
        <v>0.23408399999999999</v>
      </c>
      <c r="O511">
        <v>7</v>
      </c>
      <c r="P511" t="s">
        <v>98</v>
      </c>
      <c r="Q511" t="s">
        <v>321</v>
      </c>
      <c r="R511">
        <v>0.28617999999999999</v>
      </c>
    </row>
    <row r="512" spans="1:18" x14ac:dyDescent="0.25">
      <c r="A512">
        <v>461</v>
      </c>
      <c r="B512" t="s">
        <v>229</v>
      </c>
      <c r="C512">
        <v>12996</v>
      </c>
      <c r="D512">
        <v>118</v>
      </c>
      <c r="E512" t="s">
        <v>247</v>
      </c>
      <c r="F512" t="s">
        <v>289</v>
      </c>
      <c r="G512">
        <v>0.194521</v>
      </c>
      <c r="H512" t="s">
        <v>456</v>
      </c>
      <c r="I512">
        <v>9.4961280000000006</v>
      </c>
      <c r="J512">
        <v>1.6566989999999999</v>
      </c>
      <c r="K512">
        <v>2.0488219999999999</v>
      </c>
      <c r="L512">
        <v>1.7538999999999999E-2</v>
      </c>
      <c r="M512">
        <v>3.0599999999999998E-3</v>
      </c>
      <c r="N512">
        <v>3.784E-3</v>
      </c>
      <c r="O512">
        <v>7</v>
      </c>
      <c r="P512" t="s">
        <v>98</v>
      </c>
      <c r="Q512" t="s">
        <v>321</v>
      </c>
      <c r="R512">
        <v>1.8469999999999999E-3</v>
      </c>
    </row>
    <row r="513" spans="1:18" x14ac:dyDescent="0.25">
      <c r="A513">
        <v>611</v>
      </c>
      <c r="B513" t="s">
        <v>229</v>
      </c>
      <c r="C513">
        <v>13643</v>
      </c>
      <c r="D513">
        <v>411</v>
      </c>
      <c r="E513" t="s">
        <v>236</v>
      </c>
      <c r="F513" t="s">
        <v>282</v>
      </c>
      <c r="G513">
        <v>44.998600000000003</v>
      </c>
      <c r="H513" t="s">
        <v>456</v>
      </c>
      <c r="I513">
        <v>5.9979040000000001</v>
      </c>
      <c r="J513">
        <v>0.90687899999999999</v>
      </c>
      <c r="K513">
        <v>1.5020009999999999</v>
      </c>
      <c r="L513">
        <v>4.4972300000000001</v>
      </c>
      <c r="M513">
        <v>0.679979</v>
      </c>
      <c r="N513">
        <v>1.1262000000000001</v>
      </c>
      <c r="O513">
        <v>21</v>
      </c>
      <c r="P513" t="s">
        <v>381</v>
      </c>
      <c r="Q513" t="s">
        <v>44</v>
      </c>
      <c r="R513">
        <v>0.74980100000000005</v>
      </c>
    </row>
    <row r="514" spans="1:18" x14ac:dyDescent="0.25">
      <c r="A514">
        <v>689</v>
      </c>
      <c r="B514" t="s">
        <v>229</v>
      </c>
      <c r="C514">
        <v>14802</v>
      </c>
      <c r="D514">
        <v>617</v>
      </c>
      <c r="E514" t="s">
        <v>258</v>
      </c>
      <c r="F514" t="s">
        <v>284</v>
      </c>
      <c r="G514">
        <v>21.064299999999999</v>
      </c>
      <c r="H514" t="s">
        <v>456</v>
      </c>
      <c r="I514">
        <v>7.5608690000000003</v>
      </c>
      <c r="J514">
        <v>1.390093</v>
      </c>
      <c r="K514">
        <v>1.5510949999999999</v>
      </c>
      <c r="L514">
        <v>4.1890999999999998E-2</v>
      </c>
      <c r="M514">
        <v>7.7019999999999996E-3</v>
      </c>
      <c r="N514">
        <v>8.5939999999999992E-3</v>
      </c>
      <c r="O514">
        <v>21</v>
      </c>
      <c r="P514" t="s">
        <v>381</v>
      </c>
      <c r="Q514" t="s">
        <v>44</v>
      </c>
      <c r="R514">
        <v>5.5409999999999999E-3</v>
      </c>
    </row>
    <row r="515" spans="1:18" x14ac:dyDescent="0.25">
      <c r="A515">
        <v>727</v>
      </c>
      <c r="B515" t="s">
        <v>229</v>
      </c>
      <c r="C515">
        <v>15474</v>
      </c>
      <c r="D515">
        <v>814</v>
      </c>
      <c r="E515" t="s">
        <v>239</v>
      </c>
      <c r="F515" t="s">
        <v>318</v>
      </c>
      <c r="G515">
        <v>192.971</v>
      </c>
      <c r="H515" t="s">
        <v>456</v>
      </c>
      <c r="I515">
        <v>8.2014490000000002</v>
      </c>
      <c r="J515">
        <v>1.307456</v>
      </c>
      <c r="K515">
        <v>1.750286</v>
      </c>
      <c r="L515">
        <v>22.133700000000001</v>
      </c>
      <c r="M515">
        <v>3.5285000000000002</v>
      </c>
      <c r="N515">
        <v>4.7235800000000001</v>
      </c>
      <c r="O515">
        <v>21</v>
      </c>
      <c r="P515" t="s">
        <v>381</v>
      </c>
      <c r="Q515" t="s">
        <v>44</v>
      </c>
      <c r="R515">
        <v>2.69875</v>
      </c>
    </row>
    <row r="516" spans="1:18" x14ac:dyDescent="0.25">
      <c r="A516">
        <v>778</v>
      </c>
      <c r="B516" t="s">
        <v>229</v>
      </c>
      <c r="C516">
        <v>13136</v>
      </c>
      <c r="D516">
        <v>133</v>
      </c>
      <c r="E516" t="s">
        <v>232</v>
      </c>
      <c r="F516" t="s">
        <v>277</v>
      </c>
      <c r="G516">
        <v>41.709899999999998</v>
      </c>
      <c r="H516" t="s">
        <v>456</v>
      </c>
      <c r="I516">
        <v>11.271977</v>
      </c>
      <c r="J516">
        <v>2.2334000000000001</v>
      </c>
      <c r="K516">
        <v>2.0293679999999998</v>
      </c>
      <c r="L516">
        <v>35.3765</v>
      </c>
      <c r="M516">
        <v>7.0094200000000004</v>
      </c>
      <c r="N516">
        <v>6.3690699999999998</v>
      </c>
      <c r="O516">
        <v>21</v>
      </c>
      <c r="P516" t="s">
        <v>381</v>
      </c>
      <c r="Q516" t="s">
        <v>44</v>
      </c>
      <c r="R516">
        <v>3.1384500000000002</v>
      </c>
    </row>
    <row r="517" spans="1:18" x14ac:dyDescent="0.25">
      <c r="A517">
        <v>780</v>
      </c>
      <c r="B517" t="s">
        <v>229</v>
      </c>
      <c r="C517">
        <v>13166</v>
      </c>
      <c r="D517">
        <v>140</v>
      </c>
      <c r="E517" t="s">
        <v>233</v>
      </c>
      <c r="F517" t="s">
        <v>278</v>
      </c>
      <c r="G517">
        <v>1.37314</v>
      </c>
      <c r="H517" t="s">
        <v>456</v>
      </c>
      <c r="I517">
        <v>12.496560000000001</v>
      </c>
      <c r="J517">
        <v>1.9466840000000001</v>
      </c>
      <c r="K517">
        <v>2.126881</v>
      </c>
      <c r="L517">
        <v>0.381075</v>
      </c>
      <c r="M517">
        <v>5.9362999999999999E-2</v>
      </c>
      <c r="N517">
        <v>6.4857999999999999E-2</v>
      </c>
      <c r="O517">
        <v>21</v>
      </c>
      <c r="P517" t="s">
        <v>381</v>
      </c>
      <c r="Q517" t="s">
        <v>44</v>
      </c>
      <c r="R517">
        <v>3.0494E-2</v>
      </c>
    </row>
    <row r="518" spans="1:18" x14ac:dyDescent="0.25">
      <c r="A518">
        <v>786</v>
      </c>
      <c r="B518" t="s">
        <v>229</v>
      </c>
      <c r="C518">
        <v>13207</v>
      </c>
      <c r="D518">
        <v>170</v>
      </c>
      <c r="E518" t="s">
        <v>248</v>
      </c>
      <c r="F518" t="s">
        <v>295</v>
      </c>
      <c r="G518">
        <v>4.26159</v>
      </c>
      <c r="H518" t="s">
        <v>456</v>
      </c>
      <c r="I518">
        <v>11.029944</v>
      </c>
      <c r="J518">
        <v>2.0173890000000001</v>
      </c>
      <c r="K518">
        <v>2.1626029999999998</v>
      </c>
      <c r="L518">
        <v>0.45650400000000002</v>
      </c>
      <c r="M518">
        <v>8.3495E-2</v>
      </c>
      <c r="N518">
        <v>8.9505000000000001E-2</v>
      </c>
      <c r="O518">
        <v>21</v>
      </c>
      <c r="P518" t="s">
        <v>381</v>
      </c>
      <c r="Q518" t="s">
        <v>44</v>
      </c>
      <c r="R518">
        <v>4.1388000000000001E-2</v>
      </c>
    </row>
    <row r="519" spans="1:18" x14ac:dyDescent="0.25">
      <c r="A519">
        <v>794</v>
      </c>
      <c r="B519" t="s">
        <v>229</v>
      </c>
      <c r="C519">
        <v>13643</v>
      </c>
      <c r="D519">
        <v>411</v>
      </c>
      <c r="E519" t="s">
        <v>236</v>
      </c>
      <c r="F519" t="s">
        <v>282</v>
      </c>
      <c r="G519">
        <v>44.998600000000003</v>
      </c>
      <c r="H519" t="s">
        <v>456</v>
      </c>
      <c r="I519">
        <v>5.9979040000000001</v>
      </c>
      <c r="J519">
        <v>0.90687899999999999</v>
      </c>
      <c r="K519">
        <v>1.5020009999999999</v>
      </c>
      <c r="L519">
        <v>44.0642</v>
      </c>
      <c r="M519">
        <v>6.6624800000000004</v>
      </c>
      <c r="N519">
        <v>11.034599999999999</v>
      </c>
      <c r="O519">
        <v>21</v>
      </c>
      <c r="P519" t="s">
        <v>381</v>
      </c>
      <c r="Q519" t="s">
        <v>44</v>
      </c>
      <c r="R519">
        <v>7.3465999999999996</v>
      </c>
    </row>
    <row r="520" spans="1:18" x14ac:dyDescent="0.25">
      <c r="A520">
        <v>796</v>
      </c>
      <c r="B520" t="s">
        <v>229</v>
      </c>
      <c r="C520">
        <v>14450</v>
      </c>
      <c r="D520">
        <v>530</v>
      </c>
      <c r="E520" t="s">
        <v>237</v>
      </c>
      <c r="F520" t="s">
        <v>283</v>
      </c>
      <c r="G520">
        <v>2.3727800000000001</v>
      </c>
      <c r="H520" t="s">
        <v>456</v>
      </c>
      <c r="I520">
        <v>9.4268710000000002</v>
      </c>
      <c r="J520">
        <v>1.6340539999999999</v>
      </c>
      <c r="K520">
        <v>1.899934</v>
      </c>
      <c r="L520">
        <v>0.582704</v>
      </c>
      <c r="M520">
        <v>0.101006</v>
      </c>
      <c r="N520">
        <v>0.117441</v>
      </c>
      <c r="O520">
        <v>21</v>
      </c>
      <c r="P520" t="s">
        <v>381</v>
      </c>
      <c r="Q520" t="s">
        <v>44</v>
      </c>
      <c r="R520">
        <v>6.1813E-2</v>
      </c>
    </row>
    <row r="521" spans="1:18" x14ac:dyDescent="0.25">
      <c r="A521">
        <v>802</v>
      </c>
      <c r="B521" t="s">
        <v>229</v>
      </c>
      <c r="C521">
        <v>14590</v>
      </c>
      <c r="D521">
        <v>612</v>
      </c>
      <c r="E521" t="s">
        <v>312</v>
      </c>
      <c r="F521" t="s">
        <v>313</v>
      </c>
      <c r="G521">
        <v>129.566</v>
      </c>
      <c r="H521" t="s">
        <v>456</v>
      </c>
      <c r="I521">
        <v>5.933516</v>
      </c>
      <c r="J521">
        <v>0.96015600000000001</v>
      </c>
      <c r="K521">
        <v>1.653667</v>
      </c>
      <c r="L521">
        <v>9.2501099999999994</v>
      </c>
      <c r="M521">
        <v>1.49685</v>
      </c>
      <c r="N521">
        <v>2.5779999999999998</v>
      </c>
      <c r="O521">
        <v>21</v>
      </c>
      <c r="P521" t="s">
        <v>381</v>
      </c>
      <c r="Q521" t="s">
        <v>44</v>
      </c>
      <c r="R521">
        <v>1.5589599999999999</v>
      </c>
    </row>
    <row r="522" spans="1:18" x14ac:dyDescent="0.25">
      <c r="A522">
        <v>804</v>
      </c>
      <c r="B522" t="s">
        <v>229</v>
      </c>
      <c r="C522">
        <v>14802</v>
      </c>
      <c r="D522">
        <v>617</v>
      </c>
      <c r="E522" t="s">
        <v>258</v>
      </c>
      <c r="F522" t="s">
        <v>284</v>
      </c>
      <c r="G522">
        <v>21.064299999999999</v>
      </c>
      <c r="H522" t="s">
        <v>456</v>
      </c>
      <c r="I522">
        <v>7.5608690000000003</v>
      </c>
      <c r="J522">
        <v>1.390093</v>
      </c>
      <c r="K522">
        <v>1.5510949999999999</v>
      </c>
      <c r="L522">
        <v>25.229800000000001</v>
      </c>
      <c r="M522">
        <v>4.6385899999999998</v>
      </c>
      <c r="N522">
        <v>5.1758300000000004</v>
      </c>
      <c r="O522">
        <v>21</v>
      </c>
      <c r="P522" t="s">
        <v>381</v>
      </c>
      <c r="Q522" t="s">
        <v>44</v>
      </c>
      <c r="R522">
        <v>3.3368899999999999</v>
      </c>
    </row>
    <row r="523" spans="1:18" x14ac:dyDescent="0.25">
      <c r="A523">
        <v>806</v>
      </c>
      <c r="B523" t="s">
        <v>229</v>
      </c>
      <c r="C523">
        <v>15474</v>
      </c>
      <c r="D523">
        <v>814</v>
      </c>
      <c r="E523" t="s">
        <v>239</v>
      </c>
      <c r="F523" t="s">
        <v>318</v>
      </c>
      <c r="G523">
        <v>192.971</v>
      </c>
      <c r="H523" t="s">
        <v>456</v>
      </c>
      <c r="I523">
        <v>8.2014490000000002</v>
      </c>
      <c r="J523">
        <v>1.307456</v>
      </c>
      <c r="K523">
        <v>1.750286</v>
      </c>
      <c r="L523">
        <v>13.9466</v>
      </c>
      <c r="M523">
        <v>2.2233399999999999</v>
      </c>
      <c r="N523">
        <v>2.9763799999999998</v>
      </c>
      <c r="O523">
        <v>21</v>
      </c>
      <c r="P523" t="s">
        <v>381</v>
      </c>
      <c r="Q523" t="s">
        <v>44</v>
      </c>
      <c r="R523">
        <v>1.70051</v>
      </c>
    </row>
    <row r="524" spans="1:18" x14ac:dyDescent="0.25">
      <c r="A524">
        <v>150</v>
      </c>
      <c r="B524" t="s">
        <v>229</v>
      </c>
      <c r="C524">
        <v>1389</v>
      </c>
      <c r="D524">
        <v>140</v>
      </c>
      <c r="E524" t="s">
        <v>233</v>
      </c>
      <c r="F524" t="s">
        <v>472</v>
      </c>
      <c r="G524">
        <v>22.069900000000001</v>
      </c>
      <c r="H524" t="s">
        <v>471</v>
      </c>
      <c r="I524">
        <v>9.2811850000000007</v>
      </c>
      <c r="J524">
        <v>1.3582639999999999</v>
      </c>
      <c r="K524">
        <v>1.775104</v>
      </c>
      <c r="L524">
        <v>12.464600000000001</v>
      </c>
      <c r="M524">
        <v>1.8241499999999999</v>
      </c>
      <c r="N524">
        <v>2.3839600000000001</v>
      </c>
      <c r="O524">
        <v>22</v>
      </c>
      <c r="P524" t="s">
        <v>121</v>
      </c>
      <c r="Q524" t="s">
        <v>45</v>
      </c>
      <c r="R524">
        <v>1.343</v>
      </c>
    </row>
    <row r="525" spans="1:18" x14ac:dyDescent="0.25">
      <c r="A525">
        <v>492</v>
      </c>
      <c r="B525" t="s">
        <v>229</v>
      </c>
      <c r="C525">
        <v>13077</v>
      </c>
      <c r="D525">
        <v>121</v>
      </c>
      <c r="E525" t="s">
        <v>231</v>
      </c>
      <c r="F525" t="s">
        <v>276</v>
      </c>
      <c r="G525">
        <v>279.935</v>
      </c>
      <c r="H525" t="s">
        <v>456</v>
      </c>
      <c r="I525">
        <v>11.733371</v>
      </c>
      <c r="J525">
        <v>1.9754510000000001</v>
      </c>
      <c r="K525">
        <v>2.1412239999999998</v>
      </c>
      <c r="L525">
        <v>174.136</v>
      </c>
      <c r="M525">
        <v>29.317900000000002</v>
      </c>
      <c r="N525">
        <v>31.778099999999998</v>
      </c>
      <c r="O525">
        <v>22</v>
      </c>
      <c r="P525" t="s">
        <v>121</v>
      </c>
      <c r="Q525" t="s">
        <v>45</v>
      </c>
      <c r="R525">
        <v>14.841100000000001</v>
      </c>
    </row>
    <row r="526" spans="1:18" x14ac:dyDescent="0.25">
      <c r="A526">
        <v>504</v>
      </c>
      <c r="B526" t="s">
        <v>229</v>
      </c>
      <c r="C526">
        <v>13134</v>
      </c>
      <c r="D526">
        <v>133</v>
      </c>
      <c r="E526" t="s">
        <v>232</v>
      </c>
      <c r="F526" t="s">
        <v>277</v>
      </c>
      <c r="G526">
        <v>6.0326000000000004</v>
      </c>
      <c r="H526" t="s">
        <v>456</v>
      </c>
      <c r="I526">
        <v>11.271977</v>
      </c>
      <c r="J526">
        <v>2.2334000000000001</v>
      </c>
      <c r="K526">
        <v>2.0293679999999998</v>
      </c>
      <c r="L526">
        <v>2.2810800000000002</v>
      </c>
      <c r="M526">
        <v>0.45196700000000001</v>
      </c>
      <c r="N526">
        <v>0.41067700000000001</v>
      </c>
      <c r="O526">
        <v>22</v>
      </c>
      <c r="P526" t="s">
        <v>121</v>
      </c>
      <c r="Q526" t="s">
        <v>45</v>
      </c>
      <c r="R526">
        <v>0.20236699999999999</v>
      </c>
    </row>
    <row r="527" spans="1:18" x14ac:dyDescent="0.25">
      <c r="A527">
        <v>507</v>
      </c>
      <c r="B527" t="s">
        <v>229</v>
      </c>
      <c r="C527">
        <v>13135</v>
      </c>
      <c r="D527">
        <v>133</v>
      </c>
      <c r="E527" t="s">
        <v>232</v>
      </c>
      <c r="F527" t="s">
        <v>277</v>
      </c>
      <c r="G527">
        <v>14.7545</v>
      </c>
      <c r="H527" t="s">
        <v>456</v>
      </c>
      <c r="I527">
        <v>11.271977</v>
      </c>
      <c r="J527">
        <v>2.2334000000000001</v>
      </c>
      <c r="K527">
        <v>2.0293679999999998</v>
      </c>
      <c r="L527">
        <v>34.134999999999998</v>
      </c>
      <c r="M527">
        <v>6.7634299999999996</v>
      </c>
      <c r="N527">
        <v>6.1455599999999997</v>
      </c>
      <c r="O527">
        <v>22</v>
      </c>
      <c r="P527" t="s">
        <v>121</v>
      </c>
      <c r="Q527" t="s">
        <v>45</v>
      </c>
      <c r="R527">
        <v>3.0283099999999998</v>
      </c>
    </row>
    <row r="528" spans="1:18" x14ac:dyDescent="0.25">
      <c r="A528">
        <v>522</v>
      </c>
      <c r="B528" t="s">
        <v>229</v>
      </c>
      <c r="C528">
        <v>13173</v>
      </c>
      <c r="D528">
        <v>140</v>
      </c>
      <c r="E528" t="s">
        <v>233</v>
      </c>
      <c r="F528" t="s">
        <v>278</v>
      </c>
      <c r="G528">
        <v>20.015699999999999</v>
      </c>
      <c r="H528" t="s">
        <v>456</v>
      </c>
      <c r="I528">
        <v>12.496560000000001</v>
      </c>
      <c r="J528">
        <v>1.9466840000000001</v>
      </c>
      <c r="K528">
        <v>2.126881</v>
      </c>
      <c r="L528">
        <v>9.4818300000000004</v>
      </c>
      <c r="M528">
        <v>1.47706</v>
      </c>
      <c r="N528">
        <v>1.61378</v>
      </c>
      <c r="O528">
        <v>22</v>
      </c>
      <c r="P528" t="s">
        <v>121</v>
      </c>
      <c r="Q528" t="s">
        <v>45</v>
      </c>
      <c r="R528">
        <v>0.75875499999999996</v>
      </c>
    </row>
    <row r="529" spans="1:18" x14ac:dyDescent="0.25">
      <c r="A529">
        <v>548</v>
      </c>
      <c r="B529" t="s">
        <v>229</v>
      </c>
      <c r="C529">
        <v>13264</v>
      </c>
      <c r="D529">
        <v>185</v>
      </c>
      <c r="E529" t="s">
        <v>280</v>
      </c>
      <c r="F529" t="s">
        <v>281</v>
      </c>
      <c r="G529">
        <v>18.147300000000001</v>
      </c>
      <c r="H529" t="s">
        <v>456</v>
      </c>
      <c r="I529">
        <v>11.209728</v>
      </c>
      <c r="J529">
        <v>1.937066</v>
      </c>
      <c r="K529">
        <v>2.108727</v>
      </c>
      <c r="L529">
        <v>13.529</v>
      </c>
      <c r="M529">
        <v>2.3378399999999999</v>
      </c>
      <c r="N529">
        <v>2.5450200000000001</v>
      </c>
      <c r="O529">
        <v>22</v>
      </c>
      <c r="P529" t="s">
        <v>121</v>
      </c>
      <c r="Q529" t="s">
        <v>45</v>
      </c>
      <c r="R529">
        <v>1.2069000000000001</v>
      </c>
    </row>
    <row r="530" spans="1:18" x14ac:dyDescent="0.25">
      <c r="A530">
        <v>551</v>
      </c>
      <c r="B530" t="s">
        <v>229</v>
      </c>
      <c r="C530">
        <v>13282</v>
      </c>
      <c r="D530">
        <v>190</v>
      </c>
      <c r="E530" t="s">
        <v>297</v>
      </c>
      <c r="F530" t="s">
        <v>298</v>
      </c>
      <c r="G530">
        <v>4.51661</v>
      </c>
      <c r="H530" t="s">
        <v>456</v>
      </c>
      <c r="I530">
        <v>9.2308070000000004</v>
      </c>
      <c r="J530">
        <v>1.651831</v>
      </c>
      <c r="K530">
        <v>1.9300759999999999</v>
      </c>
      <c r="L530">
        <v>39.332299999999996</v>
      </c>
      <c r="M530">
        <v>7.0384200000000003</v>
      </c>
      <c r="N530">
        <v>8.2240099999999998</v>
      </c>
      <c r="O530">
        <v>22</v>
      </c>
      <c r="P530" t="s">
        <v>121</v>
      </c>
      <c r="Q530" t="s">
        <v>45</v>
      </c>
      <c r="R530">
        <v>4.26098</v>
      </c>
    </row>
    <row r="531" spans="1:18" x14ac:dyDescent="0.25">
      <c r="A531">
        <v>608</v>
      </c>
      <c r="B531" t="s">
        <v>229</v>
      </c>
      <c r="C531">
        <v>13641</v>
      </c>
      <c r="D531">
        <v>411</v>
      </c>
      <c r="E531" t="s">
        <v>236</v>
      </c>
      <c r="F531" t="s">
        <v>282</v>
      </c>
      <c r="G531">
        <v>34.3613</v>
      </c>
      <c r="H531" t="s">
        <v>456</v>
      </c>
      <c r="I531">
        <v>5.9979040000000001</v>
      </c>
      <c r="J531">
        <v>0.90687899999999999</v>
      </c>
      <c r="K531">
        <v>1.5020009999999999</v>
      </c>
      <c r="L531">
        <v>8.0439699999999998</v>
      </c>
      <c r="M531">
        <v>1.21624</v>
      </c>
      <c r="N531">
        <v>2.0143800000000001</v>
      </c>
      <c r="O531">
        <v>22</v>
      </c>
      <c r="P531" t="s">
        <v>121</v>
      </c>
      <c r="Q531" t="s">
        <v>45</v>
      </c>
      <c r="R531">
        <v>1.3411299999999999</v>
      </c>
    </row>
    <row r="532" spans="1:18" x14ac:dyDescent="0.25">
      <c r="A532">
        <v>622</v>
      </c>
      <c r="B532" t="s">
        <v>229</v>
      </c>
      <c r="C532">
        <v>14045</v>
      </c>
      <c r="D532">
        <v>511</v>
      </c>
      <c r="E532" t="s">
        <v>310</v>
      </c>
      <c r="F532" t="s">
        <v>311</v>
      </c>
      <c r="G532">
        <v>0.170765</v>
      </c>
      <c r="H532" t="s">
        <v>456</v>
      </c>
      <c r="I532">
        <v>9.5753869999999992</v>
      </c>
      <c r="J532">
        <v>1.6562060000000001</v>
      </c>
      <c r="K532">
        <v>1.946625</v>
      </c>
      <c r="L532">
        <v>0.59741299999999997</v>
      </c>
      <c r="M532">
        <v>0.10333100000000001</v>
      </c>
      <c r="N532">
        <v>0.121451</v>
      </c>
      <c r="O532">
        <v>22</v>
      </c>
      <c r="P532" t="s">
        <v>121</v>
      </c>
      <c r="Q532" t="s">
        <v>45</v>
      </c>
      <c r="R532">
        <v>6.2391000000000002E-2</v>
      </c>
    </row>
    <row r="533" spans="1:18" x14ac:dyDescent="0.25">
      <c r="A533">
        <v>623</v>
      </c>
      <c r="B533" t="s">
        <v>229</v>
      </c>
      <c r="C533">
        <v>14049</v>
      </c>
      <c r="D533">
        <v>511</v>
      </c>
      <c r="E533" t="s">
        <v>310</v>
      </c>
      <c r="F533" t="s">
        <v>311</v>
      </c>
      <c r="G533">
        <v>0.25897300000000001</v>
      </c>
      <c r="H533" t="s">
        <v>456</v>
      </c>
      <c r="I533">
        <v>9.5753869999999992</v>
      </c>
      <c r="J533">
        <v>1.6562060000000001</v>
      </c>
      <c r="K533">
        <v>1.946625</v>
      </c>
      <c r="L533">
        <v>1.44E-4</v>
      </c>
      <c r="M533">
        <v>2.5000000000000001E-5</v>
      </c>
      <c r="N533">
        <v>2.9E-5</v>
      </c>
      <c r="O533">
        <v>22</v>
      </c>
      <c r="P533" t="s">
        <v>121</v>
      </c>
      <c r="Q533" t="s">
        <v>45</v>
      </c>
      <c r="R533">
        <v>1.5E-5</v>
      </c>
    </row>
    <row r="534" spans="1:18" x14ac:dyDescent="0.25">
      <c r="A534">
        <v>667</v>
      </c>
      <c r="B534" t="s">
        <v>229</v>
      </c>
      <c r="C534">
        <v>14455</v>
      </c>
      <c r="D534">
        <v>530</v>
      </c>
      <c r="E534" t="s">
        <v>237</v>
      </c>
      <c r="F534" t="s">
        <v>283</v>
      </c>
      <c r="G534">
        <v>4.6078900000000003</v>
      </c>
      <c r="H534" t="s">
        <v>456</v>
      </c>
      <c r="I534">
        <v>9.4268710000000002</v>
      </c>
      <c r="J534">
        <v>1.6340539999999999</v>
      </c>
      <c r="K534">
        <v>1.899934</v>
      </c>
      <c r="L534">
        <v>42.989600000000003</v>
      </c>
      <c r="M534">
        <v>7.4518300000000002</v>
      </c>
      <c r="N534">
        <v>8.6643299999999996</v>
      </c>
      <c r="O534">
        <v>22</v>
      </c>
      <c r="P534" t="s">
        <v>121</v>
      </c>
      <c r="Q534" t="s">
        <v>45</v>
      </c>
      <c r="R534">
        <v>4.5603300000000004</v>
      </c>
    </row>
    <row r="535" spans="1:18" x14ac:dyDescent="0.25">
      <c r="A535">
        <v>671</v>
      </c>
      <c r="B535" t="s">
        <v>229</v>
      </c>
      <c r="C535">
        <v>14458</v>
      </c>
      <c r="D535">
        <v>530</v>
      </c>
      <c r="E535" t="s">
        <v>237</v>
      </c>
      <c r="F535" t="s">
        <v>283</v>
      </c>
      <c r="G535">
        <v>3.8850199999999999</v>
      </c>
      <c r="H535" t="s">
        <v>456</v>
      </c>
      <c r="I535">
        <v>9.4268710000000002</v>
      </c>
      <c r="J535">
        <v>1.6340539999999999</v>
      </c>
      <c r="K535">
        <v>1.899934</v>
      </c>
      <c r="L535">
        <v>1.78738</v>
      </c>
      <c r="M535">
        <v>0.30982500000000002</v>
      </c>
      <c r="N535">
        <v>0.36023699999999997</v>
      </c>
      <c r="O535">
        <v>22</v>
      </c>
      <c r="P535" t="s">
        <v>121</v>
      </c>
      <c r="Q535" t="s">
        <v>45</v>
      </c>
      <c r="R535">
        <v>0.189605</v>
      </c>
    </row>
    <row r="536" spans="1:18" x14ac:dyDescent="0.25">
      <c r="A536">
        <v>732</v>
      </c>
      <c r="B536" t="s">
        <v>229</v>
      </c>
      <c r="C536">
        <v>1389</v>
      </c>
      <c r="D536">
        <v>140</v>
      </c>
      <c r="E536" t="s">
        <v>233</v>
      </c>
      <c r="F536" t="s">
        <v>472</v>
      </c>
      <c r="G536">
        <v>22.069900000000001</v>
      </c>
      <c r="H536" t="s">
        <v>471</v>
      </c>
      <c r="I536">
        <v>9.2811850000000007</v>
      </c>
      <c r="J536">
        <v>1.3582639999999999</v>
      </c>
      <c r="K536">
        <v>1.775104</v>
      </c>
      <c r="L536">
        <v>3.13524</v>
      </c>
      <c r="M536">
        <v>0.45883000000000002</v>
      </c>
      <c r="N536">
        <v>0.59964099999999998</v>
      </c>
      <c r="O536">
        <v>22</v>
      </c>
      <c r="P536" t="s">
        <v>121</v>
      </c>
      <c r="Q536" t="s">
        <v>45</v>
      </c>
      <c r="R536">
        <v>0.337806</v>
      </c>
    </row>
    <row r="537" spans="1:18" x14ac:dyDescent="0.25">
      <c r="A537">
        <v>734</v>
      </c>
      <c r="B537" t="s">
        <v>229</v>
      </c>
      <c r="C537">
        <v>1451</v>
      </c>
      <c r="D537">
        <v>411</v>
      </c>
      <c r="E537" t="s">
        <v>236</v>
      </c>
      <c r="F537" t="s">
        <v>473</v>
      </c>
      <c r="G537">
        <v>47.374200000000002</v>
      </c>
      <c r="H537" t="s">
        <v>471</v>
      </c>
      <c r="I537">
        <v>6.6934500000000003</v>
      </c>
      <c r="J537">
        <v>0.99065700000000001</v>
      </c>
      <c r="K537">
        <v>1.5987610000000001</v>
      </c>
      <c r="L537">
        <v>0.101781</v>
      </c>
      <c r="M537">
        <v>1.5063999999999999E-2</v>
      </c>
      <c r="N537">
        <v>2.4310999999999999E-2</v>
      </c>
      <c r="O537">
        <v>22</v>
      </c>
      <c r="P537" t="s">
        <v>121</v>
      </c>
      <c r="Q537" t="s">
        <v>45</v>
      </c>
      <c r="R537">
        <v>1.5206000000000001E-2</v>
      </c>
    </row>
    <row r="538" spans="1:18" x14ac:dyDescent="0.25">
      <c r="A538">
        <v>766</v>
      </c>
      <c r="B538" t="s">
        <v>229</v>
      </c>
      <c r="C538">
        <v>13077</v>
      </c>
      <c r="D538">
        <v>121</v>
      </c>
      <c r="E538" t="s">
        <v>231</v>
      </c>
      <c r="F538" t="s">
        <v>276</v>
      </c>
      <c r="G538">
        <v>279.935</v>
      </c>
      <c r="H538" t="s">
        <v>456</v>
      </c>
      <c r="I538">
        <v>11.733371</v>
      </c>
      <c r="J538">
        <v>1.9754510000000001</v>
      </c>
      <c r="K538">
        <v>2.1412239999999998</v>
      </c>
      <c r="L538">
        <v>7.32864</v>
      </c>
      <c r="M538">
        <v>1.23386</v>
      </c>
      <c r="N538">
        <v>1.3373999999999999</v>
      </c>
      <c r="O538">
        <v>22</v>
      </c>
      <c r="P538" t="s">
        <v>121</v>
      </c>
      <c r="Q538" t="s">
        <v>45</v>
      </c>
      <c r="R538">
        <v>0.62459799999999999</v>
      </c>
    </row>
    <row r="539" spans="1:18" x14ac:dyDescent="0.25">
      <c r="A539">
        <v>768</v>
      </c>
      <c r="B539" t="s">
        <v>229</v>
      </c>
      <c r="C539">
        <v>13077</v>
      </c>
      <c r="D539">
        <v>121</v>
      </c>
      <c r="E539" t="s">
        <v>231</v>
      </c>
      <c r="F539" t="s">
        <v>276</v>
      </c>
      <c r="G539">
        <v>279.935</v>
      </c>
      <c r="H539" t="s">
        <v>456</v>
      </c>
      <c r="I539">
        <v>11.733371</v>
      </c>
      <c r="J539">
        <v>1.9754510000000001</v>
      </c>
      <c r="K539">
        <v>2.1412239999999998</v>
      </c>
      <c r="L539">
        <v>4.2403599999999999</v>
      </c>
      <c r="M539">
        <v>0.71391400000000005</v>
      </c>
      <c r="N539">
        <v>0.77382300000000004</v>
      </c>
      <c r="O539">
        <v>22</v>
      </c>
      <c r="P539" t="s">
        <v>121</v>
      </c>
      <c r="Q539" t="s">
        <v>45</v>
      </c>
      <c r="R539">
        <v>0.36139300000000002</v>
      </c>
    </row>
    <row r="540" spans="1:18" x14ac:dyDescent="0.25">
      <c r="A540">
        <v>772</v>
      </c>
      <c r="B540" t="s">
        <v>229</v>
      </c>
      <c r="C540">
        <v>13134</v>
      </c>
      <c r="D540">
        <v>133</v>
      </c>
      <c r="E540" t="s">
        <v>232</v>
      </c>
      <c r="F540" t="s">
        <v>277</v>
      </c>
      <c r="G540">
        <v>6.0326000000000004</v>
      </c>
      <c r="H540" t="s">
        <v>456</v>
      </c>
      <c r="I540">
        <v>11.271977</v>
      </c>
      <c r="J540">
        <v>2.2334000000000001</v>
      </c>
      <c r="K540">
        <v>2.0293679999999998</v>
      </c>
      <c r="L540">
        <v>0.191604</v>
      </c>
      <c r="M540">
        <v>3.7963999999999998E-2</v>
      </c>
      <c r="N540">
        <v>3.4495999999999999E-2</v>
      </c>
      <c r="O540">
        <v>22</v>
      </c>
      <c r="P540" t="s">
        <v>121</v>
      </c>
      <c r="Q540" t="s">
        <v>45</v>
      </c>
      <c r="R540">
        <v>1.6997999999999999E-2</v>
      </c>
    </row>
    <row r="541" spans="1:18" x14ac:dyDescent="0.25">
      <c r="A541">
        <v>774</v>
      </c>
      <c r="B541" t="s">
        <v>229</v>
      </c>
      <c r="C541">
        <v>13135</v>
      </c>
      <c r="D541">
        <v>133</v>
      </c>
      <c r="E541" t="s">
        <v>232</v>
      </c>
      <c r="F541" t="s">
        <v>277</v>
      </c>
      <c r="G541">
        <v>14.7545</v>
      </c>
      <c r="H541" t="s">
        <v>456</v>
      </c>
      <c r="I541">
        <v>11.271977</v>
      </c>
      <c r="J541">
        <v>2.2334000000000001</v>
      </c>
      <c r="K541">
        <v>2.0293679999999998</v>
      </c>
      <c r="L541">
        <v>1.02948</v>
      </c>
      <c r="M541">
        <v>0.20397799999999999</v>
      </c>
      <c r="N541">
        <v>0.18534300000000001</v>
      </c>
      <c r="O541">
        <v>22</v>
      </c>
      <c r="P541" t="s">
        <v>121</v>
      </c>
      <c r="Q541" t="s">
        <v>45</v>
      </c>
      <c r="R541">
        <v>9.1330999999999996E-2</v>
      </c>
    </row>
    <row r="542" spans="1:18" x14ac:dyDescent="0.25">
      <c r="A542">
        <v>776</v>
      </c>
      <c r="B542" t="s">
        <v>229</v>
      </c>
      <c r="C542">
        <v>13135</v>
      </c>
      <c r="D542">
        <v>133</v>
      </c>
      <c r="E542" t="s">
        <v>232</v>
      </c>
      <c r="F542" t="s">
        <v>277</v>
      </c>
      <c r="G542">
        <v>14.7545</v>
      </c>
      <c r="H542" t="s">
        <v>456</v>
      </c>
      <c r="I542">
        <v>11.271977</v>
      </c>
      <c r="J542">
        <v>2.2334000000000001</v>
      </c>
      <c r="K542">
        <v>2.0293679999999998</v>
      </c>
      <c r="L542">
        <v>0.41045700000000002</v>
      </c>
      <c r="M542">
        <v>8.1326999999999997E-2</v>
      </c>
      <c r="N542">
        <v>7.3897000000000004E-2</v>
      </c>
      <c r="O542">
        <v>22</v>
      </c>
      <c r="P542" t="s">
        <v>121</v>
      </c>
      <c r="Q542" t="s">
        <v>45</v>
      </c>
      <c r="R542">
        <v>3.6414000000000002E-2</v>
      </c>
    </row>
    <row r="543" spans="1:18" x14ac:dyDescent="0.25">
      <c r="A543">
        <v>782</v>
      </c>
      <c r="B543" t="s">
        <v>229</v>
      </c>
      <c r="C543">
        <v>13173</v>
      </c>
      <c r="D543">
        <v>140</v>
      </c>
      <c r="E543" t="s">
        <v>233</v>
      </c>
      <c r="F543" t="s">
        <v>278</v>
      </c>
      <c r="G543">
        <v>20.015699999999999</v>
      </c>
      <c r="H543" t="s">
        <v>456</v>
      </c>
      <c r="I543">
        <v>12.496560000000001</v>
      </c>
      <c r="J543">
        <v>1.9466840000000001</v>
      </c>
      <c r="K543">
        <v>2.126881</v>
      </c>
      <c r="L543">
        <v>5.3959999999999998E-3</v>
      </c>
      <c r="M543">
        <v>8.4099999999999995E-4</v>
      </c>
      <c r="N543">
        <v>9.1799999999999998E-4</v>
      </c>
      <c r="O543">
        <v>22</v>
      </c>
      <c r="P543" t="s">
        <v>121</v>
      </c>
      <c r="Q543" t="s">
        <v>45</v>
      </c>
      <c r="R543">
        <v>4.3199999999999998E-4</v>
      </c>
    </row>
    <row r="544" spans="1:18" x14ac:dyDescent="0.25">
      <c r="A544">
        <v>784</v>
      </c>
      <c r="B544" t="s">
        <v>229</v>
      </c>
      <c r="C544">
        <v>13173</v>
      </c>
      <c r="D544">
        <v>140</v>
      </c>
      <c r="E544" t="s">
        <v>233</v>
      </c>
      <c r="F544" t="s">
        <v>278</v>
      </c>
      <c r="G544">
        <v>20.015699999999999</v>
      </c>
      <c r="H544" t="s">
        <v>456</v>
      </c>
      <c r="I544">
        <v>12.496560000000001</v>
      </c>
      <c r="J544">
        <v>1.9466840000000001</v>
      </c>
      <c r="K544">
        <v>2.126881</v>
      </c>
      <c r="L544">
        <v>1.699E-3</v>
      </c>
      <c r="M544">
        <v>2.6499999999999999E-4</v>
      </c>
      <c r="N544">
        <v>2.8899999999999998E-4</v>
      </c>
      <c r="O544">
        <v>22</v>
      </c>
      <c r="P544" t="s">
        <v>121</v>
      </c>
      <c r="Q544" t="s">
        <v>45</v>
      </c>
      <c r="R544">
        <v>1.36E-4</v>
      </c>
    </row>
    <row r="545" spans="1:18" x14ac:dyDescent="0.25">
      <c r="A545">
        <v>788</v>
      </c>
      <c r="B545" t="s">
        <v>229</v>
      </c>
      <c r="C545">
        <v>13264</v>
      </c>
      <c r="D545">
        <v>185</v>
      </c>
      <c r="E545" t="s">
        <v>280</v>
      </c>
      <c r="F545" t="s">
        <v>281</v>
      </c>
      <c r="G545">
        <v>18.147300000000001</v>
      </c>
      <c r="H545" t="s">
        <v>456</v>
      </c>
      <c r="I545">
        <v>11.209728</v>
      </c>
      <c r="J545">
        <v>1.937066</v>
      </c>
      <c r="K545">
        <v>2.108727</v>
      </c>
      <c r="L545">
        <v>0.648698</v>
      </c>
      <c r="M545">
        <v>0.112096</v>
      </c>
      <c r="N545">
        <v>0.12203</v>
      </c>
      <c r="O545">
        <v>22</v>
      </c>
      <c r="P545" t="s">
        <v>121</v>
      </c>
      <c r="Q545" t="s">
        <v>45</v>
      </c>
      <c r="R545">
        <v>5.7868999999999997E-2</v>
      </c>
    </row>
    <row r="546" spans="1:18" x14ac:dyDescent="0.25">
      <c r="A546">
        <v>790</v>
      </c>
      <c r="B546" t="s">
        <v>229</v>
      </c>
      <c r="C546">
        <v>13282</v>
      </c>
      <c r="D546">
        <v>190</v>
      </c>
      <c r="E546" t="s">
        <v>297</v>
      </c>
      <c r="F546" t="s">
        <v>298</v>
      </c>
      <c r="G546">
        <v>4.51661</v>
      </c>
      <c r="H546" t="s">
        <v>456</v>
      </c>
      <c r="I546">
        <v>9.2308070000000004</v>
      </c>
      <c r="J546">
        <v>1.651831</v>
      </c>
      <c r="K546">
        <v>1.9300759999999999</v>
      </c>
      <c r="L546">
        <v>2.3637999999999999E-2</v>
      </c>
      <c r="M546">
        <v>4.2300000000000003E-3</v>
      </c>
      <c r="N546">
        <v>4.9430000000000003E-3</v>
      </c>
      <c r="O546">
        <v>22</v>
      </c>
      <c r="P546" t="s">
        <v>121</v>
      </c>
      <c r="Q546" t="s">
        <v>45</v>
      </c>
      <c r="R546">
        <v>2.5609999999999999E-3</v>
      </c>
    </row>
    <row r="547" spans="1:18" x14ac:dyDescent="0.25">
      <c r="A547">
        <v>792</v>
      </c>
      <c r="B547" t="s">
        <v>229</v>
      </c>
      <c r="C547">
        <v>13641</v>
      </c>
      <c r="D547">
        <v>411</v>
      </c>
      <c r="E547" t="s">
        <v>236</v>
      </c>
      <c r="F547" t="s">
        <v>282</v>
      </c>
      <c r="G547">
        <v>34.3613</v>
      </c>
      <c r="H547" t="s">
        <v>456</v>
      </c>
      <c r="I547">
        <v>5.9979040000000001</v>
      </c>
      <c r="J547">
        <v>0.90687899999999999</v>
      </c>
      <c r="K547">
        <v>1.5020009999999999</v>
      </c>
      <c r="L547">
        <v>1.2600899999999999</v>
      </c>
      <c r="M547">
        <v>0.190524</v>
      </c>
      <c r="N547">
        <v>0.315552</v>
      </c>
      <c r="O547">
        <v>22</v>
      </c>
      <c r="P547" t="s">
        <v>121</v>
      </c>
      <c r="Q547" t="s">
        <v>45</v>
      </c>
      <c r="R547">
        <v>0.210088</v>
      </c>
    </row>
    <row r="548" spans="1:18" x14ac:dyDescent="0.25">
      <c r="A548">
        <v>798</v>
      </c>
      <c r="B548" t="s">
        <v>229</v>
      </c>
      <c r="C548">
        <v>14455</v>
      </c>
      <c r="D548">
        <v>530</v>
      </c>
      <c r="E548" t="s">
        <v>237</v>
      </c>
      <c r="F548" t="s">
        <v>283</v>
      </c>
      <c r="G548">
        <v>4.6078900000000003</v>
      </c>
      <c r="H548" t="s">
        <v>456</v>
      </c>
      <c r="I548">
        <v>9.4268710000000002</v>
      </c>
      <c r="J548">
        <v>1.6340539999999999</v>
      </c>
      <c r="K548">
        <v>1.899934</v>
      </c>
      <c r="L548">
        <v>1.8363000000000001E-2</v>
      </c>
      <c r="M548">
        <v>3.1830000000000001E-3</v>
      </c>
      <c r="N548">
        <v>3.7009999999999999E-3</v>
      </c>
      <c r="O548">
        <v>22</v>
      </c>
      <c r="P548" t="s">
        <v>121</v>
      </c>
      <c r="Q548" t="s">
        <v>45</v>
      </c>
      <c r="R548">
        <v>1.9480000000000001E-3</v>
      </c>
    </row>
    <row r="549" spans="1:18" x14ac:dyDescent="0.25">
      <c r="A549">
        <v>800</v>
      </c>
      <c r="B549" t="s">
        <v>229</v>
      </c>
      <c r="C549">
        <v>14458</v>
      </c>
      <c r="D549">
        <v>530</v>
      </c>
      <c r="E549" t="s">
        <v>237</v>
      </c>
      <c r="F549" t="s">
        <v>283</v>
      </c>
      <c r="G549">
        <v>3.8850199999999999</v>
      </c>
      <c r="H549" t="s">
        <v>456</v>
      </c>
      <c r="I549">
        <v>9.4268710000000002</v>
      </c>
      <c r="J549">
        <v>1.6340539999999999</v>
      </c>
      <c r="K549">
        <v>1.899934</v>
      </c>
      <c r="L549">
        <v>0.78666499999999995</v>
      </c>
      <c r="M549">
        <v>0.13636100000000001</v>
      </c>
      <c r="N549">
        <v>0.15854799999999999</v>
      </c>
      <c r="O549">
        <v>22</v>
      </c>
      <c r="P549" t="s">
        <v>121</v>
      </c>
      <c r="Q549" t="s">
        <v>45</v>
      </c>
      <c r="R549">
        <v>8.3448999999999995E-2</v>
      </c>
    </row>
    <row r="550" spans="1:18" x14ac:dyDescent="0.25">
      <c r="A550">
        <v>357</v>
      </c>
      <c r="B550" t="s">
        <v>229</v>
      </c>
      <c r="C550">
        <v>12090</v>
      </c>
      <c r="D550">
        <v>111</v>
      </c>
      <c r="E550" t="s">
        <v>231</v>
      </c>
      <c r="F550" t="s">
        <v>457</v>
      </c>
      <c r="G550">
        <v>75.150400000000005</v>
      </c>
      <c r="H550" t="s">
        <v>455</v>
      </c>
      <c r="I550">
        <v>10.585588</v>
      </c>
      <c r="J550">
        <v>1.76698</v>
      </c>
      <c r="K550">
        <v>2.0891790000000001</v>
      </c>
      <c r="L550">
        <v>0.80560600000000004</v>
      </c>
      <c r="M550">
        <v>0.13447400000000001</v>
      </c>
      <c r="N550">
        <v>0.158995</v>
      </c>
      <c r="O550">
        <v>28</v>
      </c>
      <c r="P550" t="s">
        <v>503</v>
      </c>
      <c r="Q550" t="s">
        <v>129</v>
      </c>
      <c r="R550">
        <v>7.6104000000000005E-2</v>
      </c>
    </row>
    <row r="551" spans="1:18" x14ac:dyDescent="0.25">
      <c r="A551">
        <v>371</v>
      </c>
      <c r="B551" t="s">
        <v>229</v>
      </c>
      <c r="C551">
        <v>12131</v>
      </c>
      <c r="D551">
        <v>121</v>
      </c>
      <c r="E551" t="s">
        <v>231</v>
      </c>
      <c r="F551" t="s">
        <v>454</v>
      </c>
      <c r="G551">
        <v>598.18700000000001</v>
      </c>
      <c r="H551" t="s">
        <v>455</v>
      </c>
      <c r="I551">
        <v>12.684558000000001</v>
      </c>
      <c r="J551">
        <v>2.1317659999999998</v>
      </c>
      <c r="K551">
        <v>2.2571349999999999</v>
      </c>
      <c r="L551">
        <v>2261.42</v>
      </c>
      <c r="M551">
        <v>380.053</v>
      </c>
      <c r="N551">
        <v>402.404</v>
      </c>
      <c r="O551">
        <v>28</v>
      </c>
      <c r="P551" t="s">
        <v>503</v>
      </c>
      <c r="Q551" t="s">
        <v>129</v>
      </c>
      <c r="R551">
        <v>178.28100000000001</v>
      </c>
    </row>
    <row r="552" spans="1:18" x14ac:dyDescent="0.25">
      <c r="A552">
        <v>386</v>
      </c>
      <c r="B552" t="s">
        <v>229</v>
      </c>
      <c r="C552">
        <v>12194</v>
      </c>
      <c r="D552">
        <v>140</v>
      </c>
      <c r="E552" t="s">
        <v>233</v>
      </c>
      <c r="F552" t="s">
        <v>461</v>
      </c>
      <c r="G552">
        <v>219.654</v>
      </c>
      <c r="H552" t="s">
        <v>455</v>
      </c>
      <c r="I552">
        <v>12.066105</v>
      </c>
      <c r="J552">
        <v>1.846098</v>
      </c>
      <c r="K552">
        <v>2.076317</v>
      </c>
      <c r="L552">
        <v>239.42400000000001</v>
      </c>
      <c r="M552">
        <v>36.631599999999999</v>
      </c>
      <c r="N552">
        <v>41.1997</v>
      </c>
      <c r="O552">
        <v>28</v>
      </c>
      <c r="P552" t="s">
        <v>503</v>
      </c>
      <c r="Q552" t="s">
        <v>129</v>
      </c>
      <c r="R552">
        <v>19.842700000000001</v>
      </c>
    </row>
    <row r="553" spans="1:18" x14ac:dyDescent="0.25">
      <c r="A553">
        <v>423</v>
      </c>
      <c r="B553" t="s">
        <v>229</v>
      </c>
      <c r="C553">
        <v>12673</v>
      </c>
      <c r="D553">
        <v>530</v>
      </c>
      <c r="E553" t="s">
        <v>237</v>
      </c>
      <c r="F553" t="s">
        <v>468</v>
      </c>
      <c r="G553">
        <v>4.0045700000000002</v>
      </c>
      <c r="H553" t="s">
        <v>455</v>
      </c>
      <c r="I553">
        <v>12.88212</v>
      </c>
      <c r="J553">
        <v>2.2840129999999998</v>
      </c>
      <c r="K553">
        <v>2.2468859999999999</v>
      </c>
      <c r="L553">
        <v>48.095100000000002</v>
      </c>
      <c r="M553">
        <v>8.5273199999999996</v>
      </c>
      <c r="N553">
        <v>8.3887099999999997</v>
      </c>
      <c r="O553">
        <v>28</v>
      </c>
      <c r="P553" t="s">
        <v>503</v>
      </c>
      <c r="Q553" t="s">
        <v>129</v>
      </c>
      <c r="R553">
        <v>3.7334800000000001</v>
      </c>
    </row>
    <row r="554" spans="1:18" x14ac:dyDescent="0.25">
      <c r="A554">
        <v>370</v>
      </c>
      <c r="B554" t="s">
        <v>229</v>
      </c>
      <c r="C554">
        <v>12131</v>
      </c>
      <c r="D554">
        <v>121</v>
      </c>
      <c r="E554" t="s">
        <v>231</v>
      </c>
      <c r="F554" t="s">
        <v>454</v>
      </c>
      <c r="G554">
        <v>598.18700000000001</v>
      </c>
      <c r="H554" t="s">
        <v>455</v>
      </c>
      <c r="I554">
        <v>12.684558000000001</v>
      </c>
      <c r="J554">
        <v>2.1317659999999998</v>
      </c>
      <c r="K554">
        <v>2.2571349999999999</v>
      </c>
      <c r="L554">
        <v>292.92399999999998</v>
      </c>
      <c r="M554">
        <v>49.228900000000003</v>
      </c>
      <c r="N554">
        <v>52.124000000000002</v>
      </c>
      <c r="O554">
        <v>27</v>
      </c>
      <c r="P554" t="s">
        <v>136</v>
      </c>
      <c r="Q554" t="s">
        <v>130</v>
      </c>
      <c r="R554">
        <v>23.093</v>
      </c>
    </row>
    <row r="555" spans="1:18" x14ac:dyDescent="0.25">
      <c r="A555">
        <v>385</v>
      </c>
      <c r="B555" t="s">
        <v>229</v>
      </c>
      <c r="C555">
        <v>12194</v>
      </c>
      <c r="D555">
        <v>140</v>
      </c>
      <c r="E555" t="s">
        <v>233</v>
      </c>
      <c r="F555" t="s">
        <v>461</v>
      </c>
      <c r="G555">
        <v>219.654</v>
      </c>
      <c r="H555" t="s">
        <v>455</v>
      </c>
      <c r="I555">
        <v>12.066105</v>
      </c>
      <c r="J555">
        <v>1.846098</v>
      </c>
      <c r="K555">
        <v>2.076317</v>
      </c>
      <c r="L555">
        <v>34.4026</v>
      </c>
      <c r="M555">
        <v>5.26356</v>
      </c>
      <c r="N555">
        <v>5.91995</v>
      </c>
      <c r="O555">
        <v>27</v>
      </c>
      <c r="P555" t="s">
        <v>136</v>
      </c>
      <c r="Q555" t="s">
        <v>130</v>
      </c>
      <c r="R555">
        <v>2.8511799999999998</v>
      </c>
    </row>
    <row r="556" spans="1:18" x14ac:dyDescent="0.25">
      <c r="A556">
        <v>422</v>
      </c>
      <c r="B556" t="s">
        <v>229</v>
      </c>
      <c r="C556">
        <v>12672</v>
      </c>
      <c r="D556">
        <v>530</v>
      </c>
      <c r="E556" t="s">
        <v>237</v>
      </c>
      <c r="F556" t="s">
        <v>468</v>
      </c>
      <c r="G556">
        <v>1.23963</v>
      </c>
      <c r="H556" t="s">
        <v>455</v>
      </c>
      <c r="I556">
        <v>12.88212</v>
      </c>
      <c r="J556">
        <v>2.2840129999999998</v>
      </c>
      <c r="K556">
        <v>2.2468859999999999</v>
      </c>
      <c r="L556">
        <v>15.969099999999999</v>
      </c>
      <c r="M556">
        <v>2.8313299999999999</v>
      </c>
      <c r="N556">
        <v>2.78531</v>
      </c>
      <c r="O556">
        <v>27</v>
      </c>
      <c r="P556" t="s">
        <v>136</v>
      </c>
      <c r="Q556" t="s">
        <v>130</v>
      </c>
      <c r="R556">
        <v>1.23963</v>
      </c>
    </row>
    <row r="557" spans="1:18" x14ac:dyDescent="0.25">
      <c r="A557">
        <v>367</v>
      </c>
      <c r="B557" t="s">
        <v>229</v>
      </c>
      <c r="C557">
        <v>12119</v>
      </c>
      <c r="D557">
        <v>121</v>
      </c>
      <c r="E557" t="s">
        <v>231</v>
      </c>
      <c r="F557" t="s">
        <v>454</v>
      </c>
      <c r="G557">
        <v>144.48699999999999</v>
      </c>
      <c r="H557" t="s">
        <v>455</v>
      </c>
      <c r="I557">
        <v>12.684558000000001</v>
      </c>
      <c r="J557">
        <v>2.1317659999999998</v>
      </c>
      <c r="K557">
        <v>2.2571349999999999</v>
      </c>
      <c r="L557">
        <v>57.449199999999998</v>
      </c>
      <c r="M557">
        <v>9.6549200000000006</v>
      </c>
      <c r="N557">
        <v>10.2227</v>
      </c>
      <c r="O557">
        <v>26</v>
      </c>
      <c r="P557" t="s">
        <v>504</v>
      </c>
      <c r="Q557" t="s">
        <v>131</v>
      </c>
      <c r="R557">
        <v>4.5290699999999999</v>
      </c>
    </row>
    <row r="558" spans="1:18" x14ac:dyDescent="0.25">
      <c r="A558">
        <v>412</v>
      </c>
      <c r="B558" t="s">
        <v>229</v>
      </c>
      <c r="C558">
        <v>12337</v>
      </c>
      <c r="D558">
        <v>411</v>
      </c>
      <c r="E558" t="s">
        <v>236</v>
      </c>
      <c r="F558" t="s">
        <v>467</v>
      </c>
      <c r="G558">
        <v>7.5836600000000001</v>
      </c>
      <c r="H558" t="s">
        <v>455</v>
      </c>
      <c r="I558">
        <v>9.4429689999999997</v>
      </c>
      <c r="J558">
        <v>1.566926</v>
      </c>
      <c r="K558">
        <v>1.9134899999999999</v>
      </c>
      <c r="L558">
        <v>0.15659500000000001</v>
      </c>
      <c r="M558">
        <v>2.5985000000000001E-2</v>
      </c>
      <c r="N558">
        <v>3.1732000000000003E-2</v>
      </c>
      <c r="O558">
        <v>26</v>
      </c>
      <c r="P558" t="s">
        <v>504</v>
      </c>
      <c r="Q558" t="s">
        <v>131</v>
      </c>
      <c r="R558">
        <v>1.6583000000000001E-2</v>
      </c>
    </row>
    <row r="559" spans="1:18" x14ac:dyDescent="0.25">
      <c r="A559">
        <v>361</v>
      </c>
      <c r="B559" t="s">
        <v>229</v>
      </c>
      <c r="C559">
        <v>12094</v>
      </c>
      <c r="D559">
        <v>121</v>
      </c>
      <c r="E559" t="s">
        <v>231</v>
      </c>
      <c r="F559" t="s">
        <v>454</v>
      </c>
      <c r="G559">
        <v>48.972700000000003</v>
      </c>
      <c r="H559" t="s">
        <v>455</v>
      </c>
      <c r="I559">
        <v>12.684558000000001</v>
      </c>
      <c r="J559">
        <v>2.1317659999999998</v>
      </c>
      <c r="K559">
        <v>2.2571349999999999</v>
      </c>
      <c r="L559">
        <v>615.96100000000001</v>
      </c>
      <c r="M559">
        <v>103.518</v>
      </c>
      <c r="N559">
        <v>109.60599999999999</v>
      </c>
      <c r="O559">
        <v>25</v>
      </c>
      <c r="P559" t="s">
        <v>505</v>
      </c>
      <c r="Q559" t="s">
        <v>132</v>
      </c>
      <c r="R559">
        <v>48.559899999999999</v>
      </c>
    </row>
    <row r="560" spans="1:18" x14ac:dyDescent="0.25">
      <c r="A560">
        <v>362</v>
      </c>
      <c r="B560" t="s">
        <v>229</v>
      </c>
      <c r="C560">
        <v>12095</v>
      </c>
      <c r="D560">
        <v>121</v>
      </c>
      <c r="E560" t="s">
        <v>231</v>
      </c>
      <c r="F560" t="s">
        <v>454</v>
      </c>
      <c r="G560">
        <v>120.601</v>
      </c>
      <c r="H560" t="s">
        <v>455</v>
      </c>
      <c r="I560">
        <v>12.684558000000001</v>
      </c>
      <c r="J560">
        <v>2.1317659999999998</v>
      </c>
      <c r="K560">
        <v>2.2571349999999999</v>
      </c>
      <c r="L560">
        <v>1299.1400000000001</v>
      </c>
      <c r="M560">
        <v>218.333</v>
      </c>
      <c r="N560">
        <v>231.173</v>
      </c>
      <c r="O560">
        <v>25</v>
      </c>
      <c r="P560" t="s">
        <v>505</v>
      </c>
      <c r="Q560" t="s">
        <v>132</v>
      </c>
      <c r="R560">
        <v>102.419</v>
      </c>
    </row>
    <row r="561" spans="1:18" x14ac:dyDescent="0.25">
      <c r="A561">
        <v>374</v>
      </c>
      <c r="B561" t="s">
        <v>229</v>
      </c>
      <c r="C561">
        <v>12135</v>
      </c>
      <c r="D561">
        <v>129</v>
      </c>
      <c r="E561" t="s">
        <v>326</v>
      </c>
      <c r="F561" t="s">
        <v>506</v>
      </c>
      <c r="G561">
        <v>20.102699999999999</v>
      </c>
      <c r="H561" t="s">
        <v>455</v>
      </c>
      <c r="I561">
        <v>11.574412000000001</v>
      </c>
      <c r="J561">
        <v>1.872206</v>
      </c>
      <c r="K561">
        <v>2.186839</v>
      </c>
      <c r="L561">
        <v>0.91388499999999995</v>
      </c>
      <c r="M561">
        <v>0.14782500000000001</v>
      </c>
      <c r="N561">
        <v>0.17266699999999999</v>
      </c>
      <c r="O561">
        <v>25</v>
      </c>
      <c r="P561" t="s">
        <v>505</v>
      </c>
      <c r="Q561" t="s">
        <v>132</v>
      </c>
      <c r="R561">
        <v>7.8956999999999999E-2</v>
      </c>
    </row>
    <row r="562" spans="1:18" x14ac:dyDescent="0.25">
      <c r="A562">
        <v>379</v>
      </c>
      <c r="B562" t="s">
        <v>229</v>
      </c>
      <c r="C562">
        <v>12174</v>
      </c>
      <c r="D562">
        <v>140</v>
      </c>
      <c r="E562" t="s">
        <v>233</v>
      </c>
      <c r="F562" t="s">
        <v>461</v>
      </c>
      <c r="G562">
        <v>8.7234499999999997</v>
      </c>
      <c r="H562" t="s">
        <v>455</v>
      </c>
      <c r="I562">
        <v>12.066105</v>
      </c>
      <c r="J562">
        <v>1.846098</v>
      </c>
      <c r="K562">
        <v>2.076317</v>
      </c>
      <c r="L562">
        <v>105.258</v>
      </c>
      <c r="M562">
        <v>16.104299999999999</v>
      </c>
      <c r="N562">
        <v>18.1126</v>
      </c>
      <c r="O562">
        <v>25</v>
      </c>
      <c r="P562" t="s">
        <v>505</v>
      </c>
      <c r="Q562" t="s">
        <v>132</v>
      </c>
      <c r="R562">
        <v>8.7234499999999997</v>
      </c>
    </row>
    <row r="563" spans="1:18" x14ac:dyDescent="0.25">
      <c r="A563">
        <v>395</v>
      </c>
      <c r="B563" t="s">
        <v>229</v>
      </c>
      <c r="C563">
        <v>12239</v>
      </c>
      <c r="D563">
        <v>182</v>
      </c>
      <c r="E563" t="s">
        <v>242</v>
      </c>
      <c r="F563" t="s">
        <v>507</v>
      </c>
      <c r="G563">
        <v>0.117886</v>
      </c>
      <c r="H563" t="s">
        <v>455</v>
      </c>
      <c r="I563">
        <v>12.610151999999999</v>
      </c>
      <c r="J563">
        <v>2.1394980000000001</v>
      </c>
      <c r="K563">
        <v>2.2300369999999998</v>
      </c>
      <c r="L563">
        <v>0.86430600000000002</v>
      </c>
      <c r="M563">
        <v>0.14664199999999999</v>
      </c>
      <c r="N563">
        <v>0.15284800000000001</v>
      </c>
      <c r="O563">
        <v>25</v>
      </c>
      <c r="P563" t="s">
        <v>505</v>
      </c>
      <c r="Q563" t="s">
        <v>132</v>
      </c>
      <c r="R563">
        <v>6.8541000000000005E-2</v>
      </c>
    </row>
    <row r="564" spans="1:18" x14ac:dyDescent="0.25">
      <c r="A564">
        <v>400</v>
      </c>
      <c r="B564" t="s">
        <v>229</v>
      </c>
      <c r="C564">
        <v>12279</v>
      </c>
      <c r="D564">
        <v>320</v>
      </c>
      <c r="E564" t="s">
        <v>255</v>
      </c>
      <c r="F564" t="s">
        <v>508</v>
      </c>
      <c r="G564">
        <v>8.14053</v>
      </c>
      <c r="H564" t="s">
        <v>455</v>
      </c>
      <c r="I564">
        <v>10.653152</v>
      </c>
      <c r="J564">
        <v>2.0013390000000002</v>
      </c>
      <c r="K564">
        <v>2.0213030000000001</v>
      </c>
      <c r="L564">
        <v>1.25807</v>
      </c>
      <c r="M564">
        <v>0.236346</v>
      </c>
      <c r="N564">
        <v>0.238704</v>
      </c>
      <c r="O564">
        <v>25</v>
      </c>
      <c r="P564" t="s">
        <v>505</v>
      </c>
      <c r="Q564" t="s">
        <v>132</v>
      </c>
      <c r="R564">
        <v>0.118094</v>
      </c>
    </row>
    <row r="565" spans="1:18" x14ac:dyDescent="0.25">
      <c r="A565">
        <v>401</v>
      </c>
      <c r="B565" t="s">
        <v>229</v>
      </c>
      <c r="C565">
        <v>12280</v>
      </c>
      <c r="D565">
        <v>320</v>
      </c>
      <c r="E565" t="s">
        <v>255</v>
      </c>
      <c r="F565" t="s">
        <v>508</v>
      </c>
      <c r="G565">
        <v>0.68264499999999995</v>
      </c>
      <c r="H565" t="s">
        <v>455</v>
      </c>
      <c r="I565">
        <v>10.653152</v>
      </c>
      <c r="J565">
        <v>2.0013390000000002</v>
      </c>
      <c r="K565">
        <v>2.0213030000000001</v>
      </c>
      <c r="L565">
        <v>7.2723199999999997</v>
      </c>
      <c r="M565">
        <v>1.3662000000000001</v>
      </c>
      <c r="N565">
        <v>1.3798299999999999</v>
      </c>
      <c r="O565">
        <v>25</v>
      </c>
      <c r="P565" t="s">
        <v>505</v>
      </c>
      <c r="Q565" t="s">
        <v>132</v>
      </c>
      <c r="R565">
        <v>0.68264499999999995</v>
      </c>
    </row>
    <row r="566" spans="1:18" x14ac:dyDescent="0.25">
      <c r="A566">
        <v>402</v>
      </c>
      <c r="B566" t="s">
        <v>229</v>
      </c>
      <c r="C566">
        <v>12290</v>
      </c>
      <c r="D566">
        <v>321</v>
      </c>
      <c r="E566" t="s">
        <v>256</v>
      </c>
      <c r="F566" t="s">
        <v>509</v>
      </c>
      <c r="G566">
        <v>8.3698999999999996E-2</v>
      </c>
      <c r="H566" t="s">
        <v>455</v>
      </c>
      <c r="I566">
        <v>13.612073000000001</v>
      </c>
      <c r="J566">
        <v>2.2788390000000001</v>
      </c>
      <c r="K566">
        <v>2.371267</v>
      </c>
      <c r="L566">
        <v>1.13931</v>
      </c>
      <c r="M566">
        <v>0.19073599999999999</v>
      </c>
      <c r="N566">
        <v>0.19847200000000001</v>
      </c>
      <c r="O566">
        <v>25</v>
      </c>
      <c r="P566" t="s">
        <v>505</v>
      </c>
      <c r="Q566" t="s">
        <v>132</v>
      </c>
      <c r="R566">
        <v>8.3698999999999996E-2</v>
      </c>
    </row>
    <row r="567" spans="1:18" x14ac:dyDescent="0.25">
      <c r="A567">
        <v>404</v>
      </c>
      <c r="B567" t="s">
        <v>229</v>
      </c>
      <c r="C567">
        <v>12292</v>
      </c>
      <c r="D567">
        <v>411</v>
      </c>
      <c r="E567" t="s">
        <v>236</v>
      </c>
      <c r="F567" t="s">
        <v>467</v>
      </c>
      <c r="G567">
        <v>8.0757999999999996E-2</v>
      </c>
      <c r="H567" t="s">
        <v>455</v>
      </c>
      <c r="I567">
        <v>9.4429689999999997</v>
      </c>
      <c r="J567">
        <v>1.566926</v>
      </c>
      <c r="K567">
        <v>1.9134899999999999</v>
      </c>
      <c r="L567">
        <v>0.76259900000000003</v>
      </c>
      <c r="M567">
        <v>0.12654199999999999</v>
      </c>
      <c r="N567">
        <v>0.15453</v>
      </c>
      <c r="O567">
        <v>25</v>
      </c>
      <c r="P567" t="s">
        <v>505</v>
      </c>
      <c r="Q567" t="s">
        <v>132</v>
      </c>
      <c r="R567">
        <v>8.0757999999999996E-2</v>
      </c>
    </row>
    <row r="568" spans="1:18" x14ac:dyDescent="0.25">
      <c r="A568">
        <v>405</v>
      </c>
      <c r="B568" t="s">
        <v>229</v>
      </c>
      <c r="C568">
        <v>12295</v>
      </c>
      <c r="D568">
        <v>411</v>
      </c>
      <c r="E568" t="s">
        <v>236</v>
      </c>
      <c r="F568" t="s">
        <v>467</v>
      </c>
      <c r="G568">
        <v>7.3475299999999999</v>
      </c>
      <c r="H568" t="s">
        <v>455</v>
      </c>
      <c r="I568">
        <v>9.4429689999999997</v>
      </c>
      <c r="J568">
        <v>1.566926</v>
      </c>
      <c r="K568">
        <v>1.9134899999999999</v>
      </c>
      <c r="L568">
        <v>12.9344</v>
      </c>
      <c r="M568">
        <v>2.14628</v>
      </c>
      <c r="N568">
        <v>2.6209799999999999</v>
      </c>
      <c r="O568">
        <v>25</v>
      </c>
      <c r="P568" t="s">
        <v>505</v>
      </c>
      <c r="Q568" t="s">
        <v>132</v>
      </c>
      <c r="R568">
        <v>1.36974</v>
      </c>
    </row>
    <row r="569" spans="1:18" x14ac:dyDescent="0.25">
      <c r="A569">
        <v>406</v>
      </c>
      <c r="B569" t="s">
        <v>229</v>
      </c>
      <c r="C569">
        <v>12296</v>
      </c>
      <c r="D569">
        <v>411</v>
      </c>
      <c r="E569" t="s">
        <v>236</v>
      </c>
      <c r="F569" t="s">
        <v>467</v>
      </c>
      <c r="G569">
        <v>81.024699999999996</v>
      </c>
      <c r="H569" t="s">
        <v>455</v>
      </c>
      <c r="I569">
        <v>9.4429689999999997</v>
      </c>
      <c r="J569">
        <v>1.566926</v>
      </c>
      <c r="K569">
        <v>1.9134899999999999</v>
      </c>
      <c r="L569">
        <v>59.7423</v>
      </c>
      <c r="M569">
        <v>9.9133700000000005</v>
      </c>
      <c r="N569">
        <v>12.106</v>
      </c>
      <c r="O569">
        <v>25</v>
      </c>
      <c r="P569" t="s">
        <v>505</v>
      </c>
      <c r="Q569" t="s">
        <v>132</v>
      </c>
      <c r="R569">
        <v>6.3266400000000003</v>
      </c>
    </row>
    <row r="570" spans="1:18" x14ac:dyDescent="0.25">
      <c r="A570">
        <v>407</v>
      </c>
      <c r="B570" t="s">
        <v>229</v>
      </c>
      <c r="C570">
        <v>12297</v>
      </c>
      <c r="D570">
        <v>411</v>
      </c>
      <c r="E570" t="s">
        <v>236</v>
      </c>
      <c r="F570" t="s">
        <v>467</v>
      </c>
      <c r="G570">
        <v>6.2784599999999999</v>
      </c>
      <c r="H570" t="s">
        <v>455</v>
      </c>
      <c r="I570">
        <v>9.4429689999999997</v>
      </c>
      <c r="J570">
        <v>1.566926</v>
      </c>
      <c r="K570">
        <v>1.9134899999999999</v>
      </c>
      <c r="L570">
        <v>59.287300000000002</v>
      </c>
      <c r="M570">
        <v>9.8378800000000002</v>
      </c>
      <c r="N570">
        <v>12.0138</v>
      </c>
      <c r="O570">
        <v>25</v>
      </c>
      <c r="P570" t="s">
        <v>505</v>
      </c>
      <c r="Q570" t="s">
        <v>132</v>
      </c>
      <c r="R570">
        <v>6.2784599999999999</v>
      </c>
    </row>
    <row r="571" spans="1:18" x14ac:dyDescent="0.25">
      <c r="A571">
        <v>408</v>
      </c>
      <c r="B571" t="s">
        <v>229</v>
      </c>
      <c r="C571">
        <v>12298</v>
      </c>
      <c r="D571">
        <v>411</v>
      </c>
      <c r="E571" t="s">
        <v>236</v>
      </c>
      <c r="F571" t="s">
        <v>467</v>
      </c>
      <c r="G571">
        <v>3.7472699999999999</v>
      </c>
      <c r="H571" t="s">
        <v>455</v>
      </c>
      <c r="I571">
        <v>9.4429689999999997</v>
      </c>
      <c r="J571">
        <v>1.566926</v>
      </c>
      <c r="K571">
        <v>1.9134899999999999</v>
      </c>
      <c r="L571">
        <v>7.8488699999999998</v>
      </c>
      <c r="M571">
        <v>1.3024100000000001</v>
      </c>
      <c r="N571">
        <v>1.5904700000000001</v>
      </c>
      <c r="O571">
        <v>25</v>
      </c>
      <c r="P571" t="s">
        <v>505</v>
      </c>
      <c r="Q571" t="s">
        <v>132</v>
      </c>
      <c r="R571">
        <v>0.83118700000000001</v>
      </c>
    </row>
    <row r="572" spans="1:18" x14ac:dyDescent="0.25">
      <c r="A572">
        <v>409</v>
      </c>
      <c r="B572" t="s">
        <v>229</v>
      </c>
      <c r="C572">
        <v>12304</v>
      </c>
      <c r="D572">
        <v>411</v>
      </c>
      <c r="E572" t="s">
        <v>236</v>
      </c>
      <c r="F572" t="s">
        <v>467</v>
      </c>
      <c r="G572">
        <v>9.0743200000000002</v>
      </c>
      <c r="H572" t="s">
        <v>455</v>
      </c>
      <c r="I572">
        <v>9.4429689999999997</v>
      </c>
      <c r="J572">
        <v>1.566926</v>
      </c>
      <c r="K572">
        <v>1.9134899999999999</v>
      </c>
      <c r="L572">
        <v>35.680500000000002</v>
      </c>
      <c r="M572">
        <v>5.9206799999999999</v>
      </c>
      <c r="N572">
        <v>7.2301799999999998</v>
      </c>
      <c r="O572">
        <v>25</v>
      </c>
      <c r="P572" t="s">
        <v>505</v>
      </c>
      <c r="Q572" t="s">
        <v>132</v>
      </c>
      <c r="R572">
        <v>3.7785299999999999</v>
      </c>
    </row>
    <row r="573" spans="1:18" x14ac:dyDescent="0.25">
      <c r="A573">
        <v>418</v>
      </c>
      <c r="B573" t="s">
        <v>229</v>
      </c>
      <c r="C573">
        <v>12618</v>
      </c>
      <c r="D573">
        <v>530</v>
      </c>
      <c r="E573" t="s">
        <v>237</v>
      </c>
      <c r="F573" t="s">
        <v>468</v>
      </c>
      <c r="G573">
        <v>2.48441</v>
      </c>
      <c r="H573" t="s">
        <v>455</v>
      </c>
      <c r="I573">
        <v>12.88212</v>
      </c>
      <c r="J573">
        <v>2.2840129999999998</v>
      </c>
      <c r="K573">
        <v>2.2468859999999999</v>
      </c>
      <c r="L573">
        <v>32.0045</v>
      </c>
      <c r="M573">
        <v>5.6744300000000001</v>
      </c>
      <c r="N573">
        <v>5.5821899999999998</v>
      </c>
      <c r="O573">
        <v>25</v>
      </c>
      <c r="P573" t="s">
        <v>505</v>
      </c>
      <c r="Q573" t="s">
        <v>132</v>
      </c>
      <c r="R573">
        <v>2.48441</v>
      </c>
    </row>
    <row r="574" spans="1:18" x14ac:dyDescent="0.25">
      <c r="A574">
        <v>426</v>
      </c>
      <c r="B574" t="s">
        <v>229</v>
      </c>
      <c r="C574">
        <v>12768</v>
      </c>
      <c r="D574">
        <v>617</v>
      </c>
      <c r="E574" t="s">
        <v>258</v>
      </c>
      <c r="F574" t="s">
        <v>510</v>
      </c>
      <c r="G574">
        <v>0.10670200000000001</v>
      </c>
      <c r="H574" t="s">
        <v>455</v>
      </c>
      <c r="I574">
        <v>7.2535530000000001</v>
      </c>
      <c r="J574">
        <v>1.2271559999999999</v>
      </c>
      <c r="K574">
        <v>1.617459</v>
      </c>
      <c r="L574">
        <v>0.77396900000000002</v>
      </c>
      <c r="M574">
        <v>0.13094</v>
      </c>
      <c r="N574">
        <v>0.17258599999999999</v>
      </c>
      <c r="O574">
        <v>25</v>
      </c>
      <c r="P574" t="s">
        <v>505</v>
      </c>
      <c r="Q574" t="s">
        <v>132</v>
      </c>
      <c r="R574">
        <v>0.10670200000000001</v>
      </c>
    </row>
    <row r="575" spans="1:18" x14ac:dyDescent="0.25">
      <c r="A575">
        <v>427</v>
      </c>
      <c r="B575" t="s">
        <v>229</v>
      </c>
      <c r="C575">
        <v>12778</v>
      </c>
      <c r="D575">
        <v>641</v>
      </c>
      <c r="E575" t="s">
        <v>238</v>
      </c>
      <c r="F575" t="s">
        <v>511</v>
      </c>
      <c r="G575">
        <v>4.5863000000000001E-2</v>
      </c>
      <c r="H575" t="s">
        <v>455</v>
      </c>
      <c r="I575">
        <v>13.008276</v>
      </c>
      <c r="J575">
        <v>2.4352339999999999</v>
      </c>
      <c r="K575">
        <v>2.258877</v>
      </c>
      <c r="L575">
        <v>0.59659499999999999</v>
      </c>
      <c r="M575">
        <v>0.11168599999999999</v>
      </c>
      <c r="N575">
        <v>0.103598</v>
      </c>
      <c r="O575">
        <v>25</v>
      </c>
      <c r="P575" t="s">
        <v>505</v>
      </c>
      <c r="Q575" t="s">
        <v>132</v>
      </c>
      <c r="R575">
        <v>4.5863000000000001E-2</v>
      </c>
    </row>
    <row r="576" spans="1:18" x14ac:dyDescent="0.25">
      <c r="A576">
        <v>431</v>
      </c>
      <c r="B576" t="s">
        <v>229</v>
      </c>
      <c r="C576">
        <v>12818</v>
      </c>
      <c r="D576">
        <v>747</v>
      </c>
      <c r="E576" t="s">
        <v>411</v>
      </c>
      <c r="F576" t="s">
        <v>512</v>
      </c>
      <c r="G576">
        <v>3.3557100000000002</v>
      </c>
      <c r="H576" t="s">
        <v>455</v>
      </c>
      <c r="I576">
        <v>14.613941000000001</v>
      </c>
      <c r="J576">
        <v>2.451908</v>
      </c>
      <c r="K576">
        <v>2.550424</v>
      </c>
      <c r="L576">
        <v>7.6641899999999996</v>
      </c>
      <c r="M576">
        <v>1.28589</v>
      </c>
      <c r="N576">
        <v>1.33755</v>
      </c>
      <c r="O576">
        <v>25</v>
      </c>
      <c r="P576" t="s">
        <v>505</v>
      </c>
      <c r="Q576" t="s">
        <v>132</v>
      </c>
      <c r="R576">
        <v>0.52444400000000002</v>
      </c>
    </row>
    <row r="577" spans="1:18" x14ac:dyDescent="0.25">
      <c r="A577">
        <v>434</v>
      </c>
      <c r="B577" t="s">
        <v>229</v>
      </c>
      <c r="C577">
        <v>12823</v>
      </c>
      <c r="D577">
        <v>814</v>
      </c>
      <c r="E577" t="s">
        <v>239</v>
      </c>
      <c r="F577" t="s">
        <v>469</v>
      </c>
      <c r="G577">
        <v>163.608</v>
      </c>
      <c r="H577" t="s">
        <v>455</v>
      </c>
      <c r="I577">
        <v>11.698136999999999</v>
      </c>
      <c r="J577">
        <v>2.0063559999999998</v>
      </c>
      <c r="K577">
        <v>2.130468</v>
      </c>
      <c r="L577">
        <v>54.271900000000002</v>
      </c>
      <c r="M577">
        <v>9.3082100000000008</v>
      </c>
      <c r="N577">
        <v>9.88401</v>
      </c>
      <c r="O577">
        <v>25</v>
      </c>
      <c r="P577" t="s">
        <v>505</v>
      </c>
      <c r="Q577" t="s">
        <v>132</v>
      </c>
      <c r="R577">
        <v>4.6393599999999999</v>
      </c>
    </row>
    <row r="578" spans="1:18" x14ac:dyDescent="0.25">
      <c r="A578">
        <v>567</v>
      </c>
      <c r="B578" t="s">
        <v>229</v>
      </c>
      <c r="C578">
        <v>13456</v>
      </c>
      <c r="D578">
        <v>320</v>
      </c>
      <c r="E578" t="s">
        <v>255</v>
      </c>
      <c r="F578" t="s">
        <v>304</v>
      </c>
      <c r="G578">
        <v>2.6363999999999999E-2</v>
      </c>
      <c r="H578" t="s">
        <v>456</v>
      </c>
      <c r="I578">
        <v>7.2268610000000004</v>
      </c>
      <c r="J578">
        <v>1.369947</v>
      </c>
      <c r="K578">
        <v>1.524516</v>
      </c>
      <c r="L578">
        <v>1.1783E-2</v>
      </c>
      <c r="M578">
        <v>2.2339999999999999E-3</v>
      </c>
      <c r="N578">
        <v>2.4859999999999999E-3</v>
      </c>
      <c r="O578">
        <v>25</v>
      </c>
      <c r="P578" t="s">
        <v>505</v>
      </c>
      <c r="Q578" t="s">
        <v>132</v>
      </c>
      <c r="R578">
        <v>1.6299999999999999E-3</v>
      </c>
    </row>
    <row r="579" spans="1:18" x14ac:dyDescent="0.25">
      <c r="A579">
        <v>568</v>
      </c>
      <c r="B579" t="s">
        <v>229</v>
      </c>
      <c r="C579">
        <v>13459</v>
      </c>
      <c r="D579">
        <v>320</v>
      </c>
      <c r="E579" t="s">
        <v>255</v>
      </c>
      <c r="F579" t="s">
        <v>304</v>
      </c>
      <c r="G579">
        <v>28.021799999999999</v>
      </c>
      <c r="H579" t="s">
        <v>456</v>
      </c>
      <c r="I579">
        <v>7.2268610000000004</v>
      </c>
      <c r="J579">
        <v>1.369947</v>
      </c>
      <c r="K579">
        <v>1.524516</v>
      </c>
      <c r="L579">
        <v>0.22975599999999999</v>
      </c>
      <c r="M579">
        <v>4.3553000000000001E-2</v>
      </c>
      <c r="N579">
        <v>4.8467000000000003E-2</v>
      </c>
      <c r="O579">
        <v>25</v>
      </c>
      <c r="P579" t="s">
        <v>505</v>
      </c>
      <c r="Q579" t="s">
        <v>132</v>
      </c>
      <c r="R579">
        <v>3.1792000000000001E-2</v>
      </c>
    </row>
    <row r="580" spans="1:18" x14ac:dyDescent="0.25">
      <c r="A580">
        <v>573</v>
      </c>
      <c r="B580" t="s">
        <v>229</v>
      </c>
      <c r="C580">
        <v>13491</v>
      </c>
      <c r="D580">
        <v>321</v>
      </c>
      <c r="E580" t="s">
        <v>256</v>
      </c>
      <c r="F580" t="s">
        <v>305</v>
      </c>
      <c r="G580">
        <v>7.0067000000000004</v>
      </c>
      <c r="H580" t="s">
        <v>456</v>
      </c>
      <c r="I580">
        <v>6.4200860000000004</v>
      </c>
      <c r="J580">
        <v>1.260224</v>
      </c>
      <c r="K580">
        <v>1.4251769999999999</v>
      </c>
      <c r="L580">
        <v>2.9683999999999999E-2</v>
      </c>
      <c r="M580">
        <v>5.8269999999999997E-3</v>
      </c>
      <c r="N580">
        <v>6.5890000000000002E-3</v>
      </c>
      <c r="O580">
        <v>25</v>
      </c>
      <c r="P580" t="s">
        <v>505</v>
      </c>
      <c r="Q580" t="s">
        <v>132</v>
      </c>
      <c r="R580">
        <v>4.6239999999999996E-3</v>
      </c>
    </row>
    <row r="581" spans="1:18" x14ac:dyDescent="0.25">
      <c r="A581">
        <v>579</v>
      </c>
      <c r="B581" t="s">
        <v>229</v>
      </c>
      <c r="C581">
        <v>13559</v>
      </c>
      <c r="D581">
        <v>411</v>
      </c>
      <c r="E581" t="s">
        <v>236</v>
      </c>
      <c r="F581" t="s">
        <v>282</v>
      </c>
      <c r="G581">
        <v>5.7389900000000003</v>
      </c>
      <c r="H581" t="s">
        <v>456</v>
      </c>
      <c r="I581">
        <v>5.9979040000000001</v>
      </c>
      <c r="J581">
        <v>0.90687899999999999</v>
      </c>
      <c r="K581">
        <v>1.5020009999999999</v>
      </c>
      <c r="L581">
        <v>0.17680399999999999</v>
      </c>
      <c r="M581">
        <v>2.6733E-2</v>
      </c>
      <c r="N581">
        <v>4.4275000000000002E-2</v>
      </c>
      <c r="O581">
        <v>25</v>
      </c>
      <c r="P581" t="s">
        <v>505</v>
      </c>
      <c r="Q581" t="s">
        <v>132</v>
      </c>
      <c r="R581">
        <v>2.9478000000000001E-2</v>
      </c>
    </row>
    <row r="582" spans="1:18" x14ac:dyDescent="0.25">
      <c r="A582">
        <v>676</v>
      </c>
      <c r="B582" t="s">
        <v>229</v>
      </c>
      <c r="C582">
        <v>14726</v>
      </c>
      <c r="D582">
        <v>617</v>
      </c>
      <c r="E582" t="s">
        <v>258</v>
      </c>
      <c r="F582" t="s">
        <v>284</v>
      </c>
      <c r="G582">
        <v>12.0236</v>
      </c>
      <c r="H582" t="s">
        <v>456</v>
      </c>
      <c r="I582">
        <v>7.5608690000000003</v>
      </c>
      <c r="J582">
        <v>1.390093</v>
      </c>
      <c r="K582">
        <v>1.5510949999999999</v>
      </c>
      <c r="L582">
        <v>0.25182100000000002</v>
      </c>
      <c r="M582">
        <v>4.6297999999999999E-2</v>
      </c>
      <c r="N582">
        <v>5.1659999999999998E-2</v>
      </c>
      <c r="O582">
        <v>25</v>
      </c>
      <c r="P582" t="s">
        <v>505</v>
      </c>
      <c r="Q582" t="s">
        <v>132</v>
      </c>
      <c r="R582">
        <v>3.3306000000000002E-2</v>
      </c>
    </row>
    <row r="583" spans="1:18" x14ac:dyDescent="0.25">
      <c r="A583">
        <v>225</v>
      </c>
      <c r="B583" t="s">
        <v>229</v>
      </c>
      <c r="C583">
        <v>7718</v>
      </c>
      <c r="D583">
        <v>111</v>
      </c>
      <c r="E583" t="s">
        <v>231</v>
      </c>
      <c r="F583" t="s">
        <v>358</v>
      </c>
      <c r="G583">
        <v>45.944899999999997</v>
      </c>
      <c r="H583" t="s">
        <v>452</v>
      </c>
      <c r="I583">
        <v>10.324559000000001</v>
      </c>
      <c r="J583">
        <v>1.6882189999999999</v>
      </c>
      <c r="K583">
        <v>1.9600960000000001</v>
      </c>
      <c r="L583">
        <v>8.5162200000000006</v>
      </c>
      <c r="M583">
        <v>1.39253</v>
      </c>
      <c r="N583">
        <v>1.6167899999999999</v>
      </c>
      <c r="O583">
        <v>23</v>
      </c>
      <c r="P583" t="s">
        <v>382</v>
      </c>
      <c r="Q583" t="s">
        <v>144</v>
      </c>
      <c r="R583">
        <v>0.824851</v>
      </c>
    </row>
    <row r="584" spans="1:18" x14ac:dyDescent="0.25">
      <c r="A584">
        <v>228</v>
      </c>
      <c r="B584" t="s">
        <v>229</v>
      </c>
      <c r="C584">
        <v>7722</v>
      </c>
      <c r="D584">
        <v>118</v>
      </c>
      <c r="E584" t="s">
        <v>247</v>
      </c>
      <c r="F584" t="s">
        <v>383</v>
      </c>
      <c r="G584">
        <v>5.9995599999999998</v>
      </c>
      <c r="H584" t="s">
        <v>452</v>
      </c>
      <c r="I584">
        <v>9.3790619999999993</v>
      </c>
      <c r="J584">
        <v>1.5208660000000001</v>
      </c>
      <c r="K584">
        <v>1.8909549999999999</v>
      </c>
      <c r="L584">
        <v>5.2236900000000004</v>
      </c>
      <c r="M584">
        <v>0.84704900000000005</v>
      </c>
      <c r="N584">
        <v>1.0531699999999999</v>
      </c>
      <c r="O584">
        <v>23</v>
      </c>
      <c r="P584" t="s">
        <v>382</v>
      </c>
      <c r="Q584" t="s">
        <v>144</v>
      </c>
      <c r="R584">
        <v>0.556952</v>
      </c>
    </row>
    <row r="585" spans="1:18" x14ac:dyDescent="0.25">
      <c r="A585">
        <v>229</v>
      </c>
      <c r="B585" t="s">
        <v>229</v>
      </c>
      <c r="C585">
        <v>7728</v>
      </c>
      <c r="D585">
        <v>121</v>
      </c>
      <c r="E585" t="s">
        <v>231</v>
      </c>
      <c r="F585" t="s">
        <v>243</v>
      </c>
      <c r="G585">
        <v>96.107200000000006</v>
      </c>
      <c r="H585" t="s">
        <v>452</v>
      </c>
      <c r="I585">
        <v>10.597968</v>
      </c>
      <c r="J585">
        <v>1.7723370000000001</v>
      </c>
      <c r="K585">
        <v>1.9982530000000001</v>
      </c>
      <c r="L585">
        <v>517.09799999999996</v>
      </c>
      <c r="M585">
        <v>86.476200000000006</v>
      </c>
      <c r="N585">
        <v>97.499200000000002</v>
      </c>
      <c r="O585">
        <v>23</v>
      </c>
      <c r="P585" t="s">
        <v>382</v>
      </c>
      <c r="Q585" t="s">
        <v>144</v>
      </c>
      <c r="R585">
        <v>48.792200000000001</v>
      </c>
    </row>
    <row r="586" spans="1:18" x14ac:dyDescent="0.25">
      <c r="A586">
        <v>2</v>
      </c>
      <c r="B586" t="s">
        <v>229</v>
      </c>
      <c r="C586">
        <v>634</v>
      </c>
      <c r="D586">
        <v>118</v>
      </c>
      <c r="E586" t="s">
        <v>247</v>
      </c>
      <c r="F586" t="s">
        <v>476</v>
      </c>
      <c r="G586">
        <v>13.753</v>
      </c>
      <c r="H586" t="s">
        <v>475</v>
      </c>
      <c r="I586">
        <v>8.9214710000000004</v>
      </c>
      <c r="J586">
        <v>1.5684530000000001</v>
      </c>
      <c r="K586">
        <v>1.94936</v>
      </c>
      <c r="L586">
        <v>122.697</v>
      </c>
      <c r="M586">
        <v>21.570900000000002</v>
      </c>
      <c r="N586">
        <v>26.8096</v>
      </c>
      <c r="O586">
        <v>3</v>
      </c>
      <c r="P586" t="s">
        <v>245</v>
      </c>
      <c r="Q586" t="s">
        <v>153</v>
      </c>
      <c r="R586">
        <v>13.753</v>
      </c>
    </row>
    <row r="587" spans="1:18" x14ac:dyDescent="0.25">
      <c r="A587">
        <v>3</v>
      </c>
      <c r="B587" t="s">
        <v>229</v>
      </c>
      <c r="C587">
        <v>635</v>
      </c>
      <c r="D587">
        <v>118</v>
      </c>
      <c r="E587" t="s">
        <v>247</v>
      </c>
      <c r="F587" t="s">
        <v>476</v>
      </c>
      <c r="G587">
        <v>88.733699999999999</v>
      </c>
      <c r="H587" t="s">
        <v>475</v>
      </c>
      <c r="I587">
        <v>8.9214710000000004</v>
      </c>
      <c r="J587">
        <v>1.5684530000000001</v>
      </c>
      <c r="K587">
        <v>1.94936</v>
      </c>
      <c r="L587">
        <v>788.34100000000001</v>
      </c>
      <c r="M587">
        <v>138.596</v>
      </c>
      <c r="N587">
        <v>172.25399999999999</v>
      </c>
      <c r="O587">
        <v>3</v>
      </c>
      <c r="P587" t="s">
        <v>245</v>
      </c>
      <c r="Q587" t="s">
        <v>153</v>
      </c>
      <c r="R587">
        <v>88.364500000000007</v>
      </c>
    </row>
    <row r="588" spans="1:18" x14ac:dyDescent="0.25">
      <c r="A588">
        <v>4</v>
      </c>
      <c r="B588" t="s">
        <v>229</v>
      </c>
      <c r="C588">
        <v>636</v>
      </c>
      <c r="D588">
        <v>118</v>
      </c>
      <c r="E588" t="s">
        <v>247</v>
      </c>
      <c r="F588" t="s">
        <v>476</v>
      </c>
      <c r="G588">
        <v>567.00099999999998</v>
      </c>
      <c r="H588" t="s">
        <v>475</v>
      </c>
      <c r="I588">
        <v>8.9214710000000004</v>
      </c>
      <c r="J588">
        <v>1.5684530000000001</v>
      </c>
      <c r="K588">
        <v>1.94936</v>
      </c>
      <c r="L588">
        <v>4995.42</v>
      </c>
      <c r="M588">
        <v>878.22699999999998</v>
      </c>
      <c r="N588">
        <v>1091.51</v>
      </c>
      <c r="O588">
        <v>3</v>
      </c>
      <c r="P588" t="s">
        <v>245</v>
      </c>
      <c r="Q588" t="s">
        <v>153</v>
      </c>
      <c r="R588">
        <v>559.93200000000002</v>
      </c>
    </row>
    <row r="589" spans="1:18" x14ac:dyDescent="0.25">
      <c r="A589">
        <v>5</v>
      </c>
      <c r="B589" t="s">
        <v>229</v>
      </c>
      <c r="C589">
        <v>683</v>
      </c>
      <c r="D589">
        <v>140</v>
      </c>
      <c r="E589" t="s">
        <v>233</v>
      </c>
      <c r="F589" t="s">
        <v>513</v>
      </c>
      <c r="G589">
        <v>48.769199999999998</v>
      </c>
      <c r="H589" t="s">
        <v>475</v>
      </c>
      <c r="I589">
        <v>10.758748000000001</v>
      </c>
      <c r="J589">
        <v>1.747034</v>
      </c>
      <c r="K589">
        <v>1.8006310000000001</v>
      </c>
      <c r="L589">
        <v>524.69600000000003</v>
      </c>
      <c r="M589">
        <v>85.201400000000007</v>
      </c>
      <c r="N589">
        <v>87.815299999999993</v>
      </c>
      <c r="O589">
        <v>3</v>
      </c>
      <c r="P589" t="s">
        <v>245</v>
      </c>
      <c r="Q589" t="s">
        <v>153</v>
      </c>
      <c r="R589">
        <v>48.769199999999998</v>
      </c>
    </row>
    <row r="590" spans="1:18" x14ac:dyDescent="0.25">
      <c r="A590">
        <v>6</v>
      </c>
      <c r="B590" t="s">
        <v>229</v>
      </c>
      <c r="C590">
        <v>684</v>
      </c>
      <c r="D590">
        <v>140</v>
      </c>
      <c r="E590" t="s">
        <v>233</v>
      </c>
      <c r="F590" t="s">
        <v>513</v>
      </c>
      <c r="G590">
        <v>9.9272299999999998</v>
      </c>
      <c r="H590" t="s">
        <v>475</v>
      </c>
      <c r="I590">
        <v>10.758748000000001</v>
      </c>
      <c r="J590">
        <v>1.747034</v>
      </c>
      <c r="K590">
        <v>1.8006310000000001</v>
      </c>
      <c r="L590">
        <v>106.80500000000001</v>
      </c>
      <c r="M590">
        <v>17.3432</v>
      </c>
      <c r="N590">
        <v>17.875299999999999</v>
      </c>
      <c r="O590">
        <v>3</v>
      </c>
      <c r="P590" t="s">
        <v>245</v>
      </c>
      <c r="Q590" t="s">
        <v>153</v>
      </c>
      <c r="R590">
        <v>9.9272299999999998</v>
      </c>
    </row>
    <row r="591" spans="1:18" x14ac:dyDescent="0.25">
      <c r="A591">
        <v>7</v>
      </c>
      <c r="B591" t="s">
        <v>229</v>
      </c>
      <c r="C591">
        <v>691</v>
      </c>
      <c r="D591">
        <v>170</v>
      </c>
      <c r="E591" t="s">
        <v>248</v>
      </c>
      <c r="F591" t="s">
        <v>514</v>
      </c>
      <c r="G591">
        <v>5.2929599999999999</v>
      </c>
      <c r="H591" t="s">
        <v>475</v>
      </c>
      <c r="I591">
        <v>9.0237130000000008</v>
      </c>
      <c r="J591">
        <v>1.5223519999999999</v>
      </c>
      <c r="K591">
        <v>1.864306</v>
      </c>
      <c r="L591">
        <v>45.570999999999998</v>
      </c>
      <c r="M591">
        <v>7.6880899999999999</v>
      </c>
      <c r="N591">
        <v>9.4150100000000005</v>
      </c>
      <c r="O591">
        <v>3</v>
      </c>
      <c r="P591" t="s">
        <v>245</v>
      </c>
      <c r="Q591" t="s">
        <v>153</v>
      </c>
      <c r="R591">
        <v>5.0501399999999999</v>
      </c>
    </row>
    <row r="592" spans="1:18" x14ac:dyDescent="0.25">
      <c r="A592">
        <v>9</v>
      </c>
      <c r="B592" t="s">
        <v>229</v>
      </c>
      <c r="C592">
        <v>709</v>
      </c>
      <c r="D592">
        <v>211</v>
      </c>
      <c r="E592" t="s">
        <v>249</v>
      </c>
      <c r="F592" t="s">
        <v>477</v>
      </c>
      <c r="G592">
        <v>23.542999999999999</v>
      </c>
      <c r="H592" t="s">
        <v>475</v>
      </c>
      <c r="I592">
        <v>8.570468</v>
      </c>
      <c r="J592">
        <v>1.849359</v>
      </c>
      <c r="K592">
        <v>1.3491960000000001</v>
      </c>
      <c r="L592">
        <v>201.77500000000001</v>
      </c>
      <c r="M592">
        <v>43.539499999999997</v>
      </c>
      <c r="N592">
        <v>31.764099999999999</v>
      </c>
      <c r="O592">
        <v>3</v>
      </c>
      <c r="P592" t="s">
        <v>245</v>
      </c>
      <c r="Q592" t="s">
        <v>153</v>
      </c>
      <c r="R592">
        <v>23.542999999999999</v>
      </c>
    </row>
    <row r="593" spans="1:18" x14ac:dyDescent="0.25">
      <c r="A593">
        <v>10</v>
      </c>
      <c r="B593" t="s">
        <v>229</v>
      </c>
      <c r="C593">
        <v>710</v>
      </c>
      <c r="D593">
        <v>211</v>
      </c>
      <c r="E593" t="s">
        <v>249</v>
      </c>
      <c r="F593" t="s">
        <v>477</v>
      </c>
      <c r="G593">
        <v>35.442700000000002</v>
      </c>
      <c r="H593" t="s">
        <v>475</v>
      </c>
      <c r="I593">
        <v>8.570468</v>
      </c>
      <c r="J593">
        <v>1.849359</v>
      </c>
      <c r="K593">
        <v>1.3491960000000001</v>
      </c>
      <c r="L593">
        <v>303.76100000000002</v>
      </c>
      <c r="M593">
        <v>65.546300000000002</v>
      </c>
      <c r="N593">
        <v>47.819099999999999</v>
      </c>
      <c r="O593">
        <v>3</v>
      </c>
      <c r="P593" t="s">
        <v>245</v>
      </c>
      <c r="Q593" t="s">
        <v>153</v>
      </c>
      <c r="R593">
        <v>35.442700000000002</v>
      </c>
    </row>
    <row r="594" spans="1:18" x14ac:dyDescent="0.25">
      <c r="A594">
        <v>11</v>
      </c>
      <c r="B594" t="s">
        <v>229</v>
      </c>
      <c r="C594">
        <v>711</v>
      </c>
      <c r="D594">
        <v>211</v>
      </c>
      <c r="E594" t="s">
        <v>249</v>
      </c>
      <c r="F594" t="s">
        <v>477</v>
      </c>
      <c r="G594">
        <v>45.805</v>
      </c>
      <c r="H594" t="s">
        <v>475</v>
      </c>
      <c r="I594">
        <v>8.570468</v>
      </c>
      <c r="J594">
        <v>1.849359</v>
      </c>
      <c r="K594">
        <v>1.3491960000000001</v>
      </c>
      <c r="L594">
        <v>203.45500000000001</v>
      </c>
      <c r="M594">
        <v>43.902099999999997</v>
      </c>
      <c r="N594">
        <v>32.028700000000001</v>
      </c>
      <c r="O594">
        <v>3</v>
      </c>
      <c r="P594" t="s">
        <v>245</v>
      </c>
      <c r="Q594" t="s">
        <v>153</v>
      </c>
      <c r="R594">
        <v>23.739100000000001</v>
      </c>
    </row>
    <row r="595" spans="1:18" x14ac:dyDescent="0.25">
      <c r="A595">
        <v>12</v>
      </c>
      <c r="B595" t="s">
        <v>229</v>
      </c>
      <c r="C595">
        <v>712</v>
      </c>
      <c r="D595">
        <v>211</v>
      </c>
      <c r="E595" t="s">
        <v>249</v>
      </c>
      <c r="F595" t="s">
        <v>477</v>
      </c>
      <c r="G595">
        <v>40.145000000000003</v>
      </c>
      <c r="H595" t="s">
        <v>475</v>
      </c>
      <c r="I595">
        <v>8.570468</v>
      </c>
      <c r="J595">
        <v>1.849359</v>
      </c>
      <c r="K595">
        <v>1.3491960000000001</v>
      </c>
      <c r="L595">
        <v>6.8833599999999997</v>
      </c>
      <c r="M595">
        <v>1.4853099999999999</v>
      </c>
      <c r="N595">
        <v>1.08361</v>
      </c>
      <c r="O595">
        <v>3</v>
      </c>
      <c r="P595" t="s">
        <v>245</v>
      </c>
      <c r="Q595" t="s">
        <v>153</v>
      </c>
      <c r="R595">
        <v>0.803149</v>
      </c>
    </row>
    <row r="596" spans="1:18" x14ac:dyDescent="0.25">
      <c r="A596">
        <v>13</v>
      </c>
      <c r="B596" t="s">
        <v>229</v>
      </c>
      <c r="C596">
        <v>714</v>
      </c>
      <c r="D596">
        <v>211</v>
      </c>
      <c r="E596" t="s">
        <v>249</v>
      </c>
      <c r="F596" t="s">
        <v>477</v>
      </c>
      <c r="G596">
        <v>498.524</v>
      </c>
      <c r="H596" t="s">
        <v>475</v>
      </c>
      <c r="I596">
        <v>8.570468</v>
      </c>
      <c r="J596">
        <v>1.849359</v>
      </c>
      <c r="K596">
        <v>1.3491960000000001</v>
      </c>
      <c r="L596">
        <v>11.0899</v>
      </c>
      <c r="M596">
        <v>2.3930199999999999</v>
      </c>
      <c r="N596">
        <v>1.7458199999999999</v>
      </c>
      <c r="O596">
        <v>3</v>
      </c>
      <c r="P596" t="s">
        <v>245</v>
      </c>
      <c r="Q596" t="s">
        <v>153</v>
      </c>
      <c r="R596">
        <v>1.2939700000000001</v>
      </c>
    </row>
    <row r="597" spans="1:18" x14ac:dyDescent="0.25">
      <c r="A597">
        <v>14</v>
      </c>
      <c r="B597" t="s">
        <v>229</v>
      </c>
      <c r="C597">
        <v>716</v>
      </c>
      <c r="D597">
        <v>212</v>
      </c>
      <c r="E597" t="s">
        <v>250</v>
      </c>
      <c r="F597" t="s">
        <v>515</v>
      </c>
      <c r="G597">
        <v>4.4873599999999998</v>
      </c>
      <c r="H597" t="s">
        <v>475</v>
      </c>
      <c r="I597">
        <v>8.9918030000000009</v>
      </c>
      <c r="J597">
        <v>1.9495750000000001</v>
      </c>
      <c r="K597">
        <v>1.361251</v>
      </c>
      <c r="L597">
        <v>40.349499999999999</v>
      </c>
      <c r="M597">
        <v>8.7484400000000004</v>
      </c>
      <c r="N597">
        <v>6.1084300000000002</v>
      </c>
      <c r="O597">
        <v>3</v>
      </c>
      <c r="P597" t="s">
        <v>245</v>
      </c>
      <c r="Q597" t="s">
        <v>153</v>
      </c>
      <c r="R597">
        <v>4.4873599999999998</v>
      </c>
    </row>
    <row r="598" spans="1:18" x14ac:dyDescent="0.25">
      <c r="A598">
        <v>15</v>
      </c>
      <c r="B598" t="s">
        <v>229</v>
      </c>
      <c r="C598">
        <v>718</v>
      </c>
      <c r="D598">
        <v>212</v>
      </c>
      <c r="E598" t="s">
        <v>250</v>
      </c>
      <c r="F598" t="s">
        <v>515</v>
      </c>
      <c r="G598">
        <v>10.282999999999999</v>
      </c>
      <c r="H598" t="s">
        <v>475</v>
      </c>
      <c r="I598">
        <v>8.9918030000000009</v>
      </c>
      <c r="J598">
        <v>1.9495750000000001</v>
      </c>
      <c r="K598">
        <v>1.361251</v>
      </c>
      <c r="L598">
        <v>31.042000000000002</v>
      </c>
      <c r="M598">
        <v>6.7304199999999996</v>
      </c>
      <c r="N598">
        <v>4.6993799999999997</v>
      </c>
      <c r="O598">
        <v>3</v>
      </c>
      <c r="P598" t="s">
        <v>245</v>
      </c>
      <c r="Q598" t="s">
        <v>153</v>
      </c>
      <c r="R598">
        <v>3.4522499999999998</v>
      </c>
    </row>
    <row r="599" spans="1:18" x14ac:dyDescent="0.25">
      <c r="A599">
        <v>16</v>
      </c>
      <c r="B599" t="s">
        <v>229</v>
      </c>
      <c r="C599">
        <v>721</v>
      </c>
      <c r="D599">
        <v>213</v>
      </c>
      <c r="E599" t="s">
        <v>251</v>
      </c>
      <c r="F599" t="s">
        <v>516</v>
      </c>
      <c r="G599">
        <v>22.672799999999999</v>
      </c>
      <c r="H599" t="s">
        <v>475</v>
      </c>
      <c r="I599">
        <v>8.7543550000000003</v>
      </c>
      <c r="J599">
        <v>1.9086829999999999</v>
      </c>
      <c r="K599">
        <v>1.352393</v>
      </c>
      <c r="L599">
        <v>7.3228</v>
      </c>
      <c r="M599">
        <v>1.59657</v>
      </c>
      <c r="N599">
        <v>1.13124</v>
      </c>
      <c r="O599">
        <v>3</v>
      </c>
      <c r="P599" t="s">
        <v>245</v>
      </c>
      <c r="Q599" t="s">
        <v>153</v>
      </c>
      <c r="R599">
        <v>0.83647499999999997</v>
      </c>
    </row>
    <row r="600" spans="1:18" x14ac:dyDescent="0.25">
      <c r="A600">
        <v>17</v>
      </c>
      <c r="B600" t="s">
        <v>229</v>
      </c>
      <c r="C600">
        <v>723</v>
      </c>
      <c r="D600">
        <v>213</v>
      </c>
      <c r="E600" t="s">
        <v>251</v>
      </c>
      <c r="F600" t="s">
        <v>516</v>
      </c>
      <c r="G600">
        <v>6.8255999999999997</v>
      </c>
      <c r="H600" t="s">
        <v>475</v>
      </c>
      <c r="I600">
        <v>8.7543550000000003</v>
      </c>
      <c r="J600">
        <v>1.9086829999999999</v>
      </c>
      <c r="K600">
        <v>1.352393</v>
      </c>
      <c r="L600">
        <v>59.753700000000002</v>
      </c>
      <c r="M600">
        <v>13.027900000000001</v>
      </c>
      <c r="N600">
        <v>9.2309000000000001</v>
      </c>
      <c r="O600">
        <v>3</v>
      </c>
      <c r="P600" t="s">
        <v>245</v>
      </c>
      <c r="Q600" t="s">
        <v>153</v>
      </c>
      <c r="R600">
        <v>6.8255999999999997</v>
      </c>
    </row>
    <row r="601" spans="1:18" x14ac:dyDescent="0.25">
      <c r="A601">
        <v>18</v>
      </c>
      <c r="B601" t="s">
        <v>229</v>
      </c>
      <c r="C601">
        <v>724</v>
      </c>
      <c r="D601">
        <v>213</v>
      </c>
      <c r="E601" t="s">
        <v>251</v>
      </c>
      <c r="F601" t="s">
        <v>516</v>
      </c>
      <c r="G601">
        <v>113.73099999999999</v>
      </c>
      <c r="H601" t="s">
        <v>475</v>
      </c>
      <c r="I601">
        <v>8.7543550000000003</v>
      </c>
      <c r="J601">
        <v>1.9086829999999999</v>
      </c>
      <c r="K601">
        <v>1.352393</v>
      </c>
      <c r="L601">
        <v>2.6587299999999998</v>
      </c>
      <c r="M601">
        <v>0.57967500000000005</v>
      </c>
      <c r="N601">
        <v>0.41072700000000001</v>
      </c>
      <c r="O601">
        <v>3</v>
      </c>
      <c r="P601" t="s">
        <v>245</v>
      </c>
      <c r="Q601" t="s">
        <v>153</v>
      </c>
      <c r="R601">
        <v>0.30370399999999997</v>
      </c>
    </row>
    <row r="602" spans="1:18" x14ac:dyDescent="0.25">
      <c r="A602">
        <v>19</v>
      </c>
      <c r="B602" t="s">
        <v>229</v>
      </c>
      <c r="C602">
        <v>725</v>
      </c>
      <c r="D602">
        <v>213</v>
      </c>
      <c r="E602" t="s">
        <v>251</v>
      </c>
      <c r="F602" t="s">
        <v>516</v>
      </c>
      <c r="G602">
        <v>53.686599999999999</v>
      </c>
      <c r="H602" t="s">
        <v>475</v>
      </c>
      <c r="I602">
        <v>8.7543550000000003</v>
      </c>
      <c r="J602">
        <v>1.9086829999999999</v>
      </c>
      <c r="K602">
        <v>1.352393</v>
      </c>
      <c r="L602">
        <v>6.7117599999999999</v>
      </c>
      <c r="M602">
        <v>1.4633400000000001</v>
      </c>
      <c r="N602">
        <v>1.03685</v>
      </c>
      <c r="O602">
        <v>3</v>
      </c>
      <c r="P602" t="s">
        <v>245</v>
      </c>
      <c r="Q602" t="s">
        <v>153</v>
      </c>
      <c r="R602">
        <v>0.76667700000000005</v>
      </c>
    </row>
    <row r="603" spans="1:18" x14ac:dyDescent="0.25">
      <c r="A603">
        <v>20</v>
      </c>
      <c r="B603" t="s">
        <v>229</v>
      </c>
      <c r="C603">
        <v>734</v>
      </c>
      <c r="D603">
        <v>223</v>
      </c>
      <c r="E603" t="s">
        <v>246</v>
      </c>
      <c r="F603" t="s">
        <v>517</v>
      </c>
      <c r="G603">
        <v>4.9915900000000004</v>
      </c>
      <c r="H603" t="s">
        <v>475</v>
      </c>
      <c r="I603">
        <v>9.4803329999999999</v>
      </c>
      <c r="J603">
        <v>1.6680330000000001</v>
      </c>
      <c r="K603">
        <v>2.058646</v>
      </c>
      <c r="L603">
        <v>47.321899999999999</v>
      </c>
      <c r="M603">
        <v>8.3261400000000005</v>
      </c>
      <c r="N603">
        <v>10.2759</v>
      </c>
      <c r="O603">
        <v>3</v>
      </c>
      <c r="P603" t="s">
        <v>245</v>
      </c>
      <c r="Q603" t="s">
        <v>153</v>
      </c>
      <c r="R603">
        <v>4.9915900000000004</v>
      </c>
    </row>
    <row r="604" spans="1:18" x14ac:dyDescent="0.25">
      <c r="A604">
        <v>21</v>
      </c>
      <c r="B604" t="s">
        <v>229</v>
      </c>
      <c r="C604">
        <v>738</v>
      </c>
      <c r="D604">
        <v>241</v>
      </c>
      <c r="E604" t="s">
        <v>252</v>
      </c>
      <c r="F604" t="s">
        <v>518</v>
      </c>
      <c r="G604">
        <v>8.6448699999999992</v>
      </c>
      <c r="H604" t="s">
        <v>475</v>
      </c>
      <c r="I604">
        <v>10.848037</v>
      </c>
      <c r="J604">
        <v>2.6097169999999998</v>
      </c>
      <c r="K604">
        <v>1.580201</v>
      </c>
      <c r="L604">
        <v>93.779899999999998</v>
      </c>
      <c r="M604">
        <v>22.560700000000001</v>
      </c>
      <c r="N604">
        <v>13.660600000000001</v>
      </c>
      <c r="O604">
        <v>3</v>
      </c>
      <c r="P604" t="s">
        <v>245</v>
      </c>
      <c r="Q604" t="s">
        <v>153</v>
      </c>
      <c r="R604">
        <v>8.6448699999999992</v>
      </c>
    </row>
    <row r="605" spans="1:18" x14ac:dyDescent="0.25">
      <c r="A605">
        <v>22</v>
      </c>
      <c r="B605" t="s">
        <v>229</v>
      </c>
      <c r="C605">
        <v>741</v>
      </c>
      <c r="D605">
        <v>243</v>
      </c>
      <c r="E605" t="s">
        <v>253</v>
      </c>
      <c r="F605" t="s">
        <v>519</v>
      </c>
      <c r="G605">
        <v>8.7901799999999994</v>
      </c>
      <c r="H605" t="s">
        <v>475</v>
      </c>
      <c r="I605">
        <v>8.5327559999999991</v>
      </c>
      <c r="J605">
        <v>1.5857840000000001</v>
      </c>
      <c r="K605">
        <v>1.746162</v>
      </c>
      <c r="L605">
        <v>75.004499999999993</v>
      </c>
      <c r="M605">
        <v>13.939299999999999</v>
      </c>
      <c r="N605">
        <v>15.3491</v>
      </c>
      <c r="O605">
        <v>3</v>
      </c>
      <c r="P605" t="s">
        <v>245</v>
      </c>
      <c r="Q605" t="s">
        <v>153</v>
      </c>
      <c r="R605">
        <v>8.7901799999999994</v>
      </c>
    </row>
    <row r="606" spans="1:18" x14ac:dyDescent="0.25">
      <c r="A606">
        <v>23</v>
      </c>
      <c r="B606" t="s">
        <v>229</v>
      </c>
      <c r="C606">
        <v>742</v>
      </c>
      <c r="D606">
        <v>243</v>
      </c>
      <c r="E606" t="s">
        <v>253</v>
      </c>
      <c r="F606" t="s">
        <v>519</v>
      </c>
      <c r="G606">
        <v>10.1099</v>
      </c>
      <c r="H606" t="s">
        <v>475</v>
      </c>
      <c r="I606">
        <v>8.5327559999999991</v>
      </c>
      <c r="J606">
        <v>1.5857840000000001</v>
      </c>
      <c r="K606">
        <v>1.746162</v>
      </c>
      <c r="L606">
        <v>86.265299999999996</v>
      </c>
      <c r="M606">
        <v>16.0321</v>
      </c>
      <c r="N606">
        <v>17.653500000000001</v>
      </c>
      <c r="O606">
        <v>3</v>
      </c>
      <c r="P606" t="s">
        <v>245</v>
      </c>
      <c r="Q606" t="s">
        <v>153</v>
      </c>
      <c r="R606">
        <v>10.1099</v>
      </c>
    </row>
    <row r="607" spans="1:18" x14ac:dyDescent="0.25">
      <c r="A607">
        <v>24</v>
      </c>
      <c r="B607" t="s">
        <v>229</v>
      </c>
      <c r="C607">
        <v>743</v>
      </c>
      <c r="D607">
        <v>243</v>
      </c>
      <c r="E607" t="s">
        <v>253</v>
      </c>
      <c r="F607" t="s">
        <v>519</v>
      </c>
      <c r="G607">
        <v>17.111499999999999</v>
      </c>
      <c r="H607" t="s">
        <v>475</v>
      </c>
      <c r="I607">
        <v>8.5327559999999991</v>
      </c>
      <c r="J607">
        <v>1.5857840000000001</v>
      </c>
      <c r="K607">
        <v>1.746162</v>
      </c>
      <c r="L607">
        <v>143.92599999999999</v>
      </c>
      <c r="M607">
        <v>26.748200000000001</v>
      </c>
      <c r="N607">
        <v>29.453399999999998</v>
      </c>
      <c r="O607">
        <v>3</v>
      </c>
      <c r="P607" t="s">
        <v>245</v>
      </c>
      <c r="Q607" t="s">
        <v>153</v>
      </c>
      <c r="R607">
        <v>16.8675</v>
      </c>
    </row>
    <row r="608" spans="1:18" x14ac:dyDescent="0.25">
      <c r="A608">
        <v>25</v>
      </c>
      <c r="B608" t="s">
        <v>229</v>
      </c>
      <c r="C608">
        <v>747</v>
      </c>
      <c r="D608">
        <v>310</v>
      </c>
      <c r="E608" t="s">
        <v>254</v>
      </c>
      <c r="F608" t="s">
        <v>520</v>
      </c>
      <c r="G608">
        <v>7.6562900000000003</v>
      </c>
      <c r="H608" t="s">
        <v>475</v>
      </c>
      <c r="I608">
        <v>9.4431700000000003</v>
      </c>
      <c r="J608">
        <v>1.5741339999999999</v>
      </c>
      <c r="K608">
        <v>1.7197769999999999</v>
      </c>
      <c r="L608">
        <v>72.299599999999998</v>
      </c>
      <c r="M608">
        <v>12.052</v>
      </c>
      <c r="N608">
        <v>13.1671</v>
      </c>
      <c r="O608">
        <v>3</v>
      </c>
      <c r="P608" t="s">
        <v>245</v>
      </c>
      <c r="Q608" t="s">
        <v>153</v>
      </c>
      <c r="R608">
        <v>7.6562900000000003</v>
      </c>
    </row>
    <row r="609" spans="1:18" x14ac:dyDescent="0.25">
      <c r="A609">
        <v>26</v>
      </c>
      <c r="B609" t="s">
        <v>229</v>
      </c>
      <c r="C609">
        <v>752</v>
      </c>
      <c r="D609">
        <v>310</v>
      </c>
      <c r="E609" t="s">
        <v>254</v>
      </c>
      <c r="F609" t="s">
        <v>520</v>
      </c>
      <c r="G609">
        <v>30.633700000000001</v>
      </c>
      <c r="H609" t="s">
        <v>475</v>
      </c>
      <c r="I609">
        <v>9.4431700000000003</v>
      </c>
      <c r="J609">
        <v>1.5741339999999999</v>
      </c>
      <c r="K609">
        <v>1.7197769999999999</v>
      </c>
      <c r="L609">
        <v>289.279</v>
      </c>
      <c r="M609">
        <v>48.221600000000002</v>
      </c>
      <c r="N609">
        <v>52.683100000000003</v>
      </c>
      <c r="O609">
        <v>3</v>
      </c>
      <c r="P609" t="s">
        <v>245</v>
      </c>
      <c r="Q609" t="s">
        <v>153</v>
      </c>
      <c r="R609">
        <v>30.633700000000001</v>
      </c>
    </row>
    <row r="610" spans="1:18" x14ac:dyDescent="0.25">
      <c r="A610">
        <v>27</v>
      </c>
      <c r="B610" t="s">
        <v>229</v>
      </c>
      <c r="C610">
        <v>754</v>
      </c>
      <c r="D610">
        <v>320</v>
      </c>
      <c r="E610" t="s">
        <v>255</v>
      </c>
      <c r="F610" t="s">
        <v>521</v>
      </c>
      <c r="G610">
        <v>11.903</v>
      </c>
      <c r="H610" t="s">
        <v>475</v>
      </c>
      <c r="I610">
        <v>7.7039369999999998</v>
      </c>
      <c r="J610">
        <v>1.162852</v>
      </c>
      <c r="K610">
        <v>1.655923</v>
      </c>
      <c r="L610">
        <v>91.7</v>
      </c>
      <c r="M610">
        <v>13.8414</v>
      </c>
      <c r="N610">
        <v>19.7104</v>
      </c>
      <c r="O610">
        <v>3</v>
      </c>
      <c r="P610" t="s">
        <v>245</v>
      </c>
      <c r="Q610" t="s">
        <v>153</v>
      </c>
      <c r="R610">
        <v>11.903</v>
      </c>
    </row>
    <row r="611" spans="1:18" x14ac:dyDescent="0.25">
      <c r="A611">
        <v>28</v>
      </c>
      <c r="B611" t="s">
        <v>229</v>
      </c>
      <c r="C611">
        <v>755</v>
      </c>
      <c r="D611">
        <v>320</v>
      </c>
      <c r="E611" t="s">
        <v>255</v>
      </c>
      <c r="F611" t="s">
        <v>521</v>
      </c>
      <c r="G611">
        <v>32.446899999999999</v>
      </c>
      <c r="H611" t="s">
        <v>475</v>
      </c>
      <c r="I611">
        <v>7.7039369999999998</v>
      </c>
      <c r="J611">
        <v>1.162852</v>
      </c>
      <c r="K611">
        <v>1.655923</v>
      </c>
      <c r="L611">
        <v>211.91800000000001</v>
      </c>
      <c r="M611">
        <v>31.987400000000001</v>
      </c>
      <c r="N611">
        <v>45.550600000000003</v>
      </c>
      <c r="O611">
        <v>3</v>
      </c>
      <c r="P611" t="s">
        <v>245</v>
      </c>
      <c r="Q611" t="s">
        <v>153</v>
      </c>
      <c r="R611">
        <v>27.5077</v>
      </c>
    </row>
    <row r="612" spans="1:18" x14ac:dyDescent="0.25">
      <c r="A612">
        <v>29</v>
      </c>
      <c r="B612" t="s">
        <v>229</v>
      </c>
      <c r="C612">
        <v>756</v>
      </c>
      <c r="D612">
        <v>320</v>
      </c>
      <c r="E612" t="s">
        <v>255</v>
      </c>
      <c r="F612" t="s">
        <v>521</v>
      </c>
      <c r="G612">
        <v>4.0013500000000004</v>
      </c>
      <c r="H612" t="s">
        <v>475</v>
      </c>
      <c r="I612">
        <v>7.7039369999999998</v>
      </c>
      <c r="J612">
        <v>1.162852</v>
      </c>
      <c r="K612">
        <v>1.655923</v>
      </c>
      <c r="L612">
        <v>30.8261</v>
      </c>
      <c r="M612">
        <v>4.6529800000000003</v>
      </c>
      <c r="N612">
        <v>6.6259300000000003</v>
      </c>
      <c r="O612">
        <v>3</v>
      </c>
      <c r="P612" t="s">
        <v>245</v>
      </c>
      <c r="Q612" t="s">
        <v>153</v>
      </c>
      <c r="R612">
        <v>4.0013500000000004</v>
      </c>
    </row>
    <row r="613" spans="1:18" x14ac:dyDescent="0.25">
      <c r="A613">
        <v>30</v>
      </c>
      <c r="B613" t="s">
        <v>229</v>
      </c>
      <c r="C613">
        <v>757</v>
      </c>
      <c r="D613">
        <v>321</v>
      </c>
      <c r="E613" t="s">
        <v>256</v>
      </c>
      <c r="F613" t="s">
        <v>522</v>
      </c>
      <c r="G613">
        <v>52.696100000000001</v>
      </c>
      <c r="H613" t="s">
        <v>475</v>
      </c>
      <c r="I613">
        <v>5.8133850000000002</v>
      </c>
      <c r="J613">
        <v>0.85469399999999995</v>
      </c>
      <c r="K613">
        <v>1.453657</v>
      </c>
      <c r="L613">
        <v>59.611600000000003</v>
      </c>
      <c r="M613">
        <v>8.7642100000000003</v>
      </c>
      <c r="N613">
        <v>14.9061</v>
      </c>
      <c r="O613">
        <v>3</v>
      </c>
      <c r="P613" t="s">
        <v>245</v>
      </c>
      <c r="Q613" t="s">
        <v>153</v>
      </c>
      <c r="R613">
        <v>10.254200000000001</v>
      </c>
    </row>
    <row r="614" spans="1:18" x14ac:dyDescent="0.25">
      <c r="A614">
        <v>32</v>
      </c>
      <c r="B614" t="s">
        <v>229</v>
      </c>
      <c r="C614">
        <v>760</v>
      </c>
      <c r="D614">
        <v>411</v>
      </c>
      <c r="E614" t="s">
        <v>236</v>
      </c>
      <c r="F614" t="s">
        <v>478</v>
      </c>
      <c r="G614">
        <v>14.459300000000001</v>
      </c>
      <c r="H614" t="s">
        <v>475</v>
      </c>
      <c r="I614">
        <v>4.9772600000000002</v>
      </c>
      <c r="J614">
        <v>0.70677400000000001</v>
      </c>
      <c r="K614">
        <v>1.2899099999999999</v>
      </c>
      <c r="L614">
        <v>68.650800000000004</v>
      </c>
      <c r="M614">
        <v>9.7484599999999997</v>
      </c>
      <c r="N614">
        <v>17.791599999999999</v>
      </c>
      <c r="O614">
        <v>3</v>
      </c>
      <c r="P614" t="s">
        <v>245</v>
      </c>
      <c r="Q614" t="s">
        <v>153</v>
      </c>
      <c r="R614">
        <v>13.792899999999999</v>
      </c>
    </row>
    <row r="615" spans="1:18" x14ac:dyDescent="0.25">
      <c r="A615">
        <v>33</v>
      </c>
      <c r="B615" t="s">
        <v>229</v>
      </c>
      <c r="C615">
        <v>761</v>
      </c>
      <c r="D615">
        <v>411</v>
      </c>
      <c r="E615" t="s">
        <v>236</v>
      </c>
      <c r="F615" t="s">
        <v>478</v>
      </c>
      <c r="G615">
        <v>10.6182</v>
      </c>
      <c r="H615" t="s">
        <v>475</v>
      </c>
      <c r="I615">
        <v>4.9772600000000002</v>
      </c>
      <c r="J615">
        <v>0.70677400000000001</v>
      </c>
      <c r="K615">
        <v>1.2899099999999999</v>
      </c>
      <c r="L615">
        <v>52.849499999999999</v>
      </c>
      <c r="M615">
        <v>7.5046600000000003</v>
      </c>
      <c r="N615">
        <v>13.6965</v>
      </c>
      <c r="O615">
        <v>3</v>
      </c>
      <c r="P615" t="s">
        <v>245</v>
      </c>
      <c r="Q615" t="s">
        <v>153</v>
      </c>
      <c r="R615">
        <v>10.6182</v>
      </c>
    </row>
    <row r="616" spans="1:18" x14ac:dyDescent="0.25">
      <c r="A616">
        <v>34</v>
      </c>
      <c r="B616" t="s">
        <v>229</v>
      </c>
      <c r="C616">
        <v>763</v>
      </c>
      <c r="D616">
        <v>411</v>
      </c>
      <c r="E616" t="s">
        <v>236</v>
      </c>
      <c r="F616" t="s">
        <v>478</v>
      </c>
      <c r="G616">
        <v>17.07</v>
      </c>
      <c r="H616" t="s">
        <v>475</v>
      </c>
      <c r="I616">
        <v>4.9772600000000002</v>
      </c>
      <c r="J616">
        <v>0.70677400000000001</v>
      </c>
      <c r="K616">
        <v>1.2899099999999999</v>
      </c>
      <c r="L616">
        <v>84.961799999999997</v>
      </c>
      <c r="M616">
        <v>12.0646</v>
      </c>
      <c r="N616">
        <v>22.018799999999999</v>
      </c>
      <c r="O616">
        <v>3</v>
      </c>
      <c r="P616" t="s">
        <v>245</v>
      </c>
      <c r="Q616" t="s">
        <v>153</v>
      </c>
      <c r="R616">
        <v>17.07</v>
      </c>
    </row>
    <row r="617" spans="1:18" x14ac:dyDescent="0.25">
      <c r="A617">
        <v>35</v>
      </c>
      <c r="B617" t="s">
        <v>229</v>
      </c>
      <c r="C617">
        <v>768</v>
      </c>
      <c r="D617">
        <v>411</v>
      </c>
      <c r="E617" t="s">
        <v>236</v>
      </c>
      <c r="F617" t="s">
        <v>478</v>
      </c>
      <c r="G617">
        <v>935.03599999999994</v>
      </c>
      <c r="H617" t="s">
        <v>475</v>
      </c>
      <c r="I617">
        <v>4.9772600000000002</v>
      </c>
      <c r="J617">
        <v>0.70677400000000001</v>
      </c>
      <c r="K617">
        <v>1.2899099999999999</v>
      </c>
      <c r="L617">
        <v>4386.53</v>
      </c>
      <c r="M617">
        <v>622.89</v>
      </c>
      <c r="N617">
        <v>1136.82</v>
      </c>
      <c r="O617">
        <v>3</v>
      </c>
      <c r="P617" t="s">
        <v>245</v>
      </c>
      <c r="Q617" t="s">
        <v>153</v>
      </c>
      <c r="R617">
        <v>881.31500000000005</v>
      </c>
    </row>
    <row r="618" spans="1:18" x14ac:dyDescent="0.25">
      <c r="A618">
        <v>36</v>
      </c>
      <c r="B618" t="s">
        <v>229</v>
      </c>
      <c r="C618">
        <v>771</v>
      </c>
      <c r="D618">
        <v>411</v>
      </c>
      <c r="E618" t="s">
        <v>236</v>
      </c>
      <c r="F618" t="s">
        <v>478</v>
      </c>
      <c r="G618">
        <v>39.432000000000002</v>
      </c>
      <c r="H618" t="s">
        <v>475</v>
      </c>
      <c r="I618">
        <v>4.9772600000000002</v>
      </c>
      <c r="J618">
        <v>0.70677400000000001</v>
      </c>
      <c r="K618">
        <v>1.2899099999999999</v>
      </c>
      <c r="L618">
        <v>70.931899999999999</v>
      </c>
      <c r="M618">
        <v>10.0724</v>
      </c>
      <c r="N618">
        <v>18.3828</v>
      </c>
      <c r="O618">
        <v>3</v>
      </c>
      <c r="P618" t="s">
        <v>245</v>
      </c>
      <c r="Q618" t="s">
        <v>153</v>
      </c>
      <c r="R618">
        <v>14.251200000000001</v>
      </c>
    </row>
    <row r="619" spans="1:18" x14ac:dyDescent="0.25">
      <c r="A619">
        <v>37</v>
      </c>
      <c r="B619" t="s">
        <v>229</v>
      </c>
      <c r="C619">
        <v>772</v>
      </c>
      <c r="D619">
        <v>411</v>
      </c>
      <c r="E619" t="s">
        <v>236</v>
      </c>
      <c r="F619" t="s">
        <v>478</v>
      </c>
      <c r="G619">
        <v>1.1370899999999999</v>
      </c>
      <c r="H619" t="s">
        <v>475</v>
      </c>
      <c r="I619">
        <v>4.9772600000000002</v>
      </c>
      <c r="J619">
        <v>0.70677400000000001</v>
      </c>
      <c r="K619">
        <v>1.2899099999999999</v>
      </c>
      <c r="L619">
        <v>5.6595899999999997</v>
      </c>
      <c r="M619">
        <v>0.80366499999999996</v>
      </c>
      <c r="N619">
        <v>1.4667399999999999</v>
      </c>
      <c r="O619">
        <v>3</v>
      </c>
      <c r="P619" t="s">
        <v>245</v>
      </c>
      <c r="Q619" t="s">
        <v>153</v>
      </c>
      <c r="R619">
        <v>1.1370899999999999</v>
      </c>
    </row>
    <row r="620" spans="1:18" x14ac:dyDescent="0.25">
      <c r="A620">
        <v>38</v>
      </c>
      <c r="B620" t="s">
        <v>229</v>
      </c>
      <c r="C620">
        <v>779</v>
      </c>
      <c r="D620">
        <v>434</v>
      </c>
      <c r="E620" t="s">
        <v>257</v>
      </c>
      <c r="F620" t="s">
        <v>523</v>
      </c>
      <c r="G620">
        <v>1.6569E-2</v>
      </c>
      <c r="H620" t="s">
        <v>475</v>
      </c>
      <c r="I620">
        <v>9.4027349999999998</v>
      </c>
      <c r="J620">
        <v>1.6053839999999999</v>
      </c>
      <c r="K620">
        <v>1.7362949999999999</v>
      </c>
      <c r="L620">
        <v>0.15579499999999999</v>
      </c>
      <c r="M620">
        <v>2.6599999999999999E-2</v>
      </c>
      <c r="N620">
        <v>2.8768999999999999E-2</v>
      </c>
      <c r="O620">
        <v>3</v>
      </c>
      <c r="P620" t="s">
        <v>245</v>
      </c>
      <c r="Q620" t="s">
        <v>153</v>
      </c>
      <c r="R620">
        <v>1.6569E-2</v>
      </c>
    </row>
    <row r="621" spans="1:18" x14ac:dyDescent="0.25">
      <c r="A621">
        <v>39</v>
      </c>
      <c r="B621" t="s">
        <v>229</v>
      </c>
      <c r="C621">
        <v>780</v>
      </c>
      <c r="D621">
        <v>434</v>
      </c>
      <c r="E621" t="s">
        <v>257</v>
      </c>
      <c r="F621" t="s">
        <v>523</v>
      </c>
      <c r="G621">
        <v>8.0696600000000007</v>
      </c>
      <c r="H621" t="s">
        <v>475</v>
      </c>
      <c r="I621">
        <v>9.4027349999999998</v>
      </c>
      <c r="J621">
        <v>1.6053839999999999</v>
      </c>
      <c r="K621">
        <v>1.7362949999999999</v>
      </c>
      <c r="L621">
        <v>75.876900000000006</v>
      </c>
      <c r="M621">
        <v>12.9549</v>
      </c>
      <c r="N621">
        <v>14.0113</v>
      </c>
      <c r="O621">
        <v>3</v>
      </c>
      <c r="P621" t="s">
        <v>245</v>
      </c>
      <c r="Q621" t="s">
        <v>153</v>
      </c>
      <c r="R621">
        <v>8.0696600000000007</v>
      </c>
    </row>
    <row r="622" spans="1:18" x14ac:dyDescent="0.25">
      <c r="A622">
        <v>40</v>
      </c>
      <c r="B622" t="s">
        <v>229</v>
      </c>
      <c r="C622">
        <v>781</v>
      </c>
      <c r="D622">
        <v>434</v>
      </c>
      <c r="E622" t="s">
        <v>257</v>
      </c>
      <c r="F622" t="s">
        <v>523</v>
      </c>
      <c r="G622">
        <v>45.9086</v>
      </c>
      <c r="H622" t="s">
        <v>475</v>
      </c>
      <c r="I622">
        <v>9.4027349999999998</v>
      </c>
      <c r="J622">
        <v>1.6053839999999999</v>
      </c>
      <c r="K622">
        <v>1.7362949999999999</v>
      </c>
      <c r="L622">
        <v>431.666</v>
      </c>
      <c r="M622">
        <v>73.700900000000004</v>
      </c>
      <c r="N622">
        <v>79.710899999999995</v>
      </c>
      <c r="O622">
        <v>3</v>
      </c>
      <c r="P622" t="s">
        <v>245</v>
      </c>
      <c r="Q622" t="s">
        <v>153</v>
      </c>
      <c r="R622">
        <v>45.9086</v>
      </c>
    </row>
    <row r="623" spans="1:18" x14ac:dyDescent="0.25">
      <c r="A623">
        <v>41</v>
      </c>
      <c r="B623" t="s">
        <v>229</v>
      </c>
      <c r="C623">
        <v>974</v>
      </c>
      <c r="D623">
        <v>530</v>
      </c>
      <c r="E623" t="s">
        <v>237</v>
      </c>
      <c r="F623" t="s">
        <v>524</v>
      </c>
      <c r="G623">
        <v>1.16865</v>
      </c>
      <c r="H623" t="s">
        <v>475</v>
      </c>
      <c r="I623">
        <v>10.685757000000001</v>
      </c>
      <c r="J623">
        <v>1.8470850000000001</v>
      </c>
      <c r="K623">
        <v>1.9538279999999999</v>
      </c>
      <c r="L623">
        <v>12.4879</v>
      </c>
      <c r="M623">
        <v>2.1585999999999999</v>
      </c>
      <c r="N623">
        <v>2.2833399999999999</v>
      </c>
      <c r="O623">
        <v>3</v>
      </c>
      <c r="P623" t="s">
        <v>245</v>
      </c>
      <c r="Q623" t="s">
        <v>153</v>
      </c>
      <c r="R623">
        <v>1.16865</v>
      </c>
    </row>
    <row r="624" spans="1:18" x14ac:dyDescent="0.25">
      <c r="A624">
        <v>42</v>
      </c>
      <c r="B624" t="s">
        <v>229</v>
      </c>
      <c r="C624">
        <v>976</v>
      </c>
      <c r="D624">
        <v>530</v>
      </c>
      <c r="E624" t="s">
        <v>237</v>
      </c>
      <c r="F624" t="s">
        <v>524</v>
      </c>
      <c r="G624">
        <v>5.9339300000000001</v>
      </c>
      <c r="H624" t="s">
        <v>475</v>
      </c>
      <c r="I624">
        <v>10.685757000000001</v>
      </c>
      <c r="J624">
        <v>1.8470850000000001</v>
      </c>
      <c r="K624">
        <v>1.9538279999999999</v>
      </c>
      <c r="L624">
        <v>63.408499999999997</v>
      </c>
      <c r="M624">
        <v>10.9605</v>
      </c>
      <c r="N624">
        <v>11.5939</v>
      </c>
      <c r="O624">
        <v>3</v>
      </c>
      <c r="P624" t="s">
        <v>245</v>
      </c>
      <c r="Q624" t="s">
        <v>153</v>
      </c>
      <c r="R624">
        <v>5.9339300000000001</v>
      </c>
    </row>
    <row r="625" spans="1:18" x14ac:dyDescent="0.25">
      <c r="A625">
        <v>43</v>
      </c>
      <c r="B625" t="s">
        <v>229</v>
      </c>
      <c r="C625">
        <v>978</v>
      </c>
      <c r="D625">
        <v>530</v>
      </c>
      <c r="E625" t="s">
        <v>237</v>
      </c>
      <c r="F625" t="s">
        <v>524</v>
      </c>
      <c r="G625">
        <v>1.7750699999999999</v>
      </c>
      <c r="H625" t="s">
        <v>475</v>
      </c>
      <c r="I625">
        <v>10.685757000000001</v>
      </c>
      <c r="J625">
        <v>1.8470850000000001</v>
      </c>
      <c r="K625">
        <v>1.9538279999999999</v>
      </c>
      <c r="L625">
        <v>18.968</v>
      </c>
      <c r="M625">
        <v>3.2787099999999998</v>
      </c>
      <c r="N625">
        <v>3.4681799999999998</v>
      </c>
      <c r="O625">
        <v>3</v>
      </c>
      <c r="P625" t="s">
        <v>245</v>
      </c>
      <c r="Q625" t="s">
        <v>153</v>
      </c>
      <c r="R625">
        <v>1.7750699999999999</v>
      </c>
    </row>
    <row r="626" spans="1:18" x14ac:dyDescent="0.25">
      <c r="A626">
        <v>44</v>
      </c>
      <c r="B626" t="s">
        <v>229</v>
      </c>
      <c r="C626">
        <v>980</v>
      </c>
      <c r="D626">
        <v>530</v>
      </c>
      <c r="E626" t="s">
        <v>237</v>
      </c>
      <c r="F626" t="s">
        <v>524</v>
      </c>
      <c r="G626">
        <v>1.0601</v>
      </c>
      <c r="H626" t="s">
        <v>475</v>
      </c>
      <c r="I626">
        <v>10.685757000000001</v>
      </c>
      <c r="J626">
        <v>1.8470850000000001</v>
      </c>
      <c r="K626">
        <v>1.9538279999999999</v>
      </c>
      <c r="L626">
        <v>11.327999999999999</v>
      </c>
      <c r="M626">
        <v>1.9581</v>
      </c>
      <c r="N626">
        <v>2.07125</v>
      </c>
      <c r="O626">
        <v>3</v>
      </c>
      <c r="P626" t="s">
        <v>245</v>
      </c>
      <c r="Q626" t="s">
        <v>153</v>
      </c>
      <c r="R626">
        <v>1.0601</v>
      </c>
    </row>
    <row r="627" spans="1:18" x14ac:dyDescent="0.25">
      <c r="A627">
        <v>45</v>
      </c>
      <c r="B627" t="s">
        <v>229</v>
      </c>
      <c r="C627">
        <v>981</v>
      </c>
      <c r="D627">
        <v>530</v>
      </c>
      <c r="E627" t="s">
        <v>237</v>
      </c>
      <c r="F627" t="s">
        <v>524</v>
      </c>
      <c r="G627">
        <v>2.4679600000000002</v>
      </c>
      <c r="H627" t="s">
        <v>475</v>
      </c>
      <c r="I627">
        <v>10.685757000000001</v>
      </c>
      <c r="J627">
        <v>1.8470850000000001</v>
      </c>
      <c r="K627">
        <v>1.9538279999999999</v>
      </c>
      <c r="L627">
        <v>26.372</v>
      </c>
      <c r="M627">
        <v>4.5585300000000002</v>
      </c>
      <c r="N627">
        <v>4.8219700000000003</v>
      </c>
      <c r="O627">
        <v>3</v>
      </c>
      <c r="P627" t="s">
        <v>245</v>
      </c>
      <c r="Q627" t="s">
        <v>153</v>
      </c>
      <c r="R627">
        <v>2.4679600000000002</v>
      </c>
    </row>
    <row r="628" spans="1:18" x14ac:dyDescent="0.25">
      <c r="A628">
        <v>46</v>
      </c>
      <c r="B628" t="s">
        <v>229</v>
      </c>
      <c r="C628">
        <v>1014</v>
      </c>
      <c r="D628">
        <v>530</v>
      </c>
      <c r="E628" t="s">
        <v>237</v>
      </c>
      <c r="F628" t="s">
        <v>524</v>
      </c>
      <c r="G628">
        <v>11.416399999999999</v>
      </c>
      <c r="H628" t="s">
        <v>475</v>
      </c>
      <c r="I628">
        <v>10.685757000000001</v>
      </c>
      <c r="J628">
        <v>1.8470850000000001</v>
      </c>
      <c r="K628">
        <v>1.9538279999999999</v>
      </c>
      <c r="L628">
        <v>121.99299999999999</v>
      </c>
      <c r="M628">
        <v>21.0871</v>
      </c>
      <c r="N628">
        <v>22.305700000000002</v>
      </c>
      <c r="O628">
        <v>3</v>
      </c>
      <c r="P628" t="s">
        <v>245</v>
      </c>
      <c r="Q628" t="s">
        <v>153</v>
      </c>
      <c r="R628">
        <v>11.416399999999999</v>
      </c>
    </row>
    <row r="629" spans="1:18" x14ac:dyDescent="0.25">
      <c r="A629">
        <v>47</v>
      </c>
      <c r="B629" t="s">
        <v>229</v>
      </c>
      <c r="C629">
        <v>1130</v>
      </c>
      <c r="D629">
        <v>617</v>
      </c>
      <c r="E629" t="s">
        <v>258</v>
      </c>
      <c r="F629" t="s">
        <v>525</v>
      </c>
      <c r="G629">
        <v>1.3303199999999999</v>
      </c>
      <c r="H629" t="s">
        <v>475</v>
      </c>
      <c r="I629">
        <v>8.0013769999999997</v>
      </c>
      <c r="J629">
        <v>1.3399110000000001</v>
      </c>
      <c r="K629">
        <v>1.61673</v>
      </c>
      <c r="L629">
        <v>9.2992000000000008</v>
      </c>
      <c r="M629">
        <v>1.55724</v>
      </c>
      <c r="N629">
        <v>1.87896</v>
      </c>
      <c r="O629">
        <v>3</v>
      </c>
      <c r="P629" t="s">
        <v>245</v>
      </c>
      <c r="Q629" t="s">
        <v>153</v>
      </c>
      <c r="R629">
        <v>1.1621999999999999</v>
      </c>
    </row>
    <row r="630" spans="1:18" x14ac:dyDescent="0.25">
      <c r="A630">
        <v>48</v>
      </c>
      <c r="B630" t="s">
        <v>229</v>
      </c>
      <c r="C630">
        <v>1131</v>
      </c>
      <c r="D630">
        <v>617</v>
      </c>
      <c r="E630" t="s">
        <v>258</v>
      </c>
      <c r="F630" t="s">
        <v>525</v>
      </c>
      <c r="G630">
        <v>7.4466099999999997</v>
      </c>
      <c r="H630" t="s">
        <v>475</v>
      </c>
      <c r="I630">
        <v>8.0013769999999997</v>
      </c>
      <c r="J630">
        <v>1.3399110000000001</v>
      </c>
      <c r="K630">
        <v>1.61673</v>
      </c>
      <c r="L630">
        <v>56.543500000000002</v>
      </c>
      <c r="M630">
        <v>9.4687800000000006</v>
      </c>
      <c r="N630">
        <v>11.425000000000001</v>
      </c>
      <c r="O630">
        <v>3</v>
      </c>
      <c r="P630" t="s">
        <v>245</v>
      </c>
      <c r="Q630" t="s">
        <v>153</v>
      </c>
      <c r="R630">
        <v>7.0667200000000001</v>
      </c>
    </row>
    <row r="631" spans="1:18" x14ac:dyDescent="0.25">
      <c r="A631">
        <v>49</v>
      </c>
      <c r="B631" t="s">
        <v>229</v>
      </c>
      <c r="C631">
        <v>1132</v>
      </c>
      <c r="D631">
        <v>617</v>
      </c>
      <c r="E631" t="s">
        <v>258</v>
      </c>
      <c r="F631" t="s">
        <v>525</v>
      </c>
      <c r="G631">
        <v>1.5609999999999999</v>
      </c>
      <c r="H631" t="s">
        <v>475</v>
      </c>
      <c r="I631">
        <v>8.0013769999999997</v>
      </c>
      <c r="J631">
        <v>1.3399110000000001</v>
      </c>
      <c r="K631">
        <v>1.61673</v>
      </c>
      <c r="L631">
        <v>12.4901</v>
      </c>
      <c r="M631">
        <v>2.0916000000000001</v>
      </c>
      <c r="N631">
        <v>2.52372</v>
      </c>
      <c r="O631">
        <v>3</v>
      </c>
      <c r="P631" t="s">
        <v>245</v>
      </c>
      <c r="Q631" t="s">
        <v>153</v>
      </c>
      <c r="R631">
        <v>1.5609999999999999</v>
      </c>
    </row>
    <row r="632" spans="1:18" x14ac:dyDescent="0.25">
      <c r="A632">
        <v>50</v>
      </c>
      <c r="B632" t="s">
        <v>229</v>
      </c>
      <c r="C632">
        <v>1133</v>
      </c>
      <c r="D632">
        <v>617</v>
      </c>
      <c r="E632" t="s">
        <v>258</v>
      </c>
      <c r="F632" t="s">
        <v>525</v>
      </c>
      <c r="G632">
        <v>1.98156</v>
      </c>
      <c r="H632" t="s">
        <v>475</v>
      </c>
      <c r="I632">
        <v>8.0013769999999997</v>
      </c>
      <c r="J632">
        <v>1.3399110000000001</v>
      </c>
      <c r="K632">
        <v>1.61673</v>
      </c>
      <c r="L632">
        <v>15.8552</v>
      </c>
      <c r="M632">
        <v>2.6551100000000001</v>
      </c>
      <c r="N632">
        <v>3.2036500000000001</v>
      </c>
      <c r="O632">
        <v>3</v>
      </c>
      <c r="P632" t="s">
        <v>245</v>
      </c>
      <c r="Q632" t="s">
        <v>153</v>
      </c>
      <c r="R632">
        <v>1.98156</v>
      </c>
    </row>
    <row r="633" spans="1:18" x14ac:dyDescent="0.25">
      <c r="A633">
        <v>51</v>
      </c>
      <c r="B633" t="s">
        <v>229</v>
      </c>
      <c r="C633">
        <v>1134</v>
      </c>
      <c r="D633">
        <v>617</v>
      </c>
      <c r="E633" t="s">
        <v>258</v>
      </c>
      <c r="F633" t="s">
        <v>525</v>
      </c>
      <c r="G633">
        <v>1.4443999999999999</v>
      </c>
      <c r="H633" t="s">
        <v>475</v>
      </c>
      <c r="I633">
        <v>8.0013769999999997</v>
      </c>
      <c r="J633">
        <v>1.3399110000000001</v>
      </c>
      <c r="K633">
        <v>1.61673</v>
      </c>
      <c r="L633">
        <v>11.5572</v>
      </c>
      <c r="M633">
        <v>1.93537</v>
      </c>
      <c r="N633">
        <v>2.33521</v>
      </c>
      <c r="O633">
        <v>3</v>
      </c>
      <c r="P633" t="s">
        <v>245</v>
      </c>
      <c r="Q633" t="s">
        <v>153</v>
      </c>
      <c r="R633">
        <v>1.4443999999999999</v>
      </c>
    </row>
    <row r="634" spans="1:18" x14ac:dyDescent="0.25">
      <c r="A634">
        <v>52</v>
      </c>
      <c r="B634" t="s">
        <v>229</v>
      </c>
      <c r="C634">
        <v>1135</v>
      </c>
      <c r="D634">
        <v>617</v>
      </c>
      <c r="E634" t="s">
        <v>258</v>
      </c>
      <c r="F634" t="s">
        <v>525</v>
      </c>
      <c r="G634">
        <v>2.0516000000000001</v>
      </c>
      <c r="H634" t="s">
        <v>475</v>
      </c>
      <c r="I634">
        <v>8.0013769999999997</v>
      </c>
      <c r="J634">
        <v>1.3399110000000001</v>
      </c>
      <c r="K634">
        <v>1.61673</v>
      </c>
      <c r="L634">
        <v>16.415600000000001</v>
      </c>
      <c r="M634">
        <v>2.7489599999999998</v>
      </c>
      <c r="N634">
        <v>3.3168799999999998</v>
      </c>
      <c r="O634">
        <v>3</v>
      </c>
      <c r="P634" t="s">
        <v>245</v>
      </c>
      <c r="Q634" t="s">
        <v>153</v>
      </c>
      <c r="R634">
        <v>2.0516000000000001</v>
      </c>
    </row>
    <row r="635" spans="1:18" x14ac:dyDescent="0.25">
      <c r="A635">
        <v>53</v>
      </c>
      <c r="B635" t="s">
        <v>229</v>
      </c>
      <c r="C635">
        <v>1136</v>
      </c>
      <c r="D635">
        <v>617</v>
      </c>
      <c r="E635" t="s">
        <v>258</v>
      </c>
      <c r="F635" t="s">
        <v>525</v>
      </c>
      <c r="G635">
        <v>31.798200000000001</v>
      </c>
      <c r="H635" t="s">
        <v>475</v>
      </c>
      <c r="I635">
        <v>8.0013769999999997</v>
      </c>
      <c r="J635">
        <v>1.3399110000000001</v>
      </c>
      <c r="K635">
        <v>1.61673</v>
      </c>
      <c r="L635">
        <v>254.429</v>
      </c>
      <c r="M635">
        <v>42.6068</v>
      </c>
      <c r="N635">
        <v>51.409100000000002</v>
      </c>
      <c r="O635">
        <v>3</v>
      </c>
      <c r="P635" t="s">
        <v>245</v>
      </c>
      <c r="Q635" t="s">
        <v>153</v>
      </c>
      <c r="R635">
        <v>31.798200000000001</v>
      </c>
    </row>
    <row r="636" spans="1:18" x14ac:dyDescent="0.25">
      <c r="A636">
        <v>54</v>
      </c>
      <c r="B636" t="s">
        <v>229</v>
      </c>
      <c r="C636">
        <v>1137</v>
      </c>
      <c r="D636">
        <v>617</v>
      </c>
      <c r="E636" t="s">
        <v>258</v>
      </c>
      <c r="F636" t="s">
        <v>525</v>
      </c>
      <c r="G636">
        <v>3.5003799999999998</v>
      </c>
      <c r="H636" t="s">
        <v>475</v>
      </c>
      <c r="I636">
        <v>8.0013769999999997</v>
      </c>
      <c r="J636">
        <v>1.3399110000000001</v>
      </c>
      <c r="K636">
        <v>1.61673</v>
      </c>
      <c r="L636">
        <v>28.007899999999999</v>
      </c>
      <c r="M636">
        <v>4.6901999999999999</v>
      </c>
      <c r="N636">
        <v>5.6591699999999996</v>
      </c>
      <c r="O636">
        <v>3</v>
      </c>
      <c r="P636" t="s">
        <v>245</v>
      </c>
      <c r="Q636" t="s">
        <v>153</v>
      </c>
      <c r="R636">
        <v>3.5003799999999998</v>
      </c>
    </row>
    <row r="637" spans="1:18" x14ac:dyDescent="0.25">
      <c r="A637">
        <v>55</v>
      </c>
      <c r="B637" t="s">
        <v>229</v>
      </c>
      <c r="C637">
        <v>1138</v>
      </c>
      <c r="D637">
        <v>617</v>
      </c>
      <c r="E637" t="s">
        <v>258</v>
      </c>
      <c r="F637" t="s">
        <v>525</v>
      </c>
      <c r="G637">
        <v>6.7184900000000001</v>
      </c>
      <c r="H637" t="s">
        <v>475</v>
      </c>
      <c r="I637">
        <v>8.0013769999999997</v>
      </c>
      <c r="J637">
        <v>1.3399110000000001</v>
      </c>
      <c r="K637">
        <v>1.61673</v>
      </c>
      <c r="L637">
        <v>53.757199999999997</v>
      </c>
      <c r="M637">
        <v>9.0021799999999992</v>
      </c>
      <c r="N637">
        <v>10.862</v>
      </c>
      <c r="O637">
        <v>3</v>
      </c>
      <c r="P637" t="s">
        <v>245</v>
      </c>
      <c r="Q637" t="s">
        <v>153</v>
      </c>
      <c r="R637">
        <v>6.7184900000000001</v>
      </c>
    </row>
    <row r="638" spans="1:18" x14ac:dyDescent="0.25">
      <c r="A638">
        <v>56</v>
      </c>
      <c r="B638" t="s">
        <v>229</v>
      </c>
      <c r="C638">
        <v>1139</v>
      </c>
      <c r="D638">
        <v>617</v>
      </c>
      <c r="E638" t="s">
        <v>258</v>
      </c>
      <c r="F638" t="s">
        <v>525</v>
      </c>
      <c r="G638">
        <v>1.8381799999999999</v>
      </c>
      <c r="H638" t="s">
        <v>475</v>
      </c>
      <c r="I638">
        <v>8.0013769999999997</v>
      </c>
      <c r="J638">
        <v>1.3399110000000001</v>
      </c>
      <c r="K638">
        <v>1.61673</v>
      </c>
      <c r="L638">
        <v>14.708</v>
      </c>
      <c r="M638">
        <v>2.4630000000000001</v>
      </c>
      <c r="N638">
        <v>2.9718399999999998</v>
      </c>
      <c r="O638">
        <v>3</v>
      </c>
      <c r="P638" t="s">
        <v>245</v>
      </c>
      <c r="Q638" t="s">
        <v>153</v>
      </c>
      <c r="R638">
        <v>1.8381799999999999</v>
      </c>
    </row>
    <row r="639" spans="1:18" x14ac:dyDescent="0.25">
      <c r="A639">
        <v>57</v>
      </c>
      <c r="B639" t="s">
        <v>229</v>
      </c>
      <c r="C639">
        <v>1141</v>
      </c>
      <c r="D639">
        <v>617</v>
      </c>
      <c r="E639" t="s">
        <v>258</v>
      </c>
      <c r="F639" t="s">
        <v>525</v>
      </c>
      <c r="G639">
        <v>1.3125500000000001</v>
      </c>
      <c r="H639" t="s">
        <v>475</v>
      </c>
      <c r="I639">
        <v>8.0013769999999997</v>
      </c>
      <c r="J639">
        <v>1.3399110000000001</v>
      </c>
      <c r="K639">
        <v>1.61673</v>
      </c>
      <c r="L639">
        <v>10.5022</v>
      </c>
      <c r="M639">
        <v>1.7586999999999999</v>
      </c>
      <c r="N639">
        <v>2.1220400000000001</v>
      </c>
      <c r="O639">
        <v>3</v>
      </c>
      <c r="P639" t="s">
        <v>245</v>
      </c>
      <c r="Q639" t="s">
        <v>153</v>
      </c>
      <c r="R639">
        <v>1.3125500000000001</v>
      </c>
    </row>
    <row r="640" spans="1:18" x14ac:dyDescent="0.25">
      <c r="A640">
        <v>58</v>
      </c>
      <c r="B640" t="s">
        <v>229</v>
      </c>
      <c r="C640">
        <v>1142</v>
      </c>
      <c r="D640">
        <v>617</v>
      </c>
      <c r="E640" t="s">
        <v>258</v>
      </c>
      <c r="F640" t="s">
        <v>525</v>
      </c>
      <c r="G640">
        <v>2.9655</v>
      </c>
      <c r="H640" t="s">
        <v>475</v>
      </c>
      <c r="I640">
        <v>8.0013769999999997</v>
      </c>
      <c r="J640">
        <v>1.3399110000000001</v>
      </c>
      <c r="K640">
        <v>1.61673</v>
      </c>
      <c r="L640">
        <v>23.728100000000001</v>
      </c>
      <c r="M640">
        <v>3.9735100000000001</v>
      </c>
      <c r="N640">
        <v>4.7944100000000001</v>
      </c>
      <c r="O640">
        <v>3</v>
      </c>
      <c r="P640" t="s">
        <v>245</v>
      </c>
      <c r="Q640" t="s">
        <v>153</v>
      </c>
      <c r="R640">
        <v>2.9655</v>
      </c>
    </row>
    <row r="641" spans="1:18" x14ac:dyDescent="0.25">
      <c r="A641">
        <v>59</v>
      </c>
      <c r="B641" t="s">
        <v>229</v>
      </c>
      <c r="C641">
        <v>1143</v>
      </c>
      <c r="D641">
        <v>617</v>
      </c>
      <c r="E641" t="s">
        <v>258</v>
      </c>
      <c r="F641" t="s">
        <v>525</v>
      </c>
      <c r="G641">
        <v>4.24444</v>
      </c>
      <c r="H641" t="s">
        <v>475</v>
      </c>
      <c r="I641">
        <v>8.0013769999999997</v>
      </c>
      <c r="J641">
        <v>1.3399110000000001</v>
      </c>
      <c r="K641">
        <v>1.61673</v>
      </c>
      <c r="L641">
        <v>33.961399999999998</v>
      </c>
      <c r="M641">
        <v>5.6871700000000001</v>
      </c>
      <c r="N641">
        <v>6.8621100000000004</v>
      </c>
      <c r="O641">
        <v>3</v>
      </c>
      <c r="P641" t="s">
        <v>245</v>
      </c>
      <c r="Q641" t="s">
        <v>153</v>
      </c>
      <c r="R641">
        <v>4.24444</v>
      </c>
    </row>
    <row r="642" spans="1:18" x14ac:dyDescent="0.25">
      <c r="A642">
        <v>60</v>
      </c>
      <c r="B642" t="s">
        <v>229</v>
      </c>
      <c r="C642">
        <v>1144</v>
      </c>
      <c r="D642">
        <v>617</v>
      </c>
      <c r="E642" t="s">
        <v>258</v>
      </c>
      <c r="F642" t="s">
        <v>525</v>
      </c>
      <c r="G642">
        <v>7.59551</v>
      </c>
      <c r="H642" t="s">
        <v>475</v>
      </c>
      <c r="I642">
        <v>8.0013769999999997</v>
      </c>
      <c r="J642">
        <v>1.3399110000000001</v>
      </c>
      <c r="K642">
        <v>1.61673</v>
      </c>
      <c r="L642">
        <v>60.774500000000003</v>
      </c>
      <c r="M642">
        <v>10.177300000000001</v>
      </c>
      <c r="N642">
        <v>12.2799</v>
      </c>
      <c r="O642">
        <v>3</v>
      </c>
      <c r="P642" t="s">
        <v>245</v>
      </c>
      <c r="Q642" t="s">
        <v>153</v>
      </c>
      <c r="R642">
        <v>7.59551</v>
      </c>
    </row>
    <row r="643" spans="1:18" x14ac:dyDescent="0.25">
      <c r="A643">
        <v>61</v>
      </c>
      <c r="B643" t="s">
        <v>229</v>
      </c>
      <c r="C643">
        <v>1145</v>
      </c>
      <c r="D643">
        <v>617</v>
      </c>
      <c r="E643" t="s">
        <v>258</v>
      </c>
      <c r="F643" t="s">
        <v>525</v>
      </c>
      <c r="G643">
        <v>6.8947099999999999</v>
      </c>
      <c r="H643" t="s">
        <v>475</v>
      </c>
      <c r="I643">
        <v>8.0013769999999997</v>
      </c>
      <c r="J643">
        <v>1.3399110000000001</v>
      </c>
      <c r="K643">
        <v>1.61673</v>
      </c>
      <c r="L643">
        <v>55.167200000000001</v>
      </c>
      <c r="M643">
        <v>9.2383000000000006</v>
      </c>
      <c r="N643">
        <v>11.1469</v>
      </c>
      <c r="O643">
        <v>3</v>
      </c>
      <c r="P643" t="s">
        <v>245</v>
      </c>
      <c r="Q643" t="s">
        <v>153</v>
      </c>
      <c r="R643">
        <v>6.8947099999999999</v>
      </c>
    </row>
    <row r="644" spans="1:18" x14ac:dyDescent="0.25">
      <c r="A644">
        <v>62</v>
      </c>
      <c r="B644" t="s">
        <v>229</v>
      </c>
      <c r="C644">
        <v>1147</v>
      </c>
      <c r="D644">
        <v>617</v>
      </c>
      <c r="E644" t="s">
        <v>258</v>
      </c>
      <c r="F644" t="s">
        <v>525</v>
      </c>
      <c r="G644">
        <v>3.2707899999999999</v>
      </c>
      <c r="H644" t="s">
        <v>475</v>
      </c>
      <c r="I644">
        <v>8.0013769999999997</v>
      </c>
      <c r="J644">
        <v>1.3399110000000001</v>
      </c>
      <c r="K644">
        <v>1.61673</v>
      </c>
      <c r="L644">
        <v>26.1708</v>
      </c>
      <c r="M644">
        <v>4.3825700000000003</v>
      </c>
      <c r="N644">
        <v>5.2879899999999997</v>
      </c>
      <c r="O644">
        <v>3</v>
      </c>
      <c r="P644" t="s">
        <v>245</v>
      </c>
      <c r="Q644" t="s">
        <v>153</v>
      </c>
      <c r="R644">
        <v>3.2707899999999999</v>
      </c>
    </row>
    <row r="645" spans="1:18" x14ac:dyDescent="0.25">
      <c r="A645">
        <v>63</v>
      </c>
      <c r="B645" t="s">
        <v>229</v>
      </c>
      <c r="C645">
        <v>1148</v>
      </c>
      <c r="D645">
        <v>617</v>
      </c>
      <c r="E645" t="s">
        <v>258</v>
      </c>
      <c r="F645" t="s">
        <v>525</v>
      </c>
      <c r="G645">
        <v>5.1666100000000004</v>
      </c>
      <c r="H645" t="s">
        <v>475</v>
      </c>
      <c r="I645">
        <v>8.0013769999999997</v>
      </c>
      <c r="J645">
        <v>1.3399110000000001</v>
      </c>
      <c r="K645">
        <v>1.61673</v>
      </c>
      <c r="L645">
        <v>41.34</v>
      </c>
      <c r="M645">
        <v>6.9227999999999996</v>
      </c>
      <c r="N645">
        <v>8.3530099999999994</v>
      </c>
      <c r="O645">
        <v>3</v>
      </c>
      <c r="P645" t="s">
        <v>245</v>
      </c>
      <c r="Q645" t="s">
        <v>153</v>
      </c>
      <c r="R645">
        <v>5.1666100000000004</v>
      </c>
    </row>
    <row r="646" spans="1:18" x14ac:dyDescent="0.25">
      <c r="A646">
        <v>64</v>
      </c>
      <c r="B646" t="s">
        <v>229</v>
      </c>
      <c r="C646">
        <v>1149</v>
      </c>
      <c r="D646">
        <v>617</v>
      </c>
      <c r="E646" t="s">
        <v>258</v>
      </c>
      <c r="F646" t="s">
        <v>525</v>
      </c>
      <c r="G646">
        <v>12.116</v>
      </c>
      <c r="H646" t="s">
        <v>475</v>
      </c>
      <c r="I646">
        <v>8.0013769999999997</v>
      </c>
      <c r="J646">
        <v>1.3399110000000001</v>
      </c>
      <c r="K646">
        <v>1.61673</v>
      </c>
      <c r="L646">
        <v>96.944699999999997</v>
      </c>
      <c r="M646">
        <v>16.234400000000001</v>
      </c>
      <c r="N646">
        <v>19.5883</v>
      </c>
      <c r="O646">
        <v>3</v>
      </c>
      <c r="P646" t="s">
        <v>245</v>
      </c>
      <c r="Q646" t="s">
        <v>153</v>
      </c>
      <c r="R646">
        <v>12.116</v>
      </c>
    </row>
    <row r="647" spans="1:18" x14ac:dyDescent="0.25">
      <c r="A647">
        <v>65</v>
      </c>
      <c r="B647" t="s">
        <v>229</v>
      </c>
      <c r="C647">
        <v>1150</v>
      </c>
      <c r="D647">
        <v>617</v>
      </c>
      <c r="E647" t="s">
        <v>258</v>
      </c>
      <c r="F647" t="s">
        <v>525</v>
      </c>
      <c r="G647">
        <v>3.2758799999999999</v>
      </c>
      <c r="H647" t="s">
        <v>475</v>
      </c>
      <c r="I647">
        <v>8.0013769999999997</v>
      </c>
      <c r="J647">
        <v>1.3399110000000001</v>
      </c>
      <c r="K647">
        <v>1.61673</v>
      </c>
      <c r="L647">
        <v>26.211600000000001</v>
      </c>
      <c r="M647">
        <v>4.3893899999999997</v>
      </c>
      <c r="N647">
        <v>5.2962100000000003</v>
      </c>
      <c r="O647">
        <v>3</v>
      </c>
      <c r="P647" t="s">
        <v>245</v>
      </c>
      <c r="Q647" t="s">
        <v>153</v>
      </c>
      <c r="R647">
        <v>3.2758799999999999</v>
      </c>
    </row>
    <row r="648" spans="1:18" x14ac:dyDescent="0.25">
      <c r="A648">
        <v>66</v>
      </c>
      <c r="B648" t="s">
        <v>229</v>
      </c>
      <c r="C648">
        <v>1151</v>
      </c>
      <c r="D648">
        <v>617</v>
      </c>
      <c r="E648" t="s">
        <v>258</v>
      </c>
      <c r="F648" t="s">
        <v>525</v>
      </c>
      <c r="G648">
        <v>6.4024099999999997</v>
      </c>
      <c r="H648" t="s">
        <v>475</v>
      </c>
      <c r="I648">
        <v>8.0013769999999997</v>
      </c>
      <c r="J648">
        <v>1.3399110000000001</v>
      </c>
      <c r="K648">
        <v>1.61673</v>
      </c>
      <c r="L648">
        <v>51.228099999999998</v>
      </c>
      <c r="M648">
        <v>8.5786599999999993</v>
      </c>
      <c r="N648">
        <v>10.351000000000001</v>
      </c>
      <c r="O648">
        <v>3</v>
      </c>
      <c r="P648" t="s">
        <v>245</v>
      </c>
      <c r="Q648" t="s">
        <v>153</v>
      </c>
      <c r="R648">
        <v>6.4024099999999997</v>
      </c>
    </row>
    <row r="649" spans="1:18" x14ac:dyDescent="0.25">
      <c r="A649">
        <v>67</v>
      </c>
      <c r="B649" t="s">
        <v>229</v>
      </c>
      <c r="C649">
        <v>1152</v>
      </c>
      <c r="D649">
        <v>617</v>
      </c>
      <c r="E649" t="s">
        <v>258</v>
      </c>
      <c r="F649" t="s">
        <v>525</v>
      </c>
      <c r="G649">
        <v>5.11775</v>
      </c>
      <c r="H649" t="s">
        <v>475</v>
      </c>
      <c r="I649">
        <v>8.0013769999999997</v>
      </c>
      <c r="J649">
        <v>1.3399110000000001</v>
      </c>
      <c r="K649">
        <v>1.61673</v>
      </c>
      <c r="L649">
        <v>40.949100000000001</v>
      </c>
      <c r="M649">
        <v>6.8573300000000001</v>
      </c>
      <c r="N649">
        <v>8.2740200000000002</v>
      </c>
      <c r="O649">
        <v>3</v>
      </c>
      <c r="P649" t="s">
        <v>245</v>
      </c>
      <c r="Q649" t="s">
        <v>153</v>
      </c>
      <c r="R649">
        <v>5.11775</v>
      </c>
    </row>
    <row r="650" spans="1:18" x14ac:dyDescent="0.25">
      <c r="A650">
        <v>68</v>
      </c>
      <c r="B650" t="s">
        <v>229</v>
      </c>
      <c r="C650">
        <v>1153</v>
      </c>
      <c r="D650">
        <v>617</v>
      </c>
      <c r="E650" t="s">
        <v>258</v>
      </c>
      <c r="F650" t="s">
        <v>525</v>
      </c>
      <c r="G650">
        <v>2.0756899999999998</v>
      </c>
      <c r="H650" t="s">
        <v>475</v>
      </c>
      <c r="I650">
        <v>8.0013769999999997</v>
      </c>
      <c r="J650">
        <v>1.3399110000000001</v>
      </c>
      <c r="K650">
        <v>1.61673</v>
      </c>
      <c r="L650">
        <v>16.6084</v>
      </c>
      <c r="M650">
        <v>2.7812399999999999</v>
      </c>
      <c r="N650">
        <v>3.3558300000000001</v>
      </c>
      <c r="O650">
        <v>3</v>
      </c>
      <c r="P650" t="s">
        <v>245</v>
      </c>
      <c r="Q650" t="s">
        <v>153</v>
      </c>
      <c r="R650">
        <v>2.0756899999999998</v>
      </c>
    </row>
    <row r="651" spans="1:18" x14ac:dyDescent="0.25">
      <c r="A651">
        <v>69</v>
      </c>
      <c r="B651" t="s">
        <v>229</v>
      </c>
      <c r="C651">
        <v>1155</v>
      </c>
      <c r="D651">
        <v>617</v>
      </c>
      <c r="E651" t="s">
        <v>258</v>
      </c>
      <c r="F651" t="s">
        <v>525</v>
      </c>
      <c r="G651">
        <v>1.85307</v>
      </c>
      <c r="H651" t="s">
        <v>475</v>
      </c>
      <c r="I651">
        <v>8.0013769999999997</v>
      </c>
      <c r="J651">
        <v>1.3399110000000001</v>
      </c>
      <c r="K651">
        <v>1.61673</v>
      </c>
      <c r="L651">
        <v>14.8271</v>
      </c>
      <c r="M651">
        <v>2.4829500000000002</v>
      </c>
      <c r="N651">
        <v>2.9959099999999999</v>
      </c>
      <c r="O651">
        <v>3</v>
      </c>
      <c r="P651" t="s">
        <v>245</v>
      </c>
      <c r="Q651" t="s">
        <v>153</v>
      </c>
      <c r="R651">
        <v>1.85307</v>
      </c>
    </row>
    <row r="652" spans="1:18" x14ac:dyDescent="0.25">
      <c r="A652">
        <v>70</v>
      </c>
      <c r="B652" t="s">
        <v>229</v>
      </c>
      <c r="C652">
        <v>1172</v>
      </c>
      <c r="D652">
        <v>625</v>
      </c>
      <c r="E652" t="s">
        <v>259</v>
      </c>
      <c r="F652" t="s">
        <v>526</v>
      </c>
      <c r="G652">
        <v>11.3649</v>
      </c>
      <c r="H652" t="s">
        <v>475</v>
      </c>
      <c r="I652">
        <v>8.4427979999999998</v>
      </c>
      <c r="J652">
        <v>1.5987830000000001</v>
      </c>
      <c r="K652">
        <v>1.56935</v>
      </c>
      <c r="L652">
        <v>95.951599999999999</v>
      </c>
      <c r="M652">
        <v>18.170000000000002</v>
      </c>
      <c r="N652">
        <v>17.8355</v>
      </c>
      <c r="O652">
        <v>3</v>
      </c>
      <c r="P652" t="s">
        <v>245</v>
      </c>
      <c r="Q652" t="s">
        <v>153</v>
      </c>
      <c r="R652">
        <v>11.3649</v>
      </c>
    </row>
    <row r="653" spans="1:18" x14ac:dyDescent="0.25">
      <c r="A653">
        <v>71</v>
      </c>
      <c r="B653" t="s">
        <v>229</v>
      </c>
      <c r="C653">
        <v>1173</v>
      </c>
      <c r="D653">
        <v>625</v>
      </c>
      <c r="E653" t="s">
        <v>259</v>
      </c>
      <c r="F653" t="s">
        <v>526</v>
      </c>
      <c r="G653">
        <v>4.6303299999999998</v>
      </c>
      <c r="H653" t="s">
        <v>475</v>
      </c>
      <c r="I653">
        <v>8.4427979999999998</v>
      </c>
      <c r="J653">
        <v>1.5987830000000001</v>
      </c>
      <c r="K653">
        <v>1.56935</v>
      </c>
      <c r="L653">
        <v>39.0929</v>
      </c>
      <c r="M653">
        <v>7.4028900000000002</v>
      </c>
      <c r="N653">
        <v>7.26661</v>
      </c>
      <c r="O653">
        <v>3</v>
      </c>
      <c r="P653" t="s">
        <v>245</v>
      </c>
      <c r="Q653" t="s">
        <v>153</v>
      </c>
      <c r="R653">
        <v>4.6303299999999998</v>
      </c>
    </row>
    <row r="654" spans="1:18" x14ac:dyDescent="0.25">
      <c r="A654">
        <v>72</v>
      </c>
      <c r="B654" t="s">
        <v>229</v>
      </c>
      <c r="C654">
        <v>1175</v>
      </c>
      <c r="D654">
        <v>625</v>
      </c>
      <c r="E654" t="s">
        <v>259</v>
      </c>
      <c r="F654" t="s">
        <v>526</v>
      </c>
      <c r="G654">
        <v>2.84375</v>
      </c>
      <c r="H654" t="s">
        <v>475</v>
      </c>
      <c r="I654">
        <v>8.4427979999999998</v>
      </c>
      <c r="J654">
        <v>1.5987830000000001</v>
      </c>
      <c r="K654">
        <v>1.56935</v>
      </c>
      <c r="L654">
        <v>24.0092</v>
      </c>
      <c r="M654">
        <v>4.5465400000000002</v>
      </c>
      <c r="N654">
        <v>4.4628399999999999</v>
      </c>
      <c r="O654">
        <v>3</v>
      </c>
      <c r="P654" t="s">
        <v>245</v>
      </c>
      <c r="Q654" t="s">
        <v>153</v>
      </c>
      <c r="R654">
        <v>2.84375</v>
      </c>
    </row>
    <row r="655" spans="1:18" x14ac:dyDescent="0.25">
      <c r="A655">
        <v>73</v>
      </c>
      <c r="B655" t="s">
        <v>229</v>
      </c>
      <c r="C655">
        <v>1176</v>
      </c>
      <c r="D655">
        <v>625</v>
      </c>
      <c r="E655" t="s">
        <v>259</v>
      </c>
      <c r="F655" t="s">
        <v>526</v>
      </c>
      <c r="G655">
        <v>7.0332600000000003</v>
      </c>
      <c r="H655" t="s">
        <v>475</v>
      </c>
      <c r="I655">
        <v>8.4427979999999998</v>
      </c>
      <c r="J655">
        <v>1.5987830000000001</v>
      </c>
      <c r="K655">
        <v>1.56935</v>
      </c>
      <c r="L655">
        <v>59.380400000000002</v>
      </c>
      <c r="M655">
        <v>11.2447</v>
      </c>
      <c r="N655">
        <v>11.037599999999999</v>
      </c>
      <c r="O655">
        <v>3</v>
      </c>
      <c r="P655" t="s">
        <v>245</v>
      </c>
      <c r="Q655" t="s">
        <v>153</v>
      </c>
      <c r="R655">
        <v>7.0332600000000003</v>
      </c>
    </row>
    <row r="656" spans="1:18" x14ac:dyDescent="0.25">
      <c r="A656">
        <v>74</v>
      </c>
      <c r="B656" t="s">
        <v>229</v>
      </c>
      <c r="C656">
        <v>1177</v>
      </c>
      <c r="D656">
        <v>625</v>
      </c>
      <c r="E656" t="s">
        <v>259</v>
      </c>
      <c r="F656" t="s">
        <v>526</v>
      </c>
      <c r="G656">
        <v>2.7812600000000001</v>
      </c>
      <c r="H656" t="s">
        <v>475</v>
      </c>
      <c r="I656">
        <v>8.4427979999999998</v>
      </c>
      <c r="J656">
        <v>1.5987830000000001</v>
      </c>
      <c r="K656">
        <v>1.56935</v>
      </c>
      <c r="L656">
        <v>23.4816</v>
      </c>
      <c r="M656">
        <v>4.4466299999999999</v>
      </c>
      <c r="N656">
        <v>4.36477</v>
      </c>
      <c r="O656">
        <v>3</v>
      </c>
      <c r="P656" t="s">
        <v>245</v>
      </c>
      <c r="Q656" t="s">
        <v>153</v>
      </c>
      <c r="R656">
        <v>2.7812600000000001</v>
      </c>
    </row>
    <row r="657" spans="1:18" x14ac:dyDescent="0.25">
      <c r="A657">
        <v>75</v>
      </c>
      <c r="B657" t="s">
        <v>229</v>
      </c>
      <c r="C657">
        <v>1184</v>
      </c>
      <c r="D657">
        <v>630</v>
      </c>
      <c r="E657" t="s">
        <v>260</v>
      </c>
      <c r="F657" t="s">
        <v>527</v>
      </c>
      <c r="G657">
        <v>5.6462399999999997</v>
      </c>
      <c r="H657" t="s">
        <v>475</v>
      </c>
      <c r="I657">
        <v>7.3697109999999997</v>
      </c>
      <c r="J657">
        <v>1.100017</v>
      </c>
      <c r="K657">
        <v>1.7775970000000001</v>
      </c>
      <c r="L657">
        <v>41.611199999999997</v>
      </c>
      <c r="M657">
        <v>6.21096</v>
      </c>
      <c r="N657">
        <v>10.0367</v>
      </c>
      <c r="O657">
        <v>3</v>
      </c>
      <c r="P657" t="s">
        <v>245</v>
      </c>
      <c r="Q657" t="s">
        <v>153</v>
      </c>
      <c r="R657">
        <v>5.6462399999999997</v>
      </c>
    </row>
    <row r="658" spans="1:18" x14ac:dyDescent="0.25">
      <c r="A658">
        <v>76</v>
      </c>
      <c r="B658" t="s">
        <v>229</v>
      </c>
      <c r="C658">
        <v>1189</v>
      </c>
      <c r="D658">
        <v>641</v>
      </c>
      <c r="E658" t="s">
        <v>238</v>
      </c>
      <c r="F658" t="s">
        <v>528</v>
      </c>
      <c r="G658">
        <v>2.5721400000000001</v>
      </c>
      <c r="H658" t="s">
        <v>475</v>
      </c>
      <c r="I658">
        <v>6.2478290000000003</v>
      </c>
      <c r="J658">
        <v>0.99162300000000003</v>
      </c>
      <c r="K658">
        <v>1.4259170000000001</v>
      </c>
      <c r="L658">
        <v>14.7311</v>
      </c>
      <c r="M658">
        <v>2.33805</v>
      </c>
      <c r="N658">
        <v>3.3620299999999999</v>
      </c>
      <c r="O658">
        <v>3</v>
      </c>
      <c r="P658" t="s">
        <v>245</v>
      </c>
      <c r="Q658" t="s">
        <v>153</v>
      </c>
      <c r="R658">
        <v>2.3578000000000001</v>
      </c>
    </row>
    <row r="659" spans="1:18" x14ac:dyDescent="0.25">
      <c r="A659">
        <v>77</v>
      </c>
      <c r="B659" t="s">
        <v>229</v>
      </c>
      <c r="C659">
        <v>1190</v>
      </c>
      <c r="D659">
        <v>641</v>
      </c>
      <c r="E659" t="s">
        <v>238</v>
      </c>
      <c r="F659" t="s">
        <v>528</v>
      </c>
      <c r="G659">
        <v>4.5744300000000004</v>
      </c>
      <c r="H659" t="s">
        <v>475</v>
      </c>
      <c r="I659">
        <v>6.2478290000000003</v>
      </c>
      <c r="J659">
        <v>0.99162300000000003</v>
      </c>
      <c r="K659">
        <v>1.4259170000000001</v>
      </c>
      <c r="L659">
        <v>26.592099999999999</v>
      </c>
      <c r="M659">
        <v>4.2205599999999999</v>
      </c>
      <c r="N659">
        <v>6.0690099999999996</v>
      </c>
      <c r="O659">
        <v>3</v>
      </c>
      <c r="P659" t="s">
        <v>245</v>
      </c>
      <c r="Q659" t="s">
        <v>153</v>
      </c>
      <c r="R659">
        <v>4.2562199999999999</v>
      </c>
    </row>
    <row r="660" spans="1:18" x14ac:dyDescent="0.25">
      <c r="A660">
        <v>78</v>
      </c>
      <c r="B660" t="s">
        <v>229</v>
      </c>
      <c r="C660">
        <v>1191</v>
      </c>
      <c r="D660">
        <v>641</v>
      </c>
      <c r="E660" t="s">
        <v>238</v>
      </c>
      <c r="F660" t="s">
        <v>528</v>
      </c>
      <c r="G660">
        <v>2.2602000000000002</v>
      </c>
      <c r="H660" t="s">
        <v>475</v>
      </c>
      <c r="I660">
        <v>6.2478290000000003</v>
      </c>
      <c r="J660">
        <v>0.99162300000000003</v>
      </c>
      <c r="K660">
        <v>1.4259170000000001</v>
      </c>
      <c r="L660">
        <v>14.1213</v>
      </c>
      <c r="M660">
        <v>2.2412700000000001</v>
      </c>
      <c r="N660">
        <v>3.2228599999999998</v>
      </c>
      <c r="O660">
        <v>3</v>
      </c>
      <c r="P660" t="s">
        <v>245</v>
      </c>
      <c r="Q660" t="s">
        <v>153</v>
      </c>
      <c r="R660">
        <v>2.2602000000000002</v>
      </c>
    </row>
    <row r="661" spans="1:18" x14ac:dyDescent="0.25">
      <c r="A661">
        <v>79</v>
      </c>
      <c r="B661" t="s">
        <v>229</v>
      </c>
      <c r="C661">
        <v>1192</v>
      </c>
      <c r="D661">
        <v>641</v>
      </c>
      <c r="E661" t="s">
        <v>238</v>
      </c>
      <c r="F661" t="s">
        <v>528</v>
      </c>
      <c r="G661">
        <v>2.8592</v>
      </c>
      <c r="H661" t="s">
        <v>475</v>
      </c>
      <c r="I661">
        <v>6.2478290000000003</v>
      </c>
      <c r="J661">
        <v>0.99162300000000003</v>
      </c>
      <c r="K661">
        <v>1.4259170000000001</v>
      </c>
      <c r="L661">
        <v>17.498999999999999</v>
      </c>
      <c r="M661">
        <v>2.7773599999999998</v>
      </c>
      <c r="N661">
        <v>3.9937399999999998</v>
      </c>
      <c r="O661">
        <v>3</v>
      </c>
      <c r="P661" t="s">
        <v>245</v>
      </c>
      <c r="Q661" t="s">
        <v>153</v>
      </c>
      <c r="R661">
        <v>2.8008199999999999</v>
      </c>
    </row>
    <row r="662" spans="1:18" x14ac:dyDescent="0.25">
      <c r="A662">
        <v>80</v>
      </c>
      <c r="B662" t="s">
        <v>229</v>
      </c>
      <c r="C662">
        <v>1193</v>
      </c>
      <c r="D662">
        <v>641</v>
      </c>
      <c r="E662" t="s">
        <v>238</v>
      </c>
      <c r="F662" t="s">
        <v>528</v>
      </c>
      <c r="G662">
        <v>1.9692700000000001</v>
      </c>
      <c r="H662" t="s">
        <v>475</v>
      </c>
      <c r="I662">
        <v>6.2478290000000003</v>
      </c>
      <c r="J662">
        <v>0.99162300000000003</v>
      </c>
      <c r="K662">
        <v>1.4259170000000001</v>
      </c>
      <c r="L662">
        <v>12.303699999999999</v>
      </c>
      <c r="M662">
        <v>1.9527699999999999</v>
      </c>
      <c r="N662">
        <v>2.8080099999999999</v>
      </c>
      <c r="O662">
        <v>3</v>
      </c>
      <c r="P662" t="s">
        <v>245</v>
      </c>
      <c r="Q662" t="s">
        <v>153</v>
      </c>
      <c r="R662">
        <v>1.9692700000000001</v>
      </c>
    </row>
    <row r="663" spans="1:18" x14ac:dyDescent="0.25">
      <c r="A663">
        <v>81</v>
      </c>
      <c r="B663" t="s">
        <v>229</v>
      </c>
      <c r="C663">
        <v>1194</v>
      </c>
      <c r="D663">
        <v>641</v>
      </c>
      <c r="E663" t="s">
        <v>238</v>
      </c>
      <c r="F663" t="s">
        <v>528</v>
      </c>
      <c r="G663">
        <v>8.0657099999999993</v>
      </c>
      <c r="H663" t="s">
        <v>475</v>
      </c>
      <c r="I663">
        <v>6.2478290000000003</v>
      </c>
      <c r="J663">
        <v>0.99162300000000003</v>
      </c>
      <c r="K663">
        <v>1.4259170000000001</v>
      </c>
      <c r="L663">
        <v>50.3932</v>
      </c>
      <c r="M663">
        <v>7.9981400000000002</v>
      </c>
      <c r="N663">
        <v>11.500999999999999</v>
      </c>
      <c r="O663">
        <v>3</v>
      </c>
      <c r="P663" t="s">
        <v>245</v>
      </c>
      <c r="Q663" t="s">
        <v>153</v>
      </c>
      <c r="R663">
        <v>8.0657099999999993</v>
      </c>
    </row>
    <row r="664" spans="1:18" x14ac:dyDescent="0.25">
      <c r="A664">
        <v>82</v>
      </c>
      <c r="B664" t="s">
        <v>229</v>
      </c>
      <c r="C664">
        <v>1195</v>
      </c>
      <c r="D664">
        <v>641</v>
      </c>
      <c r="E664" t="s">
        <v>238</v>
      </c>
      <c r="F664" t="s">
        <v>528</v>
      </c>
      <c r="G664">
        <v>7.9026699999999996</v>
      </c>
      <c r="H664" t="s">
        <v>475</v>
      </c>
      <c r="I664">
        <v>6.2478290000000003</v>
      </c>
      <c r="J664">
        <v>0.99162300000000003</v>
      </c>
      <c r="K664">
        <v>1.4259170000000001</v>
      </c>
      <c r="L664">
        <v>49.374499999999998</v>
      </c>
      <c r="M664">
        <v>7.8364700000000003</v>
      </c>
      <c r="N664">
        <v>11.2685</v>
      </c>
      <c r="O664">
        <v>3</v>
      </c>
      <c r="P664" t="s">
        <v>245</v>
      </c>
      <c r="Q664" t="s">
        <v>153</v>
      </c>
      <c r="R664">
        <v>7.9026699999999996</v>
      </c>
    </row>
    <row r="665" spans="1:18" x14ac:dyDescent="0.25">
      <c r="A665">
        <v>83</v>
      </c>
      <c r="B665" t="s">
        <v>229</v>
      </c>
      <c r="C665">
        <v>1196</v>
      </c>
      <c r="D665">
        <v>641</v>
      </c>
      <c r="E665" t="s">
        <v>238</v>
      </c>
      <c r="F665" t="s">
        <v>528</v>
      </c>
      <c r="G665">
        <v>2.8236599999999998</v>
      </c>
      <c r="H665" t="s">
        <v>475</v>
      </c>
      <c r="I665">
        <v>6.2478290000000003</v>
      </c>
      <c r="J665">
        <v>0.99162300000000003</v>
      </c>
      <c r="K665">
        <v>1.4259170000000001</v>
      </c>
      <c r="L665">
        <v>17.6417</v>
      </c>
      <c r="M665">
        <v>2.8000099999999999</v>
      </c>
      <c r="N665">
        <v>4.0263</v>
      </c>
      <c r="O665">
        <v>3</v>
      </c>
      <c r="P665" t="s">
        <v>245</v>
      </c>
      <c r="Q665" t="s">
        <v>153</v>
      </c>
      <c r="R665">
        <v>2.8236599999999998</v>
      </c>
    </row>
    <row r="666" spans="1:18" x14ac:dyDescent="0.25">
      <c r="A666">
        <v>84</v>
      </c>
      <c r="B666" t="s">
        <v>229</v>
      </c>
      <c r="C666">
        <v>1197</v>
      </c>
      <c r="D666">
        <v>641</v>
      </c>
      <c r="E666" t="s">
        <v>238</v>
      </c>
      <c r="F666" t="s">
        <v>528</v>
      </c>
      <c r="G666">
        <v>4.2977400000000001</v>
      </c>
      <c r="H666" t="s">
        <v>475</v>
      </c>
      <c r="I666">
        <v>6.2478290000000003</v>
      </c>
      <c r="J666">
        <v>0.99162300000000003</v>
      </c>
      <c r="K666">
        <v>1.4259170000000001</v>
      </c>
      <c r="L666">
        <v>26.851500000000001</v>
      </c>
      <c r="M666">
        <v>4.2617399999999996</v>
      </c>
      <c r="N666">
        <v>6.1282199999999998</v>
      </c>
      <c r="O666">
        <v>3</v>
      </c>
      <c r="P666" t="s">
        <v>245</v>
      </c>
      <c r="Q666" t="s">
        <v>153</v>
      </c>
      <c r="R666">
        <v>4.2977400000000001</v>
      </c>
    </row>
    <row r="667" spans="1:18" x14ac:dyDescent="0.25">
      <c r="A667">
        <v>85</v>
      </c>
      <c r="B667" t="s">
        <v>229</v>
      </c>
      <c r="C667">
        <v>1200</v>
      </c>
      <c r="D667">
        <v>641</v>
      </c>
      <c r="E667" t="s">
        <v>238</v>
      </c>
      <c r="F667" t="s">
        <v>528</v>
      </c>
      <c r="G667">
        <v>1.2670399999999999</v>
      </c>
      <c r="H667" t="s">
        <v>475</v>
      </c>
      <c r="I667">
        <v>6.2478290000000003</v>
      </c>
      <c r="J667">
        <v>0.99162300000000003</v>
      </c>
      <c r="K667">
        <v>1.4259170000000001</v>
      </c>
      <c r="L667">
        <v>7.9162499999999998</v>
      </c>
      <c r="M667">
        <v>1.2564299999999999</v>
      </c>
      <c r="N667">
        <v>1.8066899999999999</v>
      </c>
      <c r="O667">
        <v>3</v>
      </c>
      <c r="P667" t="s">
        <v>245</v>
      </c>
      <c r="Q667" t="s">
        <v>153</v>
      </c>
      <c r="R667">
        <v>1.2670399999999999</v>
      </c>
    </row>
    <row r="668" spans="1:18" x14ac:dyDescent="0.25">
      <c r="A668">
        <v>86</v>
      </c>
      <c r="B668" t="s">
        <v>229</v>
      </c>
      <c r="C668">
        <v>1201</v>
      </c>
      <c r="D668">
        <v>641</v>
      </c>
      <c r="E668" t="s">
        <v>238</v>
      </c>
      <c r="F668" t="s">
        <v>528</v>
      </c>
      <c r="G668">
        <v>2.9390999999999998</v>
      </c>
      <c r="H668" t="s">
        <v>475</v>
      </c>
      <c r="I668">
        <v>6.2478290000000003</v>
      </c>
      <c r="J668">
        <v>0.99162300000000003</v>
      </c>
      <c r="K668">
        <v>1.4259170000000001</v>
      </c>
      <c r="L668">
        <v>18.363</v>
      </c>
      <c r="M668">
        <v>2.9144800000000002</v>
      </c>
      <c r="N668">
        <v>4.1909099999999997</v>
      </c>
      <c r="O668">
        <v>3</v>
      </c>
      <c r="P668" t="s">
        <v>245</v>
      </c>
      <c r="Q668" t="s">
        <v>153</v>
      </c>
      <c r="R668">
        <v>2.9390999999999998</v>
      </c>
    </row>
    <row r="669" spans="1:18" x14ac:dyDescent="0.25">
      <c r="A669">
        <v>87</v>
      </c>
      <c r="B669" t="s">
        <v>229</v>
      </c>
      <c r="C669">
        <v>1202</v>
      </c>
      <c r="D669">
        <v>641</v>
      </c>
      <c r="E669" t="s">
        <v>238</v>
      </c>
      <c r="F669" t="s">
        <v>528</v>
      </c>
      <c r="G669">
        <v>2.9874700000000001</v>
      </c>
      <c r="H669" t="s">
        <v>475</v>
      </c>
      <c r="I669">
        <v>6.2478290000000003</v>
      </c>
      <c r="J669">
        <v>0.99162300000000003</v>
      </c>
      <c r="K669">
        <v>1.4259170000000001</v>
      </c>
      <c r="L669">
        <v>18.665199999999999</v>
      </c>
      <c r="M669">
        <v>2.96244</v>
      </c>
      <c r="N669">
        <v>4.2598799999999999</v>
      </c>
      <c r="O669">
        <v>3</v>
      </c>
      <c r="P669" t="s">
        <v>245</v>
      </c>
      <c r="Q669" t="s">
        <v>153</v>
      </c>
      <c r="R669">
        <v>2.9874700000000001</v>
      </c>
    </row>
    <row r="670" spans="1:18" x14ac:dyDescent="0.25">
      <c r="A670">
        <v>88</v>
      </c>
      <c r="B670" t="s">
        <v>229</v>
      </c>
      <c r="C670">
        <v>1203</v>
      </c>
      <c r="D670">
        <v>641</v>
      </c>
      <c r="E670" t="s">
        <v>238</v>
      </c>
      <c r="F670" t="s">
        <v>528</v>
      </c>
      <c r="G670">
        <v>32.205300000000001</v>
      </c>
      <c r="H670" t="s">
        <v>475</v>
      </c>
      <c r="I670">
        <v>6.2478290000000003</v>
      </c>
      <c r="J670">
        <v>0.99162300000000003</v>
      </c>
      <c r="K670">
        <v>1.4259170000000001</v>
      </c>
      <c r="L670">
        <v>201.21299999999999</v>
      </c>
      <c r="M670">
        <v>31.935500000000001</v>
      </c>
      <c r="N670">
        <v>45.9221</v>
      </c>
      <c r="O670">
        <v>3</v>
      </c>
      <c r="P670" t="s">
        <v>245</v>
      </c>
      <c r="Q670" t="s">
        <v>153</v>
      </c>
      <c r="R670">
        <v>32.205300000000001</v>
      </c>
    </row>
    <row r="671" spans="1:18" x14ac:dyDescent="0.25">
      <c r="A671">
        <v>89</v>
      </c>
      <c r="B671" t="s">
        <v>229</v>
      </c>
      <c r="C671">
        <v>1204</v>
      </c>
      <c r="D671">
        <v>641</v>
      </c>
      <c r="E671" t="s">
        <v>238</v>
      </c>
      <c r="F671" t="s">
        <v>528</v>
      </c>
      <c r="G671">
        <v>1.0829299999999999</v>
      </c>
      <c r="H671" t="s">
        <v>475</v>
      </c>
      <c r="I671">
        <v>6.2478290000000003</v>
      </c>
      <c r="J671">
        <v>0.99162300000000003</v>
      </c>
      <c r="K671">
        <v>1.4259170000000001</v>
      </c>
      <c r="L671">
        <v>6.7659599999999998</v>
      </c>
      <c r="M671">
        <v>1.07386</v>
      </c>
      <c r="N671">
        <v>1.54417</v>
      </c>
      <c r="O671">
        <v>3</v>
      </c>
      <c r="P671" t="s">
        <v>245</v>
      </c>
      <c r="Q671" t="s">
        <v>153</v>
      </c>
      <c r="R671">
        <v>1.0829299999999999</v>
      </c>
    </row>
    <row r="672" spans="1:18" x14ac:dyDescent="0.25">
      <c r="A672">
        <v>90</v>
      </c>
      <c r="B672" t="s">
        <v>229</v>
      </c>
      <c r="C672">
        <v>1205</v>
      </c>
      <c r="D672">
        <v>641</v>
      </c>
      <c r="E672" t="s">
        <v>238</v>
      </c>
      <c r="F672" t="s">
        <v>528</v>
      </c>
      <c r="G672">
        <v>21.438700000000001</v>
      </c>
      <c r="H672" t="s">
        <v>475</v>
      </c>
      <c r="I672">
        <v>6.2478290000000003</v>
      </c>
      <c r="J672">
        <v>0.99162300000000003</v>
      </c>
      <c r="K672">
        <v>1.4259170000000001</v>
      </c>
      <c r="L672">
        <v>133.94499999999999</v>
      </c>
      <c r="M672">
        <v>21.2591</v>
      </c>
      <c r="N672">
        <v>30.569800000000001</v>
      </c>
      <c r="O672">
        <v>3</v>
      </c>
      <c r="P672" t="s">
        <v>245</v>
      </c>
      <c r="Q672" t="s">
        <v>153</v>
      </c>
      <c r="R672">
        <v>21.438700000000001</v>
      </c>
    </row>
    <row r="673" spans="1:18" x14ac:dyDescent="0.25">
      <c r="A673">
        <v>91</v>
      </c>
      <c r="B673" t="s">
        <v>229</v>
      </c>
      <c r="C673">
        <v>1206</v>
      </c>
      <c r="D673">
        <v>641</v>
      </c>
      <c r="E673" t="s">
        <v>238</v>
      </c>
      <c r="F673" t="s">
        <v>528</v>
      </c>
      <c r="G673">
        <v>4.8401699999999996</v>
      </c>
      <c r="H673" t="s">
        <v>475</v>
      </c>
      <c r="I673">
        <v>6.2478290000000003</v>
      </c>
      <c r="J673">
        <v>0.99162300000000003</v>
      </c>
      <c r="K673">
        <v>1.4259170000000001</v>
      </c>
      <c r="L673">
        <v>30.240600000000001</v>
      </c>
      <c r="M673">
        <v>4.79962</v>
      </c>
      <c r="N673">
        <v>6.9016799999999998</v>
      </c>
      <c r="O673">
        <v>3</v>
      </c>
      <c r="P673" t="s">
        <v>245</v>
      </c>
      <c r="Q673" t="s">
        <v>153</v>
      </c>
      <c r="R673">
        <v>4.8401699999999996</v>
      </c>
    </row>
    <row r="674" spans="1:18" x14ac:dyDescent="0.25">
      <c r="A674">
        <v>92</v>
      </c>
      <c r="B674" t="s">
        <v>229</v>
      </c>
      <c r="C674">
        <v>1207</v>
      </c>
      <c r="D674">
        <v>641</v>
      </c>
      <c r="E674" t="s">
        <v>238</v>
      </c>
      <c r="F674" t="s">
        <v>528</v>
      </c>
      <c r="G674">
        <v>4.6525999999999996</v>
      </c>
      <c r="H674" t="s">
        <v>475</v>
      </c>
      <c r="I674">
        <v>6.2478290000000003</v>
      </c>
      <c r="J674">
        <v>0.99162300000000003</v>
      </c>
      <c r="K674">
        <v>1.4259170000000001</v>
      </c>
      <c r="L674">
        <v>29.0686</v>
      </c>
      <c r="M674">
        <v>4.6136200000000001</v>
      </c>
      <c r="N674">
        <v>6.63422</v>
      </c>
      <c r="O674">
        <v>3</v>
      </c>
      <c r="P674" t="s">
        <v>245</v>
      </c>
      <c r="Q674" t="s">
        <v>153</v>
      </c>
      <c r="R674">
        <v>4.6525999999999996</v>
      </c>
    </row>
    <row r="675" spans="1:18" x14ac:dyDescent="0.25">
      <c r="A675">
        <v>93</v>
      </c>
      <c r="B675" t="s">
        <v>229</v>
      </c>
      <c r="C675">
        <v>1208</v>
      </c>
      <c r="D675">
        <v>641</v>
      </c>
      <c r="E675" t="s">
        <v>238</v>
      </c>
      <c r="F675" t="s">
        <v>528</v>
      </c>
      <c r="G675">
        <v>1.97142</v>
      </c>
      <c r="H675" t="s">
        <v>475</v>
      </c>
      <c r="I675">
        <v>6.2478290000000003</v>
      </c>
      <c r="J675">
        <v>0.99162300000000003</v>
      </c>
      <c r="K675">
        <v>1.4259170000000001</v>
      </c>
      <c r="L675">
        <v>12.3171</v>
      </c>
      <c r="M675">
        <v>1.9549099999999999</v>
      </c>
      <c r="N675">
        <v>2.81108</v>
      </c>
      <c r="O675">
        <v>3</v>
      </c>
      <c r="P675" t="s">
        <v>245</v>
      </c>
      <c r="Q675" t="s">
        <v>153</v>
      </c>
      <c r="R675">
        <v>1.97142</v>
      </c>
    </row>
    <row r="676" spans="1:18" x14ac:dyDescent="0.25">
      <c r="A676">
        <v>94</v>
      </c>
      <c r="B676" t="s">
        <v>229</v>
      </c>
      <c r="C676">
        <v>1209</v>
      </c>
      <c r="D676">
        <v>641</v>
      </c>
      <c r="E676" t="s">
        <v>238</v>
      </c>
      <c r="F676" t="s">
        <v>528</v>
      </c>
      <c r="G676">
        <v>1.8005800000000001</v>
      </c>
      <c r="H676" t="s">
        <v>475</v>
      </c>
      <c r="I676">
        <v>6.2478290000000003</v>
      </c>
      <c r="J676">
        <v>0.99162300000000003</v>
      </c>
      <c r="K676">
        <v>1.4259170000000001</v>
      </c>
      <c r="L676">
        <v>11.249700000000001</v>
      </c>
      <c r="M676">
        <v>1.7855000000000001</v>
      </c>
      <c r="N676">
        <v>2.5674800000000002</v>
      </c>
      <c r="O676">
        <v>3</v>
      </c>
      <c r="P676" t="s">
        <v>245</v>
      </c>
      <c r="Q676" t="s">
        <v>153</v>
      </c>
      <c r="R676">
        <v>1.8005800000000001</v>
      </c>
    </row>
    <row r="677" spans="1:18" x14ac:dyDescent="0.25">
      <c r="A677">
        <v>95</v>
      </c>
      <c r="B677" t="s">
        <v>229</v>
      </c>
      <c r="C677">
        <v>1210</v>
      </c>
      <c r="D677">
        <v>641</v>
      </c>
      <c r="E677" t="s">
        <v>238</v>
      </c>
      <c r="F677" t="s">
        <v>528</v>
      </c>
      <c r="G677">
        <v>1.2276499999999999</v>
      </c>
      <c r="H677" t="s">
        <v>475</v>
      </c>
      <c r="I677">
        <v>6.2478290000000003</v>
      </c>
      <c r="J677">
        <v>0.99162300000000003</v>
      </c>
      <c r="K677">
        <v>1.4259170000000001</v>
      </c>
      <c r="L677">
        <v>7.6701499999999996</v>
      </c>
      <c r="M677">
        <v>1.2173700000000001</v>
      </c>
      <c r="N677">
        <v>1.7505299999999999</v>
      </c>
      <c r="O677">
        <v>3</v>
      </c>
      <c r="P677" t="s">
        <v>245</v>
      </c>
      <c r="Q677" t="s">
        <v>153</v>
      </c>
      <c r="R677">
        <v>1.2276499999999999</v>
      </c>
    </row>
    <row r="678" spans="1:18" x14ac:dyDescent="0.25">
      <c r="A678">
        <v>96</v>
      </c>
      <c r="B678" t="s">
        <v>229</v>
      </c>
      <c r="C678">
        <v>1211</v>
      </c>
      <c r="D678">
        <v>641</v>
      </c>
      <c r="E678" t="s">
        <v>238</v>
      </c>
      <c r="F678" t="s">
        <v>528</v>
      </c>
      <c r="G678">
        <v>3.5731000000000002</v>
      </c>
      <c r="H678" t="s">
        <v>475</v>
      </c>
      <c r="I678">
        <v>6.2478290000000003</v>
      </c>
      <c r="J678">
        <v>0.99162300000000003</v>
      </c>
      <c r="K678">
        <v>1.4259170000000001</v>
      </c>
      <c r="L678">
        <v>22.324100000000001</v>
      </c>
      <c r="M678">
        <v>3.5431699999999999</v>
      </c>
      <c r="N678">
        <v>5.0949400000000002</v>
      </c>
      <c r="O678">
        <v>3</v>
      </c>
      <c r="P678" t="s">
        <v>245</v>
      </c>
      <c r="Q678" t="s">
        <v>153</v>
      </c>
      <c r="R678">
        <v>3.5731000000000002</v>
      </c>
    </row>
    <row r="679" spans="1:18" x14ac:dyDescent="0.25">
      <c r="A679">
        <v>97</v>
      </c>
      <c r="B679" t="s">
        <v>229</v>
      </c>
      <c r="C679">
        <v>1212</v>
      </c>
      <c r="D679">
        <v>641</v>
      </c>
      <c r="E679" t="s">
        <v>238</v>
      </c>
      <c r="F679" t="s">
        <v>528</v>
      </c>
      <c r="G679">
        <v>1.94807</v>
      </c>
      <c r="H679" t="s">
        <v>475</v>
      </c>
      <c r="I679">
        <v>6.2478290000000003</v>
      </c>
      <c r="J679">
        <v>0.99162300000000003</v>
      </c>
      <c r="K679">
        <v>1.4259170000000001</v>
      </c>
      <c r="L679">
        <v>12.171200000000001</v>
      </c>
      <c r="M679">
        <v>1.9317500000000001</v>
      </c>
      <c r="N679">
        <v>2.77779</v>
      </c>
      <c r="O679">
        <v>3</v>
      </c>
      <c r="P679" t="s">
        <v>245</v>
      </c>
      <c r="Q679" t="s">
        <v>153</v>
      </c>
      <c r="R679">
        <v>1.94807</v>
      </c>
    </row>
    <row r="680" spans="1:18" x14ac:dyDescent="0.25">
      <c r="A680">
        <v>98</v>
      </c>
      <c r="B680" t="s">
        <v>229</v>
      </c>
      <c r="C680">
        <v>1214</v>
      </c>
      <c r="D680">
        <v>641</v>
      </c>
      <c r="E680" t="s">
        <v>238</v>
      </c>
      <c r="F680" t="s">
        <v>528</v>
      </c>
      <c r="G680">
        <v>3.0153300000000001</v>
      </c>
      <c r="H680" t="s">
        <v>475</v>
      </c>
      <c r="I680">
        <v>6.2478290000000003</v>
      </c>
      <c r="J680">
        <v>0.99162300000000003</v>
      </c>
      <c r="K680">
        <v>1.4259170000000001</v>
      </c>
      <c r="L680">
        <v>18.839300000000001</v>
      </c>
      <c r="M680">
        <v>2.9900699999999998</v>
      </c>
      <c r="N680">
        <v>4.2996100000000004</v>
      </c>
      <c r="O680">
        <v>3</v>
      </c>
      <c r="P680" t="s">
        <v>245</v>
      </c>
      <c r="Q680" t="s">
        <v>153</v>
      </c>
      <c r="R680">
        <v>3.0153300000000001</v>
      </c>
    </row>
    <row r="681" spans="1:18" x14ac:dyDescent="0.25">
      <c r="A681">
        <v>99</v>
      </c>
      <c r="B681" t="s">
        <v>229</v>
      </c>
      <c r="C681">
        <v>1217</v>
      </c>
      <c r="D681">
        <v>641</v>
      </c>
      <c r="E681" t="s">
        <v>238</v>
      </c>
      <c r="F681" t="s">
        <v>528</v>
      </c>
      <c r="G681">
        <v>7.6519899999999996</v>
      </c>
      <c r="H681" t="s">
        <v>475</v>
      </c>
      <c r="I681">
        <v>6.2478290000000003</v>
      </c>
      <c r="J681">
        <v>0.99162300000000003</v>
      </c>
      <c r="K681">
        <v>1.4259170000000001</v>
      </c>
      <c r="L681">
        <v>47.808300000000003</v>
      </c>
      <c r="M681">
        <v>7.5878899999999998</v>
      </c>
      <c r="N681">
        <v>10.911099999999999</v>
      </c>
      <c r="O681">
        <v>3</v>
      </c>
      <c r="P681" t="s">
        <v>245</v>
      </c>
      <c r="Q681" t="s">
        <v>153</v>
      </c>
      <c r="R681">
        <v>7.6519899999999996</v>
      </c>
    </row>
    <row r="682" spans="1:18" x14ac:dyDescent="0.25">
      <c r="A682">
        <v>100</v>
      </c>
      <c r="B682" t="s">
        <v>229</v>
      </c>
      <c r="C682">
        <v>1218</v>
      </c>
      <c r="D682">
        <v>641</v>
      </c>
      <c r="E682" t="s">
        <v>238</v>
      </c>
      <c r="F682" t="s">
        <v>528</v>
      </c>
      <c r="G682">
        <v>3.8436599999999999</v>
      </c>
      <c r="H682" t="s">
        <v>475</v>
      </c>
      <c r="I682">
        <v>6.2478290000000003</v>
      </c>
      <c r="J682">
        <v>0.99162300000000003</v>
      </c>
      <c r="K682">
        <v>1.4259170000000001</v>
      </c>
      <c r="L682">
        <v>24.014500000000002</v>
      </c>
      <c r="M682">
        <v>3.8114599999999998</v>
      </c>
      <c r="N682">
        <v>5.4807399999999999</v>
      </c>
      <c r="O682">
        <v>3</v>
      </c>
      <c r="P682" t="s">
        <v>245</v>
      </c>
      <c r="Q682" t="s">
        <v>153</v>
      </c>
      <c r="R682">
        <v>3.8436599999999999</v>
      </c>
    </row>
    <row r="683" spans="1:18" x14ac:dyDescent="0.25">
      <c r="A683">
        <v>101</v>
      </c>
      <c r="B683" t="s">
        <v>229</v>
      </c>
      <c r="C683">
        <v>1219</v>
      </c>
      <c r="D683">
        <v>641</v>
      </c>
      <c r="E683" t="s">
        <v>238</v>
      </c>
      <c r="F683" t="s">
        <v>528</v>
      </c>
      <c r="G683">
        <v>1.8173999999999999</v>
      </c>
      <c r="H683" t="s">
        <v>475</v>
      </c>
      <c r="I683">
        <v>6.2478290000000003</v>
      </c>
      <c r="J683">
        <v>0.99162300000000003</v>
      </c>
      <c r="K683">
        <v>1.4259170000000001</v>
      </c>
      <c r="L683">
        <v>11.354799999999999</v>
      </c>
      <c r="M683">
        <v>1.8021799999999999</v>
      </c>
      <c r="N683">
        <v>2.5914600000000001</v>
      </c>
      <c r="O683">
        <v>3</v>
      </c>
      <c r="P683" t="s">
        <v>245</v>
      </c>
      <c r="Q683" t="s">
        <v>153</v>
      </c>
      <c r="R683">
        <v>1.8173999999999999</v>
      </c>
    </row>
    <row r="684" spans="1:18" x14ac:dyDescent="0.25">
      <c r="A684">
        <v>102</v>
      </c>
      <c r="B684" t="s">
        <v>229</v>
      </c>
      <c r="C684">
        <v>1221</v>
      </c>
      <c r="D684">
        <v>641</v>
      </c>
      <c r="E684" t="s">
        <v>238</v>
      </c>
      <c r="F684" t="s">
        <v>528</v>
      </c>
      <c r="G684">
        <v>3.95282</v>
      </c>
      <c r="H684" t="s">
        <v>475</v>
      </c>
      <c r="I684">
        <v>6.2478290000000003</v>
      </c>
      <c r="J684">
        <v>0.99162300000000003</v>
      </c>
      <c r="K684">
        <v>1.4259170000000001</v>
      </c>
      <c r="L684">
        <v>24.6965</v>
      </c>
      <c r="M684">
        <v>3.9197099999999998</v>
      </c>
      <c r="N684">
        <v>5.6363899999999996</v>
      </c>
      <c r="O684">
        <v>3</v>
      </c>
      <c r="P684" t="s">
        <v>245</v>
      </c>
      <c r="Q684" t="s">
        <v>153</v>
      </c>
      <c r="R684">
        <v>3.95282</v>
      </c>
    </row>
    <row r="685" spans="1:18" x14ac:dyDescent="0.25">
      <c r="A685">
        <v>103</v>
      </c>
      <c r="B685" t="s">
        <v>229</v>
      </c>
      <c r="C685">
        <v>1222</v>
      </c>
      <c r="D685">
        <v>641</v>
      </c>
      <c r="E685" t="s">
        <v>238</v>
      </c>
      <c r="F685" t="s">
        <v>528</v>
      </c>
      <c r="G685">
        <v>3.0186000000000002</v>
      </c>
      <c r="H685" t="s">
        <v>475</v>
      </c>
      <c r="I685">
        <v>6.2478290000000003</v>
      </c>
      <c r="J685">
        <v>0.99162300000000003</v>
      </c>
      <c r="K685">
        <v>1.4259170000000001</v>
      </c>
      <c r="L685">
        <v>17.284099999999999</v>
      </c>
      <c r="M685">
        <v>2.7432500000000002</v>
      </c>
      <c r="N685">
        <v>3.94468</v>
      </c>
      <c r="O685">
        <v>3</v>
      </c>
      <c r="P685" t="s">
        <v>245</v>
      </c>
      <c r="Q685" t="s">
        <v>153</v>
      </c>
      <c r="R685">
        <v>2.7664200000000001</v>
      </c>
    </row>
    <row r="686" spans="1:18" x14ac:dyDescent="0.25">
      <c r="A686">
        <v>104</v>
      </c>
      <c r="B686" t="s">
        <v>229</v>
      </c>
      <c r="C686">
        <v>1225</v>
      </c>
      <c r="D686">
        <v>641</v>
      </c>
      <c r="E686" t="s">
        <v>238</v>
      </c>
      <c r="F686" t="s">
        <v>528</v>
      </c>
      <c r="G686">
        <v>4.0954699999999997</v>
      </c>
      <c r="H686" t="s">
        <v>475</v>
      </c>
      <c r="I686">
        <v>6.2478290000000003</v>
      </c>
      <c r="J686">
        <v>0.99162300000000003</v>
      </c>
      <c r="K686">
        <v>1.4259170000000001</v>
      </c>
      <c r="L686">
        <v>25.587800000000001</v>
      </c>
      <c r="M686">
        <v>4.0611600000000001</v>
      </c>
      <c r="N686">
        <v>5.8398000000000003</v>
      </c>
      <c r="O686">
        <v>3</v>
      </c>
      <c r="P686" t="s">
        <v>245</v>
      </c>
      <c r="Q686" t="s">
        <v>153</v>
      </c>
      <c r="R686">
        <v>4.0954699999999997</v>
      </c>
    </row>
    <row r="687" spans="1:18" x14ac:dyDescent="0.25">
      <c r="A687">
        <v>105</v>
      </c>
      <c r="B687" t="s">
        <v>229</v>
      </c>
      <c r="C687">
        <v>1226</v>
      </c>
      <c r="D687">
        <v>641</v>
      </c>
      <c r="E687" t="s">
        <v>238</v>
      </c>
      <c r="F687" t="s">
        <v>528</v>
      </c>
      <c r="G687">
        <v>1.06979</v>
      </c>
      <c r="H687" t="s">
        <v>475</v>
      </c>
      <c r="I687">
        <v>6.2478290000000003</v>
      </c>
      <c r="J687">
        <v>0.99162300000000003</v>
      </c>
      <c r="K687">
        <v>1.4259170000000001</v>
      </c>
      <c r="L687">
        <v>6.6838699999999998</v>
      </c>
      <c r="M687">
        <v>1.0608299999999999</v>
      </c>
      <c r="N687">
        <v>1.5254300000000001</v>
      </c>
      <c r="O687">
        <v>3</v>
      </c>
      <c r="P687" t="s">
        <v>245</v>
      </c>
      <c r="Q687" t="s">
        <v>153</v>
      </c>
      <c r="R687">
        <v>1.06979</v>
      </c>
    </row>
    <row r="688" spans="1:18" x14ac:dyDescent="0.25">
      <c r="A688">
        <v>106</v>
      </c>
      <c r="B688" t="s">
        <v>229</v>
      </c>
      <c r="C688">
        <v>1228</v>
      </c>
      <c r="D688">
        <v>641</v>
      </c>
      <c r="E688" t="s">
        <v>238</v>
      </c>
      <c r="F688" t="s">
        <v>528</v>
      </c>
      <c r="G688">
        <v>10.0137</v>
      </c>
      <c r="H688" t="s">
        <v>475</v>
      </c>
      <c r="I688">
        <v>6.2478290000000003</v>
      </c>
      <c r="J688">
        <v>0.99162300000000003</v>
      </c>
      <c r="K688">
        <v>1.4259170000000001</v>
      </c>
      <c r="L688">
        <v>58.740099999999998</v>
      </c>
      <c r="M688">
        <v>9.3229299999999995</v>
      </c>
      <c r="N688">
        <v>13.406000000000001</v>
      </c>
      <c r="O688">
        <v>3</v>
      </c>
      <c r="P688" t="s">
        <v>245</v>
      </c>
      <c r="Q688" t="s">
        <v>153</v>
      </c>
      <c r="R688">
        <v>9.4016900000000003</v>
      </c>
    </row>
    <row r="689" spans="1:18" x14ac:dyDescent="0.25">
      <c r="A689">
        <v>107</v>
      </c>
      <c r="B689" t="s">
        <v>229</v>
      </c>
      <c r="C689">
        <v>1229</v>
      </c>
      <c r="D689">
        <v>641</v>
      </c>
      <c r="E689" t="s">
        <v>238</v>
      </c>
      <c r="F689" t="s">
        <v>528</v>
      </c>
      <c r="G689">
        <v>8.4470500000000008</v>
      </c>
      <c r="H689" t="s">
        <v>475</v>
      </c>
      <c r="I689">
        <v>6.2478290000000003</v>
      </c>
      <c r="J689">
        <v>0.99162300000000003</v>
      </c>
      <c r="K689">
        <v>1.4259170000000001</v>
      </c>
      <c r="L689">
        <v>52.775700000000001</v>
      </c>
      <c r="M689">
        <v>8.3762899999999991</v>
      </c>
      <c r="N689">
        <v>12.0448</v>
      </c>
      <c r="O689">
        <v>3</v>
      </c>
      <c r="P689" t="s">
        <v>245</v>
      </c>
      <c r="Q689" t="s">
        <v>153</v>
      </c>
      <c r="R689">
        <v>8.4470500000000008</v>
      </c>
    </row>
    <row r="690" spans="1:18" x14ac:dyDescent="0.25">
      <c r="A690">
        <v>108</v>
      </c>
      <c r="B690" t="s">
        <v>229</v>
      </c>
      <c r="C690">
        <v>1230</v>
      </c>
      <c r="D690">
        <v>641</v>
      </c>
      <c r="E690" t="s">
        <v>238</v>
      </c>
      <c r="F690" t="s">
        <v>528</v>
      </c>
      <c r="G690">
        <v>2.4966200000000001</v>
      </c>
      <c r="H690" t="s">
        <v>475</v>
      </c>
      <c r="I690">
        <v>6.2478290000000003</v>
      </c>
      <c r="J690">
        <v>0.99162300000000003</v>
      </c>
      <c r="K690">
        <v>1.4259170000000001</v>
      </c>
      <c r="L690">
        <v>7.4923299999999999</v>
      </c>
      <c r="M690">
        <v>1.1891400000000001</v>
      </c>
      <c r="N690">
        <v>1.70994</v>
      </c>
      <c r="O690">
        <v>3</v>
      </c>
      <c r="P690" t="s">
        <v>245</v>
      </c>
      <c r="Q690" t="s">
        <v>153</v>
      </c>
      <c r="R690">
        <v>1.19919</v>
      </c>
    </row>
    <row r="691" spans="1:18" x14ac:dyDescent="0.25">
      <c r="A691">
        <v>109</v>
      </c>
      <c r="B691" t="s">
        <v>229</v>
      </c>
      <c r="C691">
        <v>1237</v>
      </c>
      <c r="D691">
        <v>641</v>
      </c>
      <c r="E691" t="s">
        <v>238</v>
      </c>
      <c r="F691" t="s">
        <v>528</v>
      </c>
      <c r="G691">
        <v>7.20139</v>
      </c>
      <c r="H691" t="s">
        <v>475</v>
      </c>
      <c r="I691">
        <v>6.2478290000000003</v>
      </c>
      <c r="J691">
        <v>0.99162300000000003</v>
      </c>
      <c r="K691">
        <v>1.4259170000000001</v>
      </c>
      <c r="L691">
        <v>44.993000000000002</v>
      </c>
      <c r="M691">
        <v>7.1410600000000004</v>
      </c>
      <c r="N691">
        <v>10.268599999999999</v>
      </c>
      <c r="O691">
        <v>3</v>
      </c>
      <c r="P691" t="s">
        <v>245</v>
      </c>
      <c r="Q691" t="s">
        <v>153</v>
      </c>
      <c r="R691">
        <v>7.20139</v>
      </c>
    </row>
    <row r="692" spans="1:18" x14ac:dyDescent="0.25">
      <c r="A692">
        <v>110</v>
      </c>
      <c r="B692" t="s">
        <v>229</v>
      </c>
      <c r="C692">
        <v>1239</v>
      </c>
      <c r="D692">
        <v>641</v>
      </c>
      <c r="E692" t="s">
        <v>238</v>
      </c>
      <c r="F692" t="s">
        <v>528</v>
      </c>
      <c r="G692">
        <v>1.6508799999999999</v>
      </c>
      <c r="H692" t="s">
        <v>475</v>
      </c>
      <c r="I692">
        <v>6.2478290000000003</v>
      </c>
      <c r="J692">
        <v>0.99162300000000003</v>
      </c>
      <c r="K692">
        <v>1.4259170000000001</v>
      </c>
      <c r="L692">
        <v>10.314399999999999</v>
      </c>
      <c r="M692">
        <v>1.6370499999999999</v>
      </c>
      <c r="N692">
        <v>2.3540199999999998</v>
      </c>
      <c r="O692">
        <v>3</v>
      </c>
      <c r="P692" t="s">
        <v>245</v>
      </c>
      <c r="Q692" t="s">
        <v>153</v>
      </c>
      <c r="R692">
        <v>1.6508799999999999</v>
      </c>
    </row>
    <row r="693" spans="1:18" x14ac:dyDescent="0.25">
      <c r="A693">
        <v>111</v>
      </c>
      <c r="B693" t="s">
        <v>229</v>
      </c>
      <c r="C693">
        <v>1242</v>
      </c>
      <c r="D693">
        <v>641</v>
      </c>
      <c r="E693" t="s">
        <v>238</v>
      </c>
      <c r="F693" t="s">
        <v>528</v>
      </c>
      <c r="G693">
        <v>22.9344</v>
      </c>
      <c r="H693" t="s">
        <v>475</v>
      </c>
      <c r="I693">
        <v>6.2478290000000003</v>
      </c>
      <c r="J693">
        <v>0.99162300000000003</v>
      </c>
      <c r="K693">
        <v>1.4259170000000001</v>
      </c>
      <c r="L693">
        <v>143.29</v>
      </c>
      <c r="M693">
        <v>22.7423</v>
      </c>
      <c r="N693">
        <v>32.702500000000001</v>
      </c>
      <c r="O693">
        <v>3</v>
      </c>
      <c r="P693" t="s">
        <v>245</v>
      </c>
      <c r="Q693" t="s">
        <v>153</v>
      </c>
      <c r="R693">
        <v>22.9344</v>
      </c>
    </row>
    <row r="694" spans="1:18" x14ac:dyDescent="0.25">
      <c r="A694">
        <v>112</v>
      </c>
      <c r="B694" t="s">
        <v>229</v>
      </c>
      <c r="C694">
        <v>1254</v>
      </c>
      <c r="D694">
        <v>643</v>
      </c>
      <c r="E694" t="s">
        <v>261</v>
      </c>
      <c r="F694" t="s">
        <v>529</v>
      </c>
      <c r="G694">
        <v>1.70546</v>
      </c>
      <c r="H694" t="s">
        <v>475</v>
      </c>
      <c r="I694">
        <v>8.6159049999999997</v>
      </c>
      <c r="J694">
        <v>1.859909</v>
      </c>
      <c r="K694">
        <v>1.346268</v>
      </c>
      <c r="L694">
        <v>14.694100000000001</v>
      </c>
      <c r="M694">
        <v>3.1720000000000002</v>
      </c>
      <c r="N694">
        <v>2.2960099999999999</v>
      </c>
      <c r="O694">
        <v>3</v>
      </c>
      <c r="P694" t="s">
        <v>245</v>
      </c>
      <c r="Q694" t="s">
        <v>153</v>
      </c>
      <c r="R694">
        <v>1.70546</v>
      </c>
    </row>
    <row r="695" spans="1:18" x14ac:dyDescent="0.25">
      <c r="A695">
        <v>113</v>
      </c>
      <c r="B695" t="s">
        <v>229</v>
      </c>
      <c r="C695">
        <v>1255</v>
      </c>
      <c r="D695">
        <v>643</v>
      </c>
      <c r="E695" t="s">
        <v>261</v>
      </c>
      <c r="F695" t="s">
        <v>529</v>
      </c>
      <c r="G695">
        <v>2.5779999999999998</v>
      </c>
      <c r="H695" t="s">
        <v>475</v>
      </c>
      <c r="I695">
        <v>8.6159049999999997</v>
      </c>
      <c r="J695">
        <v>1.859909</v>
      </c>
      <c r="K695">
        <v>1.346268</v>
      </c>
      <c r="L695">
        <v>22.2118</v>
      </c>
      <c r="M695">
        <v>4.7948500000000003</v>
      </c>
      <c r="N695">
        <v>3.4706800000000002</v>
      </c>
      <c r="O695">
        <v>3</v>
      </c>
      <c r="P695" t="s">
        <v>245</v>
      </c>
      <c r="Q695" t="s">
        <v>153</v>
      </c>
      <c r="R695">
        <v>2.5779999999999998</v>
      </c>
    </row>
    <row r="696" spans="1:18" x14ac:dyDescent="0.25">
      <c r="A696">
        <v>114</v>
      </c>
      <c r="B696" t="s">
        <v>229</v>
      </c>
      <c r="C696">
        <v>1256</v>
      </c>
      <c r="D696">
        <v>643</v>
      </c>
      <c r="E696" t="s">
        <v>261</v>
      </c>
      <c r="F696" t="s">
        <v>529</v>
      </c>
      <c r="G696">
        <v>2.74072</v>
      </c>
      <c r="H696" t="s">
        <v>475</v>
      </c>
      <c r="I696">
        <v>8.6159049999999997</v>
      </c>
      <c r="J696">
        <v>1.859909</v>
      </c>
      <c r="K696">
        <v>1.346268</v>
      </c>
      <c r="L696">
        <v>23.613800000000001</v>
      </c>
      <c r="M696">
        <v>5.0974899999999996</v>
      </c>
      <c r="N696">
        <v>3.68974</v>
      </c>
      <c r="O696">
        <v>3</v>
      </c>
      <c r="P696" t="s">
        <v>245</v>
      </c>
      <c r="Q696" t="s">
        <v>153</v>
      </c>
      <c r="R696">
        <v>2.74072</v>
      </c>
    </row>
    <row r="697" spans="1:18" x14ac:dyDescent="0.25">
      <c r="A697">
        <v>115</v>
      </c>
      <c r="B697" t="s">
        <v>229</v>
      </c>
      <c r="C697">
        <v>1266</v>
      </c>
      <c r="D697">
        <v>643</v>
      </c>
      <c r="E697" t="s">
        <v>261</v>
      </c>
      <c r="F697" t="s">
        <v>529</v>
      </c>
      <c r="G697">
        <v>9.0009800000000002</v>
      </c>
      <c r="H697" t="s">
        <v>475</v>
      </c>
      <c r="I697">
        <v>8.6159049999999997</v>
      </c>
      <c r="J697">
        <v>1.859909</v>
      </c>
      <c r="K697">
        <v>1.346268</v>
      </c>
      <c r="L697">
        <v>15.1632</v>
      </c>
      <c r="M697">
        <v>3.2732700000000001</v>
      </c>
      <c r="N697">
        <v>2.36931</v>
      </c>
      <c r="O697">
        <v>3</v>
      </c>
      <c r="P697" t="s">
        <v>245</v>
      </c>
      <c r="Q697" t="s">
        <v>153</v>
      </c>
      <c r="R697">
        <v>1.7599100000000001</v>
      </c>
    </row>
    <row r="698" spans="1:18" x14ac:dyDescent="0.25">
      <c r="A698">
        <v>116</v>
      </c>
      <c r="B698" t="s">
        <v>229</v>
      </c>
      <c r="C698">
        <v>1276</v>
      </c>
      <c r="D698">
        <v>740</v>
      </c>
      <c r="E698" t="s">
        <v>262</v>
      </c>
      <c r="F698" t="s">
        <v>530</v>
      </c>
      <c r="G698">
        <v>13.345700000000001</v>
      </c>
      <c r="H698" t="s">
        <v>475</v>
      </c>
      <c r="I698">
        <v>3.9304130000000002</v>
      </c>
      <c r="J698">
        <v>0.57399800000000001</v>
      </c>
      <c r="K698">
        <v>1.2642990000000001</v>
      </c>
      <c r="L698">
        <v>52.454099999999997</v>
      </c>
      <c r="M698">
        <v>7.6604000000000001</v>
      </c>
      <c r="N698">
        <v>16.873000000000001</v>
      </c>
      <c r="O698">
        <v>3</v>
      </c>
      <c r="P698" t="s">
        <v>245</v>
      </c>
      <c r="Q698" t="s">
        <v>153</v>
      </c>
      <c r="R698">
        <v>13.345700000000001</v>
      </c>
    </row>
    <row r="699" spans="1:18" x14ac:dyDescent="0.25">
      <c r="A699">
        <v>117</v>
      </c>
      <c r="B699" t="s">
        <v>229</v>
      </c>
      <c r="C699">
        <v>1280</v>
      </c>
      <c r="D699">
        <v>814</v>
      </c>
      <c r="E699" t="s">
        <v>239</v>
      </c>
      <c r="F699" t="s">
        <v>531</v>
      </c>
      <c r="G699">
        <v>2.0863499999999999</v>
      </c>
      <c r="H699" t="s">
        <v>475</v>
      </c>
      <c r="I699">
        <v>10.811667999999999</v>
      </c>
      <c r="J699">
        <v>2.0556719999999999</v>
      </c>
      <c r="K699">
        <v>1.827547</v>
      </c>
      <c r="L699">
        <v>0.80958600000000003</v>
      </c>
      <c r="M699">
        <v>0.15393000000000001</v>
      </c>
      <c r="N699">
        <v>0.136848</v>
      </c>
      <c r="O699">
        <v>3</v>
      </c>
      <c r="P699" t="s">
        <v>245</v>
      </c>
      <c r="Q699" t="s">
        <v>153</v>
      </c>
      <c r="R699">
        <v>7.4881000000000003E-2</v>
      </c>
    </row>
    <row r="700" spans="1:18" x14ac:dyDescent="0.25">
      <c r="A700">
        <v>118</v>
      </c>
      <c r="B700" t="s">
        <v>229</v>
      </c>
      <c r="C700">
        <v>1286</v>
      </c>
      <c r="D700">
        <v>835</v>
      </c>
      <c r="E700" t="s">
        <v>263</v>
      </c>
      <c r="F700" t="s">
        <v>532</v>
      </c>
      <c r="G700">
        <v>211.87799999999999</v>
      </c>
      <c r="H700" t="s">
        <v>475</v>
      </c>
      <c r="I700">
        <v>5.4501489999999997</v>
      </c>
      <c r="J700">
        <v>0.69932099999999997</v>
      </c>
      <c r="K700">
        <v>1.3615409999999999</v>
      </c>
      <c r="L700">
        <v>1154.4000000000001</v>
      </c>
      <c r="M700">
        <v>148.124</v>
      </c>
      <c r="N700">
        <v>288.38900000000001</v>
      </c>
      <c r="O700">
        <v>3</v>
      </c>
      <c r="P700" t="s">
        <v>245</v>
      </c>
      <c r="Q700" t="s">
        <v>153</v>
      </c>
      <c r="R700">
        <v>211.81100000000001</v>
      </c>
    </row>
    <row r="701" spans="1:18" x14ac:dyDescent="0.25">
      <c r="A701">
        <v>119</v>
      </c>
      <c r="B701" t="s">
        <v>229</v>
      </c>
      <c r="C701">
        <v>1287</v>
      </c>
      <c r="D701">
        <v>836</v>
      </c>
      <c r="E701" t="s">
        <v>264</v>
      </c>
      <c r="F701" t="s">
        <v>533</v>
      </c>
      <c r="G701">
        <v>8.3177400000000006</v>
      </c>
      <c r="H701" t="s">
        <v>475</v>
      </c>
      <c r="I701">
        <v>5.1652120000000004</v>
      </c>
      <c r="J701">
        <v>0.72295900000000002</v>
      </c>
      <c r="K701">
        <v>1.3082879999999999</v>
      </c>
      <c r="L701">
        <v>42.962899999999998</v>
      </c>
      <c r="M701">
        <v>6.0133799999999997</v>
      </c>
      <c r="N701">
        <v>10.882</v>
      </c>
      <c r="O701">
        <v>3</v>
      </c>
      <c r="P701" t="s">
        <v>245</v>
      </c>
      <c r="Q701" t="s">
        <v>153</v>
      </c>
      <c r="R701">
        <v>8.3177400000000006</v>
      </c>
    </row>
    <row r="702" spans="1:18" x14ac:dyDescent="0.25">
      <c r="A702">
        <v>120</v>
      </c>
      <c r="B702" t="s">
        <v>229</v>
      </c>
      <c r="C702">
        <v>1288</v>
      </c>
      <c r="D702">
        <v>836</v>
      </c>
      <c r="E702" t="s">
        <v>264</v>
      </c>
      <c r="F702" t="s">
        <v>533</v>
      </c>
      <c r="G702">
        <v>4.6138199999999996</v>
      </c>
      <c r="H702" t="s">
        <v>475</v>
      </c>
      <c r="I702">
        <v>5.1652120000000004</v>
      </c>
      <c r="J702">
        <v>0.72295900000000002</v>
      </c>
      <c r="K702">
        <v>1.3082879999999999</v>
      </c>
      <c r="L702">
        <v>23.831399999999999</v>
      </c>
      <c r="M702">
        <v>3.3355999999999999</v>
      </c>
      <c r="N702">
        <v>6.0362099999999996</v>
      </c>
      <c r="O702">
        <v>3</v>
      </c>
      <c r="P702" t="s">
        <v>245</v>
      </c>
      <c r="Q702" t="s">
        <v>153</v>
      </c>
      <c r="R702">
        <v>4.6138199999999996</v>
      </c>
    </row>
    <row r="703" spans="1:18" x14ac:dyDescent="0.25">
      <c r="A703">
        <v>121</v>
      </c>
      <c r="B703" t="s">
        <v>229</v>
      </c>
      <c r="C703">
        <v>1289</v>
      </c>
      <c r="D703">
        <v>836</v>
      </c>
      <c r="E703" t="s">
        <v>264</v>
      </c>
      <c r="F703" t="s">
        <v>533</v>
      </c>
      <c r="G703">
        <v>15.090199999999999</v>
      </c>
      <c r="H703" t="s">
        <v>475</v>
      </c>
      <c r="I703">
        <v>5.1652120000000004</v>
      </c>
      <c r="J703">
        <v>0.72295900000000002</v>
      </c>
      <c r="K703">
        <v>1.3082879999999999</v>
      </c>
      <c r="L703">
        <v>77.944100000000006</v>
      </c>
      <c r="M703">
        <v>10.909599999999999</v>
      </c>
      <c r="N703">
        <v>19.7423</v>
      </c>
      <c r="O703">
        <v>3</v>
      </c>
      <c r="P703" t="s">
        <v>245</v>
      </c>
      <c r="Q703" t="s">
        <v>153</v>
      </c>
      <c r="R703">
        <v>15.090199999999999</v>
      </c>
    </row>
    <row r="704" spans="1:18" x14ac:dyDescent="0.25">
      <c r="A704">
        <v>122</v>
      </c>
      <c r="B704" t="s">
        <v>229</v>
      </c>
      <c r="C704">
        <v>1290</v>
      </c>
      <c r="D704">
        <v>836</v>
      </c>
      <c r="E704" t="s">
        <v>264</v>
      </c>
      <c r="F704" t="s">
        <v>533</v>
      </c>
      <c r="G704">
        <v>3.8385500000000001</v>
      </c>
      <c r="H704" t="s">
        <v>475</v>
      </c>
      <c r="I704">
        <v>5.1652120000000004</v>
      </c>
      <c r="J704">
        <v>0.72295900000000002</v>
      </c>
      <c r="K704">
        <v>1.3082879999999999</v>
      </c>
      <c r="L704">
        <v>19.826899999999998</v>
      </c>
      <c r="M704">
        <v>2.7751100000000002</v>
      </c>
      <c r="N704">
        <v>5.0219300000000002</v>
      </c>
      <c r="O704">
        <v>3</v>
      </c>
      <c r="P704" t="s">
        <v>245</v>
      </c>
      <c r="Q704" t="s">
        <v>153</v>
      </c>
      <c r="R704">
        <v>3.8385500000000001</v>
      </c>
    </row>
    <row r="705" spans="1:18" x14ac:dyDescent="0.25">
      <c r="A705">
        <v>123</v>
      </c>
      <c r="B705" t="s">
        <v>229</v>
      </c>
      <c r="C705">
        <v>1291</v>
      </c>
      <c r="D705">
        <v>836</v>
      </c>
      <c r="E705" t="s">
        <v>264</v>
      </c>
      <c r="F705" t="s">
        <v>533</v>
      </c>
      <c r="G705">
        <v>8.5965399999999992</v>
      </c>
      <c r="H705" t="s">
        <v>475</v>
      </c>
      <c r="I705">
        <v>5.1652120000000004</v>
      </c>
      <c r="J705">
        <v>0.72295900000000002</v>
      </c>
      <c r="K705">
        <v>1.3082879999999999</v>
      </c>
      <c r="L705">
        <v>44.402999999999999</v>
      </c>
      <c r="M705">
        <v>6.2149400000000004</v>
      </c>
      <c r="N705">
        <v>11.2468</v>
      </c>
      <c r="O705">
        <v>3</v>
      </c>
      <c r="P705" t="s">
        <v>245</v>
      </c>
      <c r="Q705" t="s">
        <v>153</v>
      </c>
      <c r="R705">
        <v>8.5965399999999992</v>
      </c>
    </row>
    <row r="706" spans="1:18" x14ac:dyDescent="0.25">
      <c r="A706">
        <v>124</v>
      </c>
      <c r="B706" t="s">
        <v>229</v>
      </c>
      <c r="C706">
        <v>1292</v>
      </c>
      <c r="D706">
        <v>836</v>
      </c>
      <c r="E706" t="s">
        <v>264</v>
      </c>
      <c r="F706" t="s">
        <v>533</v>
      </c>
      <c r="G706">
        <v>5.3974399999999996</v>
      </c>
      <c r="H706" t="s">
        <v>475</v>
      </c>
      <c r="I706">
        <v>5.1652120000000004</v>
      </c>
      <c r="J706">
        <v>0.72295900000000002</v>
      </c>
      <c r="K706">
        <v>1.3082879999999999</v>
      </c>
      <c r="L706">
        <v>27.878900000000002</v>
      </c>
      <c r="M706">
        <v>3.9021300000000001</v>
      </c>
      <c r="N706">
        <v>7.0614100000000004</v>
      </c>
      <c r="O706">
        <v>3</v>
      </c>
      <c r="P706" t="s">
        <v>245</v>
      </c>
      <c r="Q706" t="s">
        <v>153</v>
      </c>
      <c r="R706">
        <v>5.3974399999999996</v>
      </c>
    </row>
    <row r="707" spans="1:18" x14ac:dyDescent="0.25">
      <c r="A707">
        <v>125</v>
      </c>
      <c r="B707" t="s">
        <v>229</v>
      </c>
      <c r="C707">
        <v>1293</v>
      </c>
      <c r="D707">
        <v>836</v>
      </c>
      <c r="E707" t="s">
        <v>264</v>
      </c>
      <c r="F707" t="s">
        <v>533</v>
      </c>
      <c r="G707">
        <v>4.0364599999999999</v>
      </c>
      <c r="H707" t="s">
        <v>475</v>
      </c>
      <c r="I707">
        <v>5.1652120000000004</v>
      </c>
      <c r="J707">
        <v>0.72295900000000002</v>
      </c>
      <c r="K707">
        <v>1.3082879999999999</v>
      </c>
      <c r="L707">
        <v>20.8492</v>
      </c>
      <c r="M707">
        <v>2.9181900000000001</v>
      </c>
      <c r="N707">
        <v>5.28085</v>
      </c>
      <c r="O707">
        <v>3</v>
      </c>
      <c r="P707" t="s">
        <v>245</v>
      </c>
      <c r="Q707" t="s">
        <v>153</v>
      </c>
      <c r="R707">
        <v>4.0364599999999999</v>
      </c>
    </row>
    <row r="708" spans="1:18" x14ac:dyDescent="0.25">
      <c r="A708">
        <v>126</v>
      </c>
      <c r="B708" t="s">
        <v>229</v>
      </c>
      <c r="C708">
        <v>1294</v>
      </c>
      <c r="D708">
        <v>836</v>
      </c>
      <c r="E708" t="s">
        <v>264</v>
      </c>
      <c r="F708" t="s">
        <v>533</v>
      </c>
      <c r="G708">
        <v>5.2559399999999998</v>
      </c>
      <c r="H708" t="s">
        <v>475</v>
      </c>
      <c r="I708">
        <v>5.1652120000000004</v>
      </c>
      <c r="J708">
        <v>0.72295900000000002</v>
      </c>
      <c r="K708">
        <v>1.3082879999999999</v>
      </c>
      <c r="L708">
        <v>27.148</v>
      </c>
      <c r="M708">
        <v>3.79983</v>
      </c>
      <c r="N708">
        <v>6.8762800000000004</v>
      </c>
      <c r="O708">
        <v>3</v>
      </c>
      <c r="P708" t="s">
        <v>245</v>
      </c>
      <c r="Q708" t="s">
        <v>153</v>
      </c>
      <c r="R708">
        <v>5.2559399999999998</v>
      </c>
    </row>
    <row r="709" spans="1:18" x14ac:dyDescent="0.25">
      <c r="A709">
        <v>208</v>
      </c>
      <c r="B709" t="s">
        <v>229</v>
      </c>
      <c r="C709">
        <v>2042</v>
      </c>
      <c r="D709">
        <v>310</v>
      </c>
      <c r="E709" t="s">
        <v>254</v>
      </c>
      <c r="F709" t="s">
        <v>265</v>
      </c>
      <c r="G709">
        <v>6.3488100000000003</v>
      </c>
      <c r="H709" t="s">
        <v>534</v>
      </c>
      <c r="I709">
        <v>5.2586209999999998</v>
      </c>
      <c r="J709">
        <v>1.1533</v>
      </c>
      <c r="K709">
        <v>1.003441</v>
      </c>
      <c r="L709">
        <v>27.155999999999999</v>
      </c>
      <c r="M709">
        <v>5.9557599999999997</v>
      </c>
      <c r="N709">
        <v>5.18187</v>
      </c>
      <c r="O709">
        <v>3</v>
      </c>
      <c r="P709" t="s">
        <v>245</v>
      </c>
      <c r="Q709" t="s">
        <v>153</v>
      </c>
      <c r="R709">
        <v>5.1641000000000004</v>
      </c>
    </row>
    <row r="710" spans="1:18" x14ac:dyDescent="0.25">
      <c r="A710">
        <v>209</v>
      </c>
      <c r="B710" t="s">
        <v>229</v>
      </c>
      <c r="C710">
        <v>2118</v>
      </c>
      <c r="D710">
        <v>411</v>
      </c>
      <c r="E710" t="s">
        <v>236</v>
      </c>
      <c r="F710" t="s">
        <v>266</v>
      </c>
      <c r="G710">
        <v>10.525700000000001</v>
      </c>
      <c r="H710" t="s">
        <v>534</v>
      </c>
      <c r="I710">
        <v>4.5527620000000004</v>
      </c>
      <c r="J710">
        <v>0.82806999999999997</v>
      </c>
      <c r="K710">
        <v>1.098503</v>
      </c>
      <c r="L710">
        <v>40.319499999999998</v>
      </c>
      <c r="M710">
        <v>7.3334400000000004</v>
      </c>
      <c r="N710">
        <v>9.7284100000000002</v>
      </c>
      <c r="O710">
        <v>3</v>
      </c>
      <c r="P710" t="s">
        <v>245</v>
      </c>
      <c r="Q710" t="s">
        <v>153</v>
      </c>
      <c r="R710">
        <v>8.8560599999999994</v>
      </c>
    </row>
    <row r="711" spans="1:18" x14ac:dyDescent="0.25">
      <c r="A711">
        <v>210</v>
      </c>
      <c r="B711" t="s">
        <v>229</v>
      </c>
      <c r="C711">
        <v>2127</v>
      </c>
      <c r="D711">
        <v>411</v>
      </c>
      <c r="E711" t="s">
        <v>236</v>
      </c>
      <c r="F711" t="s">
        <v>266</v>
      </c>
      <c r="G711">
        <v>491.37200000000001</v>
      </c>
      <c r="H711" t="s">
        <v>534</v>
      </c>
      <c r="I711">
        <v>4.5527620000000004</v>
      </c>
      <c r="J711">
        <v>0.82806999999999997</v>
      </c>
      <c r="K711">
        <v>1.098503</v>
      </c>
      <c r="L711">
        <v>82.863</v>
      </c>
      <c r="M711">
        <v>15.071400000000001</v>
      </c>
      <c r="N711">
        <v>19.993400000000001</v>
      </c>
      <c r="O711">
        <v>3</v>
      </c>
      <c r="P711" t="s">
        <v>245</v>
      </c>
      <c r="Q711" t="s">
        <v>153</v>
      </c>
      <c r="R711">
        <v>18.200600000000001</v>
      </c>
    </row>
    <row r="712" spans="1:18" x14ac:dyDescent="0.25">
      <c r="A712">
        <v>211</v>
      </c>
      <c r="B712" t="s">
        <v>229</v>
      </c>
      <c r="C712">
        <v>2166</v>
      </c>
      <c r="D712">
        <v>434</v>
      </c>
      <c r="E712" t="s">
        <v>257</v>
      </c>
      <c r="F712" t="s">
        <v>267</v>
      </c>
      <c r="G712">
        <v>17.796800000000001</v>
      </c>
      <c r="H712" t="s">
        <v>534</v>
      </c>
      <c r="I712">
        <v>5.5362520000000002</v>
      </c>
      <c r="J712">
        <v>1.041649</v>
      </c>
      <c r="K712">
        <v>1.031153</v>
      </c>
      <c r="L712">
        <v>11.389200000000001</v>
      </c>
      <c r="M712">
        <v>2.1428799999999999</v>
      </c>
      <c r="N712">
        <v>2.1212900000000001</v>
      </c>
      <c r="O712">
        <v>3</v>
      </c>
      <c r="P712" t="s">
        <v>245</v>
      </c>
      <c r="Q712" t="s">
        <v>153</v>
      </c>
      <c r="R712">
        <v>2.0571999999999999</v>
      </c>
    </row>
    <row r="713" spans="1:18" x14ac:dyDescent="0.25">
      <c r="A713">
        <v>212</v>
      </c>
      <c r="B713" t="s">
        <v>229</v>
      </c>
      <c r="C713">
        <v>2188</v>
      </c>
      <c r="D713">
        <v>512</v>
      </c>
      <c r="E713" t="s">
        <v>268</v>
      </c>
      <c r="F713" t="s">
        <v>269</v>
      </c>
      <c r="G713">
        <v>491.34899999999999</v>
      </c>
      <c r="H713" t="s">
        <v>534</v>
      </c>
      <c r="I713">
        <v>6.5350910000000004</v>
      </c>
      <c r="J713">
        <v>1.3946449999999999</v>
      </c>
      <c r="K713">
        <v>1.1781759999999999</v>
      </c>
      <c r="L713">
        <v>0.46774399999999999</v>
      </c>
      <c r="M713">
        <v>9.9820999999999993E-2</v>
      </c>
      <c r="N713">
        <v>8.4326999999999999E-2</v>
      </c>
      <c r="O713">
        <v>3</v>
      </c>
      <c r="P713" t="s">
        <v>245</v>
      </c>
      <c r="Q713" t="s">
        <v>153</v>
      </c>
      <c r="R713">
        <v>7.1573999999999999E-2</v>
      </c>
    </row>
    <row r="714" spans="1:18" x14ac:dyDescent="0.25">
      <c r="A714">
        <v>213</v>
      </c>
      <c r="B714" t="s">
        <v>229</v>
      </c>
      <c r="C714">
        <v>2917</v>
      </c>
      <c r="D714">
        <v>641</v>
      </c>
      <c r="E714" t="s">
        <v>238</v>
      </c>
      <c r="F714" t="s">
        <v>270</v>
      </c>
      <c r="G714">
        <v>0.46038899999999999</v>
      </c>
      <c r="H714" t="s">
        <v>534</v>
      </c>
      <c r="I714">
        <v>6.8310129999999996</v>
      </c>
      <c r="J714">
        <v>1.9655990000000001</v>
      </c>
      <c r="K714">
        <v>1.083494</v>
      </c>
      <c r="L714">
        <v>3.1449199999999999</v>
      </c>
      <c r="M714">
        <v>0.90493999999999997</v>
      </c>
      <c r="N714">
        <v>0.49882900000000002</v>
      </c>
      <c r="O714">
        <v>3</v>
      </c>
      <c r="P714" t="s">
        <v>245</v>
      </c>
      <c r="Q714" t="s">
        <v>153</v>
      </c>
      <c r="R714">
        <v>0.46038899999999999</v>
      </c>
    </row>
    <row r="715" spans="1:18" x14ac:dyDescent="0.25">
      <c r="A715">
        <v>214</v>
      </c>
      <c r="B715" t="s">
        <v>229</v>
      </c>
      <c r="C715">
        <v>3021</v>
      </c>
      <c r="D715">
        <v>641</v>
      </c>
      <c r="E715" t="s">
        <v>238</v>
      </c>
      <c r="F715" t="s">
        <v>270</v>
      </c>
      <c r="G715">
        <v>5.3609999999999998E-2</v>
      </c>
      <c r="H715" t="s">
        <v>534</v>
      </c>
      <c r="I715">
        <v>6.8310129999999996</v>
      </c>
      <c r="J715">
        <v>1.9655990000000001</v>
      </c>
      <c r="K715">
        <v>1.083494</v>
      </c>
      <c r="L715">
        <v>0.36621100000000001</v>
      </c>
      <c r="M715">
        <v>0.105376</v>
      </c>
      <c r="N715">
        <v>5.8085999999999999E-2</v>
      </c>
      <c r="O715">
        <v>3</v>
      </c>
      <c r="P715" t="s">
        <v>245</v>
      </c>
      <c r="Q715" t="s">
        <v>153</v>
      </c>
      <c r="R715">
        <v>5.3609999999999998E-2</v>
      </c>
    </row>
    <row r="716" spans="1:18" x14ac:dyDescent="0.25">
      <c r="A716">
        <v>215</v>
      </c>
      <c r="B716" t="s">
        <v>229</v>
      </c>
      <c r="C716">
        <v>3048</v>
      </c>
      <c r="D716">
        <v>641</v>
      </c>
      <c r="E716" t="s">
        <v>238</v>
      </c>
      <c r="F716" t="s">
        <v>270</v>
      </c>
      <c r="G716">
        <v>6.7643500000000003</v>
      </c>
      <c r="H716" t="s">
        <v>534</v>
      </c>
      <c r="I716">
        <v>6.8310129999999996</v>
      </c>
      <c r="J716">
        <v>1.9655990000000001</v>
      </c>
      <c r="K716">
        <v>1.083494</v>
      </c>
      <c r="L716">
        <v>4.0325300000000004</v>
      </c>
      <c r="M716">
        <v>1.1603399999999999</v>
      </c>
      <c r="N716">
        <v>0.63961500000000004</v>
      </c>
      <c r="O716">
        <v>3</v>
      </c>
      <c r="P716" t="s">
        <v>245</v>
      </c>
      <c r="Q716" t="s">
        <v>153</v>
      </c>
      <c r="R716">
        <v>0.59032600000000002</v>
      </c>
    </row>
    <row r="717" spans="1:18" x14ac:dyDescent="0.25">
      <c r="A717">
        <v>216</v>
      </c>
      <c r="B717" t="s">
        <v>229</v>
      </c>
      <c r="C717">
        <v>3055</v>
      </c>
      <c r="D717">
        <v>641</v>
      </c>
      <c r="E717" t="s">
        <v>238</v>
      </c>
      <c r="F717" t="s">
        <v>270</v>
      </c>
      <c r="G717">
        <v>11.114599999999999</v>
      </c>
      <c r="H717" t="s">
        <v>534</v>
      </c>
      <c r="I717">
        <v>6.8310129999999996</v>
      </c>
      <c r="J717">
        <v>1.9655990000000001</v>
      </c>
      <c r="K717">
        <v>1.083494</v>
      </c>
      <c r="L717">
        <v>0.152668</v>
      </c>
      <c r="M717">
        <v>4.3929999999999997E-2</v>
      </c>
      <c r="N717">
        <v>2.4215E-2</v>
      </c>
      <c r="O717">
        <v>3</v>
      </c>
      <c r="P717" t="s">
        <v>245</v>
      </c>
      <c r="Q717" t="s">
        <v>153</v>
      </c>
      <c r="R717">
        <v>2.2349000000000001E-2</v>
      </c>
    </row>
    <row r="718" spans="1:18" x14ac:dyDescent="0.25">
      <c r="A718">
        <v>217</v>
      </c>
      <c r="B718" t="s">
        <v>229</v>
      </c>
      <c r="C718">
        <v>3639</v>
      </c>
      <c r="D718">
        <v>814</v>
      </c>
      <c r="E718" t="s">
        <v>239</v>
      </c>
      <c r="F718" t="s">
        <v>271</v>
      </c>
      <c r="G718">
        <v>146.70099999999999</v>
      </c>
      <c r="H718" t="s">
        <v>534</v>
      </c>
      <c r="I718">
        <v>6.4657559999999998</v>
      </c>
      <c r="J718">
        <v>1.2178869999999999</v>
      </c>
      <c r="K718">
        <v>1.191276</v>
      </c>
      <c r="L718">
        <v>9.7909999999999994E-3</v>
      </c>
      <c r="M718">
        <v>1.8439999999999999E-3</v>
      </c>
      <c r="N718">
        <v>1.804E-3</v>
      </c>
      <c r="O718">
        <v>3</v>
      </c>
      <c r="P718" t="s">
        <v>245</v>
      </c>
      <c r="Q718" t="s">
        <v>153</v>
      </c>
      <c r="R718">
        <v>1.5139999999999999E-3</v>
      </c>
    </row>
    <row r="719" spans="1:18" x14ac:dyDescent="0.25">
      <c r="A719">
        <v>218</v>
      </c>
      <c r="B719" t="s">
        <v>229</v>
      </c>
      <c r="C719">
        <v>3661</v>
      </c>
      <c r="D719">
        <v>835</v>
      </c>
      <c r="E719" t="s">
        <v>263</v>
      </c>
      <c r="F719" t="s">
        <v>272</v>
      </c>
      <c r="G719">
        <v>2.4069500000000001</v>
      </c>
      <c r="H719" t="s">
        <v>534</v>
      </c>
      <c r="I719">
        <v>6.0691360000000003</v>
      </c>
      <c r="J719">
        <v>0.92931299999999994</v>
      </c>
      <c r="K719">
        <v>1.3763209999999999</v>
      </c>
      <c r="L719">
        <v>10.6744</v>
      </c>
      <c r="M719">
        <v>1.6344799999999999</v>
      </c>
      <c r="N719">
        <v>2.4206699999999999</v>
      </c>
      <c r="O719">
        <v>3</v>
      </c>
      <c r="P719" t="s">
        <v>245</v>
      </c>
      <c r="Q719" t="s">
        <v>153</v>
      </c>
      <c r="R719">
        <v>1.7587999999999999</v>
      </c>
    </row>
    <row r="720" spans="1:18" x14ac:dyDescent="0.25">
      <c r="A720">
        <v>219</v>
      </c>
      <c r="B720" t="s">
        <v>229</v>
      </c>
      <c r="C720">
        <v>3662</v>
      </c>
      <c r="D720">
        <v>835</v>
      </c>
      <c r="E720" t="s">
        <v>263</v>
      </c>
      <c r="F720" t="s">
        <v>272</v>
      </c>
      <c r="G720">
        <v>2.5486000000000002E-2</v>
      </c>
      <c r="H720" t="s">
        <v>534</v>
      </c>
      <c r="I720">
        <v>6.0691360000000003</v>
      </c>
      <c r="J720">
        <v>0.92931299999999994</v>
      </c>
      <c r="K720">
        <v>1.3763209999999999</v>
      </c>
      <c r="L720">
        <v>0.15467900000000001</v>
      </c>
      <c r="M720">
        <v>2.3685000000000001E-2</v>
      </c>
      <c r="N720">
        <v>3.5076999999999997E-2</v>
      </c>
      <c r="O720">
        <v>3</v>
      </c>
      <c r="P720" t="s">
        <v>245</v>
      </c>
      <c r="Q720" t="s">
        <v>153</v>
      </c>
      <c r="R720">
        <v>2.5486000000000002E-2</v>
      </c>
    </row>
    <row r="721" spans="1:18" x14ac:dyDescent="0.25">
      <c r="A721">
        <v>220</v>
      </c>
      <c r="B721" t="s">
        <v>229</v>
      </c>
      <c r="C721">
        <v>3663</v>
      </c>
      <c r="D721">
        <v>835</v>
      </c>
      <c r="E721" t="s">
        <v>263</v>
      </c>
      <c r="F721" t="s">
        <v>272</v>
      </c>
      <c r="G721">
        <v>2.8278300000000001</v>
      </c>
      <c r="H721" t="s">
        <v>534</v>
      </c>
      <c r="I721">
        <v>6.0691360000000003</v>
      </c>
      <c r="J721">
        <v>0.92931299999999994</v>
      </c>
      <c r="K721">
        <v>1.3763209999999999</v>
      </c>
      <c r="L721">
        <v>17.162500000000001</v>
      </c>
      <c r="M721">
        <v>2.6279400000000002</v>
      </c>
      <c r="N721">
        <v>3.8919999999999999</v>
      </c>
      <c r="O721">
        <v>3</v>
      </c>
      <c r="P721" t="s">
        <v>245</v>
      </c>
      <c r="Q721" t="s">
        <v>153</v>
      </c>
      <c r="R721">
        <v>2.8278300000000001</v>
      </c>
    </row>
    <row r="722" spans="1:18" x14ac:dyDescent="0.25">
      <c r="A722">
        <v>221</v>
      </c>
      <c r="B722" t="s">
        <v>229</v>
      </c>
      <c r="C722">
        <v>3668</v>
      </c>
      <c r="D722">
        <v>836</v>
      </c>
      <c r="E722" t="s">
        <v>264</v>
      </c>
      <c r="F722" t="s">
        <v>273</v>
      </c>
      <c r="G722">
        <v>5.3723E-2</v>
      </c>
      <c r="H722" t="s">
        <v>534</v>
      </c>
      <c r="I722">
        <v>15.024429</v>
      </c>
      <c r="J722">
        <v>3.6978789999999999</v>
      </c>
      <c r="K722">
        <v>1.3503240000000001</v>
      </c>
      <c r="L722">
        <v>0.80716299999999996</v>
      </c>
      <c r="M722">
        <v>0.19866300000000001</v>
      </c>
      <c r="N722">
        <v>7.2543999999999997E-2</v>
      </c>
      <c r="O722">
        <v>3</v>
      </c>
      <c r="P722" t="s">
        <v>245</v>
      </c>
      <c r="Q722" t="s">
        <v>153</v>
      </c>
      <c r="R722">
        <v>5.3723E-2</v>
      </c>
    </row>
    <row r="723" spans="1:18" x14ac:dyDescent="0.25">
      <c r="A723">
        <v>222</v>
      </c>
      <c r="B723" t="s">
        <v>229</v>
      </c>
      <c r="C723">
        <v>3669</v>
      </c>
      <c r="D723">
        <v>836</v>
      </c>
      <c r="E723" t="s">
        <v>264</v>
      </c>
      <c r="F723" t="s">
        <v>273</v>
      </c>
      <c r="G723">
        <v>8.1304800000000004</v>
      </c>
      <c r="H723" t="s">
        <v>534</v>
      </c>
      <c r="I723">
        <v>15.024429</v>
      </c>
      <c r="J723">
        <v>3.6978789999999999</v>
      </c>
      <c r="K723">
        <v>1.3503240000000001</v>
      </c>
      <c r="L723">
        <v>122.15600000000001</v>
      </c>
      <c r="M723">
        <v>30.0655</v>
      </c>
      <c r="N723">
        <v>10.9788</v>
      </c>
      <c r="O723">
        <v>3</v>
      </c>
      <c r="P723" t="s">
        <v>245</v>
      </c>
      <c r="Q723" t="s">
        <v>153</v>
      </c>
      <c r="R723">
        <v>8.1304800000000004</v>
      </c>
    </row>
    <row r="724" spans="1:18" x14ac:dyDescent="0.25">
      <c r="A724">
        <v>364</v>
      </c>
      <c r="B724" t="s">
        <v>229</v>
      </c>
      <c r="C724">
        <v>12116</v>
      </c>
      <c r="D724">
        <v>121</v>
      </c>
      <c r="E724" t="s">
        <v>231</v>
      </c>
      <c r="F724" t="s">
        <v>454</v>
      </c>
      <c r="G724">
        <v>26.817299999999999</v>
      </c>
      <c r="H724" t="s">
        <v>455</v>
      </c>
      <c r="I724">
        <v>12.684558000000001</v>
      </c>
      <c r="J724">
        <v>2.1317659999999998</v>
      </c>
      <c r="K724">
        <v>2.2571349999999999</v>
      </c>
      <c r="L724">
        <v>339.31299999999999</v>
      </c>
      <c r="M724">
        <v>57.024999999999999</v>
      </c>
      <c r="N724">
        <v>60.378599999999999</v>
      </c>
      <c r="O724">
        <v>0</v>
      </c>
      <c r="P724" t="s">
        <v>169</v>
      </c>
      <c r="Q724" t="s">
        <v>168</v>
      </c>
      <c r="R724">
        <v>26.7501</v>
      </c>
    </row>
    <row r="725" spans="1:18" x14ac:dyDescent="0.25">
      <c r="A725">
        <v>368</v>
      </c>
      <c r="B725" t="s">
        <v>229</v>
      </c>
      <c r="C725">
        <v>12124</v>
      </c>
      <c r="D725">
        <v>121</v>
      </c>
      <c r="E725" t="s">
        <v>231</v>
      </c>
      <c r="F725" t="s">
        <v>454</v>
      </c>
      <c r="G725">
        <v>461.58300000000003</v>
      </c>
      <c r="H725" t="s">
        <v>455</v>
      </c>
      <c r="I725">
        <v>12.684558000000001</v>
      </c>
      <c r="J725">
        <v>2.1317659999999998</v>
      </c>
      <c r="K725">
        <v>2.2571349999999999</v>
      </c>
      <c r="L725">
        <v>510.584</v>
      </c>
      <c r="M725">
        <v>85.808700000000002</v>
      </c>
      <c r="N725">
        <v>90.855099999999993</v>
      </c>
      <c r="O725">
        <v>0</v>
      </c>
      <c r="P725" t="s">
        <v>169</v>
      </c>
      <c r="Q725" t="s">
        <v>168</v>
      </c>
      <c r="R725">
        <v>40.252400000000002</v>
      </c>
    </row>
    <row r="726" spans="1:18" x14ac:dyDescent="0.25">
      <c r="A726">
        <v>376</v>
      </c>
      <c r="B726" t="s">
        <v>229</v>
      </c>
      <c r="C726">
        <v>12156</v>
      </c>
      <c r="D726">
        <v>133</v>
      </c>
      <c r="E726" t="s">
        <v>232</v>
      </c>
      <c r="F726" t="s">
        <v>460</v>
      </c>
      <c r="G726">
        <v>1.48912</v>
      </c>
      <c r="H726" t="s">
        <v>455</v>
      </c>
      <c r="I726">
        <v>12.930546</v>
      </c>
      <c r="J726">
        <v>2.5062009999999999</v>
      </c>
      <c r="K726">
        <v>2.2097129999999998</v>
      </c>
      <c r="L726">
        <v>19.213000000000001</v>
      </c>
      <c r="M726">
        <v>3.7238600000000002</v>
      </c>
      <c r="N726">
        <v>3.2833199999999998</v>
      </c>
      <c r="O726">
        <v>0</v>
      </c>
      <c r="P726" t="s">
        <v>169</v>
      </c>
      <c r="Q726" t="s">
        <v>168</v>
      </c>
      <c r="R726">
        <v>1.48586</v>
      </c>
    </row>
    <row r="727" spans="1:18" x14ac:dyDescent="0.25">
      <c r="A727">
        <v>377</v>
      </c>
      <c r="B727" t="s">
        <v>229</v>
      </c>
      <c r="C727">
        <v>12157</v>
      </c>
      <c r="D727">
        <v>133</v>
      </c>
      <c r="E727" t="s">
        <v>232</v>
      </c>
      <c r="F727" t="s">
        <v>460</v>
      </c>
      <c r="G727">
        <v>4.2560000000000002</v>
      </c>
      <c r="H727" t="s">
        <v>455</v>
      </c>
      <c r="I727">
        <v>12.930546</v>
      </c>
      <c r="J727">
        <v>2.5062009999999999</v>
      </c>
      <c r="K727">
        <v>2.2097129999999998</v>
      </c>
      <c r="L727">
        <v>0.429205</v>
      </c>
      <c r="M727">
        <v>8.3188999999999999E-2</v>
      </c>
      <c r="N727">
        <v>7.3346999999999996E-2</v>
      </c>
      <c r="O727">
        <v>0</v>
      </c>
      <c r="P727" t="s">
        <v>169</v>
      </c>
      <c r="Q727" t="s">
        <v>168</v>
      </c>
      <c r="R727">
        <v>3.3193E-2</v>
      </c>
    </row>
    <row r="728" spans="1:18" x14ac:dyDescent="0.25">
      <c r="A728">
        <v>378</v>
      </c>
      <c r="B728" t="s">
        <v>229</v>
      </c>
      <c r="C728">
        <v>12158</v>
      </c>
      <c r="D728">
        <v>133</v>
      </c>
      <c r="E728" t="s">
        <v>232</v>
      </c>
      <c r="F728" t="s">
        <v>460</v>
      </c>
      <c r="G728">
        <v>129.154</v>
      </c>
      <c r="H728" t="s">
        <v>455</v>
      </c>
      <c r="I728">
        <v>12.930546</v>
      </c>
      <c r="J728">
        <v>2.5062009999999999</v>
      </c>
      <c r="K728">
        <v>2.2097129999999998</v>
      </c>
      <c r="L728">
        <v>704.12400000000002</v>
      </c>
      <c r="M728">
        <v>136.47300000000001</v>
      </c>
      <c r="N728">
        <v>120.328</v>
      </c>
      <c r="O728">
        <v>0</v>
      </c>
      <c r="P728" t="s">
        <v>169</v>
      </c>
      <c r="Q728" t="s">
        <v>168</v>
      </c>
      <c r="R728">
        <v>54.454300000000003</v>
      </c>
    </row>
    <row r="729" spans="1:18" x14ac:dyDescent="0.25">
      <c r="A729">
        <v>380</v>
      </c>
      <c r="B729" t="s">
        <v>229</v>
      </c>
      <c r="C729">
        <v>12178</v>
      </c>
      <c r="D729">
        <v>140</v>
      </c>
      <c r="E729" t="s">
        <v>233</v>
      </c>
      <c r="F729" t="s">
        <v>461</v>
      </c>
      <c r="G729">
        <v>11.138500000000001</v>
      </c>
      <c r="H729" t="s">
        <v>455</v>
      </c>
      <c r="I729">
        <v>12.066105</v>
      </c>
      <c r="J729">
        <v>1.846098</v>
      </c>
      <c r="K729">
        <v>2.076317</v>
      </c>
      <c r="L729">
        <v>101.389</v>
      </c>
      <c r="M729">
        <v>15.5123</v>
      </c>
      <c r="N729">
        <v>17.4468</v>
      </c>
      <c r="O729">
        <v>0</v>
      </c>
      <c r="P729" t="s">
        <v>169</v>
      </c>
      <c r="Q729" t="s">
        <v>168</v>
      </c>
      <c r="R729">
        <v>8.4027600000000007</v>
      </c>
    </row>
    <row r="730" spans="1:18" x14ac:dyDescent="0.25">
      <c r="A730">
        <v>381</v>
      </c>
      <c r="B730" t="s">
        <v>229</v>
      </c>
      <c r="C730">
        <v>12182</v>
      </c>
      <c r="D730">
        <v>140</v>
      </c>
      <c r="E730" t="s">
        <v>233</v>
      </c>
      <c r="F730" t="s">
        <v>461</v>
      </c>
      <c r="G730">
        <v>4.4092900000000004</v>
      </c>
      <c r="H730" t="s">
        <v>455</v>
      </c>
      <c r="I730">
        <v>12.066105</v>
      </c>
      <c r="J730">
        <v>1.846098</v>
      </c>
      <c r="K730">
        <v>2.076317</v>
      </c>
      <c r="L730">
        <v>30.4498</v>
      </c>
      <c r="M730">
        <v>4.6587800000000001</v>
      </c>
      <c r="N730">
        <v>5.2397499999999999</v>
      </c>
      <c r="O730">
        <v>0</v>
      </c>
      <c r="P730" t="s">
        <v>169</v>
      </c>
      <c r="Q730" t="s">
        <v>168</v>
      </c>
      <c r="R730">
        <v>2.5235799999999999</v>
      </c>
    </row>
    <row r="731" spans="1:18" x14ac:dyDescent="0.25">
      <c r="A731">
        <v>382</v>
      </c>
      <c r="B731" t="s">
        <v>229</v>
      </c>
      <c r="C731">
        <v>12183</v>
      </c>
      <c r="D731">
        <v>140</v>
      </c>
      <c r="E731" t="s">
        <v>233</v>
      </c>
      <c r="F731" t="s">
        <v>461</v>
      </c>
      <c r="G731">
        <v>20.817399999999999</v>
      </c>
      <c r="H731" t="s">
        <v>455</v>
      </c>
      <c r="I731">
        <v>12.066105</v>
      </c>
      <c r="J731">
        <v>1.846098</v>
      </c>
      <c r="K731">
        <v>2.076317</v>
      </c>
      <c r="L731">
        <v>2.1335899999999999</v>
      </c>
      <c r="M731">
        <v>0.326436</v>
      </c>
      <c r="N731">
        <v>0.367145</v>
      </c>
      <c r="O731">
        <v>0</v>
      </c>
      <c r="P731" t="s">
        <v>169</v>
      </c>
      <c r="Q731" t="s">
        <v>168</v>
      </c>
      <c r="R731">
        <v>0.17682500000000001</v>
      </c>
    </row>
    <row r="732" spans="1:18" x14ac:dyDescent="0.25">
      <c r="A732">
        <v>383</v>
      </c>
      <c r="B732" t="s">
        <v>229</v>
      </c>
      <c r="C732">
        <v>12184</v>
      </c>
      <c r="D732">
        <v>140</v>
      </c>
      <c r="E732" t="s">
        <v>233</v>
      </c>
      <c r="F732" t="s">
        <v>461</v>
      </c>
      <c r="G732">
        <v>8.5937000000000001</v>
      </c>
      <c r="H732" t="s">
        <v>455</v>
      </c>
      <c r="I732">
        <v>12.066105</v>
      </c>
      <c r="J732">
        <v>1.846098</v>
      </c>
      <c r="K732">
        <v>2.076317</v>
      </c>
      <c r="L732">
        <v>0.96408700000000003</v>
      </c>
      <c r="M732">
        <v>0.147504</v>
      </c>
      <c r="N732">
        <v>0.16589899999999999</v>
      </c>
      <c r="O732">
        <v>0</v>
      </c>
      <c r="P732" t="s">
        <v>169</v>
      </c>
      <c r="Q732" t="s">
        <v>168</v>
      </c>
      <c r="R732">
        <v>7.9899999999999999E-2</v>
      </c>
    </row>
    <row r="733" spans="1:18" x14ac:dyDescent="0.25">
      <c r="A733">
        <v>387</v>
      </c>
      <c r="B733" t="s">
        <v>229</v>
      </c>
      <c r="C733">
        <v>12196</v>
      </c>
      <c r="D733">
        <v>141</v>
      </c>
      <c r="E733" t="s">
        <v>234</v>
      </c>
      <c r="F733" t="s">
        <v>535</v>
      </c>
      <c r="G733">
        <v>21.187000000000001</v>
      </c>
      <c r="H733" t="s">
        <v>455</v>
      </c>
      <c r="I733">
        <v>8.0599679999999996</v>
      </c>
      <c r="J733">
        <v>1.1919390000000001</v>
      </c>
      <c r="K733">
        <v>1.762696</v>
      </c>
      <c r="L733">
        <v>162.995</v>
      </c>
      <c r="M733">
        <v>24.104299999999999</v>
      </c>
      <c r="N733">
        <v>35.646700000000003</v>
      </c>
      <c r="O733">
        <v>0</v>
      </c>
      <c r="P733" t="s">
        <v>169</v>
      </c>
      <c r="Q733" t="s">
        <v>168</v>
      </c>
      <c r="R733">
        <v>20.222799999999999</v>
      </c>
    </row>
    <row r="734" spans="1:18" x14ac:dyDescent="0.25">
      <c r="A734">
        <v>388</v>
      </c>
      <c r="B734" t="s">
        <v>229</v>
      </c>
      <c r="C734">
        <v>12205</v>
      </c>
      <c r="D734">
        <v>148</v>
      </c>
      <c r="E734" t="s">
        <v>230</v>
      </c>
      <c r="F734" t="s">
        <v>536</v>
      </c>
      <c r="G734">
        <v>5.1462500000000002</v>
      </c>
      <c r="H734" t="s">
        <v>455</v>
      </c>
      <c r="I734">
        <v>10.235690999999999</v>
      </c>
      <c r="J734">
        <v>1.630045</v>
      </c>
      <c r="K734">
        <v>2.0185740000000001</v>
      </c>
      <c r="L734">
        <v>0.59011899999999995</v>
      </c>
      <c r="M734">
        <v>9.3977000000000005E-2</v>
      </c>
      <c r="N734">
        <v>0.11637699999999999</v>
      </c>
      <c r="O734">
        <v>0</v>
      </c>
      <c r="P734" t="s">
        <v>169</v>
      </c>
      <c r="Q734" t="s">
        <v>168</v>
      </c>
      <c r="R734">
        <v>5.7653000000000003E-2</v>
      </c>
    </row>
    <row r="735" spans="1:18" x14ac:dyDescent="0.25">
      <c r="A735">
        <v>392</v>
      </c>
      <c r="B735" t="s">
        <v>229</v>
      </c>
      <c r="C735">
        <v>12217</v>
      </c>
      <c r="D735">
        <v>171</v>
      </c>
      <c r="E735" t="s">
        <v>235</v>
      </c>
      <c r="F735" t="s">
        <v>463</v>
      </c>
      <c r="G735">
        <v>18.9983</v>
      </c>
      <c r="H735" t="s">
        <v>455</v>
      </c>
      <c r="I735">
        <v>13.284879999999999</v>
      </c>
      <c r="J735">
        <v>2.2104170000000001</v>
      </c>
      <c r="K735">
        <v>2.272335</v>
      </c>
      <c r="L735">
        <v>252.39</v>
      </c>
      <c r="M735">
        <v>41.994199999999999</v>
      </c>
      <c r="N735">
        <v>43.170499999999997</v>
      </c>
      <c r="O735">
        <v>0</v>
      </c>
      <c r="P735" t="s">
        <v>169</v>
      </c>
      <c r="Q735" t="s">
        <v>168</v>
      </c>
      <c r="R735">
        <v>18.9983</v>
      </c>
    </row>
    <row r="736" spans="1:18" x14ac:dyDescent="0.25">
      <c r="A736">
        <v>411</v>
      </c>
      <c r="B736" t="s">
        <v>229</v>
      </c>
      <c r="C736">
        <v>12335</v>
      </c>
      <c r="D736">
        <v>411</v>
      </c>
      <c r="E736" t="s">
        <v>236</v>
      </c>
      <c r="F736" t="s">
        <v>467</v>
      </c>
      <c r="G736">
        <v>10.657400000000001</v>
      </c>
      <c r="H736" t="s">
        <v>455</v>
      </c>
      <c r="I736">
        <v>9.4429689999999997</v>
      </c>
      <c r="J736">
        <v>1.566926</v>
      </c>
      <c r="K736">
        <v>1.9134899999999999</v>
      </c>
      <c r="L736">
        <v>97.122799999999998</v>
      </c>
      <c r="M736">
        <v>16.116099999999999</v>
      </c>
      <c r="N736">
        <v>19.680599999999998</v>
      </c>
      <c r="O736">
        <v>0</v>
      </c>
      <c r="P736" t="s">
        <v>169</v>
      </c>
      <c r="Q736" t="s">
        <v>168</v>
      </c>
      <c r="R736">
        <v>10.2852</v>
      </c>
    </row>
    <row r="737" spans="1:18" x14ac:dyDescent="0.25">
      <c r="A737">
        <v>413</v>
      </c>
      <c r="B737" t="s">
        <v>229</v>
      </c>
      <c r="C737">
        <v>12338</v>
      </c>
      <c r="D737">
        <v>411</v>
      </c>
      <c r="E737" t="s">
        <v>236</v>
      </c>
      <c r="F737" t="s">
        <v>467</v>
      </c>
      <c r="G737">
        <v>6.3601099999999997</v>
      </c>
      <c r="H737" t="s">
        <v>455</v>
      </c>
      <c r="I737">
        <v>9.4429689999999997</v>
      </c>
      <c r="J737">
        <v>1.566926</v>
      </c>
      <c r="K737">
        <v>1.9134899999999999</v>
      </c>
      <c r="L737">
        <v>41.865499999999997</v>
      </c>
      <c r="M737">
        <v>6.9469799999999999</v>
      </c>
      <c r="N737">
        <v>8.4834800000000001</v>
      </c>
      <c r="O737">
        <v>0</v>
      </c>
      <c r="P737" t="s">
        <v>169</v>
      </c>
      <c r="Q737" t="s">
        <v>168</v>
      </c>
      <c r="R737">
        <v>4.4335100000000001</v>
      </c>
    </row>
    <row r="738" spans="1:18" x14ac:dyDescent="0.25">
      <c r="A738">
        <v>414</v>
      </c>
      <c r="B738" t="s">
        <v>229</v>
      </c>
      <c r="C738">
        <v>12341</v>
      </c>
      <c r="D738">
        <v>411</v>
      </c>
      <c r="E738" t="s">
        <v>236</v>
      </c>
      <c r="F738" t="s">
        <v>467</v>
      </c>
      <c r="G738">
        <v>16.177800000000001</v>
      </c>
      <c r="H738" t="s">
        <v>455</v>
      </c>
      <c r="I738">
        <v>9.4429689999999997</v>
      </c>
      <c r="J738">
        <v>1.566926</v>
      </c>
      <c r="K738">
        <v>1.9134899999999999</v>
      </c>
      <c r="L738">
        <v>13.378399999999999</v>
      </c>
      <c r="M738">
        <v>2.2199599999999999</v>
      </c>
      <c r="N738">
        <v>2.71096</v>
      </c>
      <c r="O738">
        <v>0</v>
      </c>
      <c r="P738" t="s">
        <v>169</v>
      </c>
      <c r="Q738" t="s">
        <v>168</v>
      </c>
      <c r="R738">
        <v>1.41676</v>
      </c>
    </row>
    <row r="739" spans="1:18" x14ac:dyDescent="0.25">
      <c r="A739">
        <v>419</v>
      </c>
      <c r="B739" t="s">
        <v>229</v>
      </c>
      <c r="C739">
        <v>12658</v>
      </c>
      <c r="D739">
        <v>530</v>
      </c>
      <c r="E739" t="s">
        <v>237</v>
      </c>
      <c r="F739" t="s">
        <v>468</v>
      </c>
      <c r="G739">
        <v>5.8890700000000002</v>
      </c>
      <c r="H739" t="s">
        <v>455</v>
      </c>
      <c r="I739">
        <v>12.88212</v>
      </c>
      <c r="J739">
        <v>2.2840129999999998</v>
      </c>
      <c r="K739">
        <v>2.2468859999999999</v>
      </c>
      <c r="L739">
        <v>75.863699999999994</v>
      </c>
      <c r="M739">
        <v>13.450699999999999</v>
      </c>
      <c r="N739">
        <v>13.232100000000001</v>
      </c>
      <c r="O739">
        <v>0</v>
      </c>
      <c r="P739" t="s">
        <v>169</v>
      </c>
      <c r="Q739" t="s">
        <v>168</v>
      </c>
      <c r="R739">
        <v>5.8890700000000002</v>
      </c>
    </row>
    <row r="740" spans="1:18" x14ac:dyDescent="0.25">
      <c r="A740">
        <v>420</v>
      </c>
      <c r="B740" t="s">
        <v>229</v>
      </c>
      <c r="C740">
        <v>12659</v>
      </c>
      <c r="D740">
        <v>530</v>
      </c>
      <c r="E740" t="s">
        <v>237</v>
      </c>
      <c r="F740" t="s">
        <v>468</v>
      </c>
      <c r="G740">
        <v>3.3218100000000002</v>
      </c>
      <c r="H740" t="s">
        <v>455</v>
      </c>
      <c r="I740">
        <v>12.88212</v>
      </c>
      <c r="J740">
        <v>2.2840129999999998</v>
      </c>
      <c r="K740">
        <v>2.2468859999999999</v>
      </c>
      <c r="L740">
        <v>42.792000000000002</v>
      </c>
      <c r="M740">
        <v>7.5870600000000001</v>
      </c>
      <c r="N740">
        <v>7.46373</v>
      </c>
      <c r="O740">
        <v>0</v>
      </c>
      <c r="P740" t="s">
        <v>169</v>
      </c>
      <c r="Q740" t="s">
        <v>168</v>
      </c>
      <c r="R740">
        <v>3.3218100000000002</v>
      </c>
    </row>
    <row r="741" spans="1:18" x14ac:dyDescent="0.25">
      <c r="A741">
        <v>428</v>
      </c>
      <c r="B741" t="s">
        <v>229</v>
      </c>
      <c r="C741">
        <v>12807</v>
      </c>
      <c r="D741">
        <v>641</v>
      </c>
      <c r="E741" t="s">
        <v>238</v>
      </c>
      <c r="F741" t="s">
        <v>511</v>
      </c>
      <c r="G741">
        <v>1.4961800000000001</v>
      </c>
      <c r="H741" t="s">
        <v>455</v>
      </c>
      <c r="I741">
        <v>13.008276</v>
      </c>
      <c r="J741">
        <v>2.4352339999999999</v>
      </c>
      <c r="K741">
        <v>2.258877</v>
      </c>
      <c r="L741">
        <v>19.462700000000002</v>
      </c>
      <c r="M741">
        <v>3.6435499999999998</v>
      </c>
      <c r="N741">
        <v>3.3796900000000001</v>
      </c>
      <c r="O741">
        <v>0</v>
      </c>
      <c r="P741" t="s">
        <v>169</v>
      </c>
      <c r="Q741" t="s">
        <v>168</v>
      </c>
      <c r="R741">
        <v>1.4961800000000001</v>
      </c>
    </row>
    <row r="742" spans="1:18" x14ac:dyDescent="0.25">
      <c r="A742">
        <v>429</v>
      </c>
      <c r="B742" t="s">
        <v>229</v>
      </c>
      <c r="C742">
        <v>12808</v>
      </c>
      <c r="D742">
        <v>641</v>
      </c>
      <c r="E742" t="s">
        <v>238</v>
      </c>
      <c r="F742" t="s">
        <v>511</v>
      </c>
      <c r="G742">
        <v>1.4195199999999999</v>
      </c>
      <c r="H742" t="s">
        <v>455</v>
      </c>
      <c r="I742">
        <v>13.008276</v>
      </c>
      <c r="J742">
        <v>2.4352339999999999</v>
      </c>
      <c r="K742">
        <v>2.258877</v>
      </c>
      <c r="L742">
        <v>18.465499999999999</v>
      </c>
      <c r="M742">
        <v>3.4568599999999998</v>
      </c>
      <c r="N742">
        <v>3.2065199999999998</v>
      </c>
      <c r="O742">
        <v>0</v>
      </c>
      <c r="P742" t="s">
        <v>169</v>
      </c>
      <c r="Q742" t="s">
        <v>168</v>
      </c>
      <c r="R742">
        <v>1.4195199999999999</v>
      </c>
    </row>
    <row r="743" spans="1:18" x14ac:dyDescent="0.25">
      <c r="A743">
        <v>430</v>
      </c>
      <c r="B743" t="s">
        <v>229</v>
      </c>
      <c r="C743">
        <v>12810</v>
      </c>
      <c r="D743">
        <v>641</v>
      </c>
      <c r="E743" t="s">
        <v>238</v>
      </c>
      <c r="F743" t="s">
        <v>511</v>
      </c>
      <c r="G743">
        <v>5.4902899999999999</v>
      </c>
      <c r="H743" t="s">
        <v>455</v>
      </c>
      <c r="I743">
        <v>13.008276</v>
      </c>
      <c r="J743">
        <v>2.4352339999999999</v>
      </c>
      <c r="K743">
        <v>2.258877</v>
      </c>
      <c r="L743">
        <v>71.419200000000004</v>
      </c>
      <c r="M743">
        <v>13.370100000000001</v>
      </c>
      <c r="N743">
        <v>12.401899999999999</v>
      </c>
      <c r="O743">
        <v>0</v>
      </c>
      <c r="P743" t="s">
        <v>169</v>
      </c>
      <c r="Q743" t="s">
        <v>168</v>
      </c>
      <c r="R743">
        <v>5.4902899999999999</v>
      </c>
    </row>
    <row r="744" spans="1:18" x14ac:dyDescent="0.25">
      <c r="A744">
        <v>432</v>
      </c>
      <c r="B744" t="s">
        <v>229</v>
      </c>
      <c r="C744">
        <v>12823</v>
      </c>
      <c r="D744">
        <v>814</v>
      </c>
      <c r="E744" t="s">
        <v>239</v>
      </c>
      <c r="F744" t="s">
        <v>469</v>
      </c>
      <c r="G744">
        <v>163.608</v>
      </c>
      <c r="H744" t="s">
        <v>455</v>
      </c>
      <c r="I744">
        <v>11.698136999999999</v>
      </c>
      <c r="J744">
        <v>2.0063559999999998</v>
      </c>
      <c r="K744">
        <v>2.130468</v>
      </c>
      <c r="L744">
        <v>1.2130099999999999</v>
      </c>
      <c r="M744">
        <v>0.20804500000000001</v>
      </c>
      <c r="N744">
        <v>0.220915</v>
      </c>
      <c r="O744">
        <v>0</v>
      </c>
      <c r="P744" t="s">
        <v>169</v>
      </c>
      <c r="Q744" t="s">
        <v>168</v>
      </c>
      <c r="R744">
        <v>0.10369299999999999</v>
      </c>
    </row>
    <row r="745" spans="1:18" x14ac:dyDescent="0.25">
      <c r="A745">
        <v>358</v>
      </c>
      <c r="B745" t="s">
        <v>229</v>
      </c>
      <c r="C745">
        <v>12091</v>
      </c>
      <c r="D745">
        <v>111</v>
      </c>
      <c r="E745" t="s">
        <v>231</v>
      </c>
      <c r="F745" t="s">
        <v>457</v>
      </c>
      <c r="G745">
        <v>139.81700000000001</v>
      </c>
      <c r="H745" t="s">
        <v>455</v>
      </c>
      <c r="I745">
        <v>10.585588</v>
      </c>
      <c r="J745">
        <v>1.76698</v>
      </c>
      <c r="K745">
        <v>2.0891790000000001</v>
      </c>
      <c r="L745">
        <v>26.122499999999999</v>
      </c>
      <c r="M745">
        <v>4.3604500000000002</v>
      </c>
      <c r="N745">
        <v>5.1555499999999999</v>
      </c>
      <c r="O745">
        <v>1</v>
      </c>
      <c r="P745" t="s">
        <v>172</v>
      </c>
      <c r="Q745" t="s">
        <v>171</v>
      </c>
      <c r="R745">
        <v>2.46774</v>
      </c>
    </row>
    <row r="746" spans="1:18" x14ac:dyDescent="0.25">
      <c r="A746">
        <v>359</v>
      </c>
      <c r="B746" t="s">
        <v>229</v>
      </c>
      <c r="C746">
        <v>12092</v>
      </c>
      <c r="D746">
        <v>111</v>
      </c>
      <c r="E746" t="s">
        <v>231</v>
      </c>
      <c r="F746" t="s">
        <v>457</v>
      </c>
      <c r="G746">
        <v>4.3234700000000004</v>
      </c>
      <c r="H746" t="s">
        <v>455</v>
      </c>
      <c r="I746">
        <v>10.585588</v>
      </c>
      <c r="J746">
        <v>1.76698</v>
      </c>
      <c r="K746">
        <v>2.0891790000000001</v>
      </c>
      <c r="L746">
        <v>30.8446</v>
      </c>
      <c r="M746">
        <v>5.1486799999999997</v>
      </c>
      <c r="N746">
        <v>6.08751</v>
      </c>
      <c r="O746">
        <v>1</v>
      </c>
      <c r="P746" t="s">
        <v>172</v>
      </c>
      <c r="Q746" t="s">
        <v>171</v>
      </c>
      <c r="R746">
        <v>2.9138299999999999</v>
      </c>
    </row>
    <row r="747" spans="1:18" x14ac:dyDescent="0.25">
      <c r="A747">
        <v>396</v>
      </c>
      <c r="B747" t="s">
        <v>229</v>
      </c>
      <c r="C747">
        <v>12258</v>
      </c>
      <c r="D747">
        <v>182</v>
      </c>
      <c r="E747" t="s">
        <v>242</v>
      </c>
      <c r="F747" t="s">
        <v>507</v>
      </c>
      <c r="G747">
        <v>171.02</v>
      </c>
      <c r="H747" t="s">
        <v>455</v>
      </c>
      <c r="I747">
        <v>12.610151999999999</v>
      </c>
      <c r="J747">
        <v>2.1394980000000001</v>
      </c>
      <c r="K747">
        <v>2.2300369999999998</v>
      </c>
      <c r="L747">
        <v>1138.43</v>
      </c>
      <c r="M747">
        <v>193.15100000000001</v>
      </c>
      <c r="N747">
        <v>201.32499999999999</v>
      </c>
      <c r="O747">
        <v>1</v>
      </c>
      <c r="P747" t="s">
        <v>172</v>
      </c>
      <c r="Q747" t="s">
        <v>171</v>
      </c>
      <c r="R747">
        <v>90.278599999999997</v>
      </c>
    </row>
    <row r="748" spans="1:18" x14ac:dyDescent="0.25">
      <c r="A748">
        <v>417</v>
      </c>
      <c r="B748" t="s">
        <v>229</v>
      </c>
      <c r="C748">
        <v>12351</v>
      </c>
      <c r="D748">
        <v>411</v>
      </c>
      <c r="E748" t="s">
        <v>236</v>
      </c>
      <c r="F748" t="s">
        <v>467</v>
      </c>
      <c r="G748">
        <v>0.101576</v>
      </c>
      <c r="H748" t="s">
        <v>455</v>
      </c>
      <c r="I748">
        <v>9.4429689999999997</v>
      </c>
      <c r="J748">
        <v>1.566926</v>
      </c>
      <c r="K748">
        <v>1.9134899999999999</v>
      </c>
      <c r="L748">
        <v>2.1434000000000002E-2</v>
      </c>
      <c r="M748">
        <v>3.5569999999999998E-3</v>
      </c>
      <c r="N748">
        <v>4.3429999999999996E-3</v>
      </c>
      <c r="O748">
        <v>1</v>
      </c>
      <c r="P748" t="s">
        <v>172</v>
      </c>
      <c r="Q748" t="s">
        <v>171</v>
      </c>
      <c r="R748">
        <v>2.2699999999999999E-3</v>
      </c>
    </row>
    <row r="749" spans="1:18" x14ac:dyDescent="0.25">
      <c r="A749">
        <v>424</v>
      </c>
      <c r="B749" t="s">
        <v>229</v>
      </c>
      <c r="C749">
        <v>12676</v>
      </c>
      <c r="D749">
        <v>530</v>
      </c>
      <c r="E749" t="s">
        <v>237</v>
      </c>
      <c r="F749" t="s">
        <v>468</v>
      </c>
      <c r="G749">
        <v>2.30111</v>
      </c>
      <c r="H749" t="s">
        <v>455</v>
      </c>
      <c r="I749">
        <v>12.88212</v>
      </c>
      <c r="J749">
        <v>2.2840129999999998</v>
      </c>
      <c r="K749">
        <v>2.2468859999999999</v>
      </c>
      <c r="L749">
        <v>29.6432</v>
      </c>
      <c r="M749">
        <v>5.2557700000000001</v>
      </c>
      <c r="N749">
        <v>5.1703299999999999</v>
      </c>
      <c r="O749">
        <v>1</v>
      </c>
      <c r="P749" t="s">
        <v>172</v>
      </c>
      <c r="Q749" t="s">
        <v>171</v>
      </c>
      <c r="R749">
        <v>2.30111</v>
      </c>
    </row>
    <row r="750" spans="1:18" x14ac:dyDescent="0.25">
      <c r="A750">
        <v>425</v>
      </c>
      <c r="B750" t="s">
        <v>229</v>
      </c>
      <c r="C750">
        <v>12677</v>
      </c>
      <c r="D750">
        <v>530</v>
      </c>
      <c r="E750" t="s">
        <v>237</v>
      </c>
      <c r="F750" t="s">
        <v>468</v>
      </c>
      <c r="G750">
        <v>1.2561100000000001</v>
      </c>
      <c r="H750" t="s">
        <v>455</v>
      </c>
      <c r="I750">
        <v>12.88212</v>
      </c>
      <c r="J750">
        <v>2.2840129999999998</v>
      </c>
      <c r="K750">
        <v>2.2468859999999999</v>
      </c>
      <c r="L750">
        <v>16.1814</v>
      </c>
      <c r="M750">
        <v>2.86897</v>
      </c>
      <c r="N750">
        <v>2.8223400000000001</v>
      </c>
      <c r="O750">
        <v>1</v>
      </c>
      <c r="P750" t="s">
        <v>172</v>
      </c>
      <c r="Q750" t="s">
        <v>171</v>
      </c>
      <c r="R750">
        <v>1.2561100000000001</v>
      </c>
    </row>
    <row r="751" spans="1:18" x14ac:dyDescent="0.25">
      <c r="A751">
        <v>435</v>
      </c>
      <c r="B751" t="s">
        <v>229</v>
      </c>
      <c r="C751">
        <v>12827</v>
      </c>
      <c r="D751">
        <v>111</v>
      </c>
      <c r="E751" t="s">
        <v>231</v>
      </c>
      <c r="F751" t="s">
        <v>448</v>
      </c>
      <c r="G751">
        <v>208.78399999999999</v>
      </c>
      <c r="H751" t="s">
        <v>449</v>
      </c>
      <c r="I751">
        <v>9.8435590000000008</v>
      </c>
      <c r="J751">
        <v>1.71604</v>
      </c>
      <c r="K751">
        <v>2.0080279999999999</v>
      </c>
      <c r="L751">
        <v>5.6793899999999997</v>
      </c>
      <c r="M751">
        <v>0.99009499999999995</v>
      </c>
      <c r="N751">
        <v>1.15856</v>
      </c>
      <c r="O751">
        <v>1</v>
      </c>
      <c r="P751" t="s">
        <v>172</v>
      </c>
      <c r="Q751" t="s">
        <v>171</v>
      </c>
      <c r="R751">
        <v>0.57696499999999995</v>
      </c>
    </row>
    <row r="752" spans="1:18" x14ac:dyDescent="0.25">
      <c r="A752">
        <v>438</v>
      </c>
      <c r="B752" t="s">
        <v>229</v>
      </c>
      <c r="C752">
        <v>12836</v>
      </c>
      <c r="D752">
        <v>134</v>
      </c>
      <c r="E752" t="s">
        <v>241</v>
      </c>
      <c r="F752" t="s">
        <v>537</v>
      </c>
      <c r="G752">
        <v>35.321300000000001</v>
      </c>
      <c r="H752" t="s">
        <v>449</v>
      </c>
      <c r="I752">
        <v>7.7349319999999997</v>
      </c>
      <c r="J752">
        <v>1.296503</v>
      </c>
      <c r="K752">
        <v>1.8149770000000001</v>
      </c>
      <c r="L752">
        <v>5.5864999999999998E-2</v>
      </c>
      <c r="M752">
        <v>9.3640000000000008E-3</v>
      </c>
      <c r="N752">
        <v>1.3109000000000001E-2</v>
      </c>
      <c r="O752">
        <v>1</v>
      </c>
      <c r="P752" t="s">
        <v>172</v>
      </c>
      <c r="Q752" t="s">
        <v>171</v>
      </c>
      <c r="R752">
        <v>7.2220000000000001E-3</v>
      </c>
    </row>
    <row r="753" spans="1:18" x14ac:dyDescent="0.25">
      <c r="A753">
        <v>440</v>
      </c>
      <c r="B753" t="s">
        <v>229</v>
      </c>
      <c r="C753">
        <v>12857</v>
      </c>
      <c r="D753">
        <v>182</v>
      </c>
      <c r="E753" t="s">
        <v>242</v>
      </c>
      <c r="F753" t="s">
        <v>538</v>
      </c>
      <c r="G753">
        <v>9.8624000000000003E-2</v>
      </c>
      <c r="H753" t="s">
        <v>449</v>
      </c>
      <c r="I753">
        <v>8.2781629999999993</v>
      </c>
      <c r="J753">
        <v>1.2135750000000001</v>
      </c>
      <c r="K753">
        <v>1.8111649999999999</v>
      </c>
      <c r="L753">
        <v>0.77037699999999998</v>
      </c>
      <c r="M753">
        <v>0.112937</v>
      </c>
      <c r="N753">
        <v>0.16855000000000001</v>
      </c>
      <c r="O753">
        <v>1</v>
      </c>
      <c r="P753" t="s">
        <v>172</v>
      </c>
      <c r="Q753" t="s">
        <v>171</v>
      </c>
      <c r="R753">
        <v>9.3061000000000005E-2</v>
      </c>
    </row>
    <row r="754" spans="1:18" x14ac:dyDescent="0.25">
      <c r="A754">
        <v>441</v>
      </c>
      <c r="B754" t="s">
        <v>229</v>
      </c>
      <c r="C754">
        <v>12858</v>
      </c>
      <c r="D754">
        <v>182</v>
      </c>
      <c r="E754" t="s">
        <v>242</v>
      </c>
      <c r="F754" t="s">
        <v>538</v>
      </c>
      <c r="G754">
        <v>50.270800000000001</v>
      </c>
      <c r="H754" t="s">
        <v>449</v>
      </c>
      <c r="I754">
        <v>8.2781629999999993</v>
      </c>
      <c r="J754">
        <v>1.2135750000000001</v>
      </c>
      <c r="K754">
        <v>1.8111649999999999</v>
      </c>
      <c r="L754">
        <v>415.53399999999999</v>
      </c>
      <c r="M754">
        <v>60.917099999999998</v>
      </c>
      <c r="N754">
        <v>90.914000000000001</v>
      </c>
      <c r="O754">
        <v>1</v>
      </c>
      <c r="P754" t="s">
        <v>172</v>
      </c>
      <c r="Q754" t="s">
        <v>171</v>
      </c>
      <c r="R754">
        <v>50.196399999999997</v>
      </c>
    </row>
    <row r="755" spans="1:18" x14ac:dyDescent="0.25">
      <c r="A755">
        <v>442</v>
      </c>
      <c r="B755" t="s">
        <v>229</v>
      </c>
      <c r="C755">
        <v>12864</v>
      </c>
      <c r="D755">
        <v>411</v>
      </c>
      <c r="E755" t="s">
        <v>236</v>
      </c>
      <c r="F755" t="s">
        <v>539</v>
      </c>
      <c r="G755">
        <v>125.874</v>
      </c>
      <c r="H755" t="s">
        <v>449</v>
      </c>
      <c r="I755">
        <v>6.910609</v>
      </c>
      <c r="J755">
        <v>0.99590999999999996</v>
      </c>
      <c r="K755">
        <v>1.6334109999999999</v>
      </c>
      <c r="L755">
        <v>162.30199999999999</v>
      </c>
      <c r="M755">
        <v>23.389800000000001</v>
      </c>
      <c r="N755">
        <v>38.362099999999998</v>
      </c>
      <c r="O755">
        <v>1</v>
      </c>
      <c r="P755" t="s">
        <v>172</v>
      </c>
      <c r="Q755" t="s">
        <v>171</v>
      </c>
      <c r="R755">
        <v>23.485900000000001</v>
      </c>
    </row>
    <row r="756" spans="1:18" x14ac:dyDescent="0.25">
      <c r="A756">
        <v>443</v>
      </c>
      <c r="B756" t="s">
        <v>229</v>
      </c>
      <c r="C756">
        <v>12866</v>
      </c>
      <c r="D756">
        <v>530</v>
      </c>
      <c r="E756" t="s">
        <v>237</v>
      </c>
      <c r="F756" t="s">
        <v>540</v>
      </c>
      <c r="G756">
        <v>2.9320200000000001</v>
      </c>
      <c r="H756" t="s">
        <v>449</v>
      </c>
      <c r="I756">
        <v>8.7146969999999992</v>
      </c>
      <c r="J756">
        <v>1.29051</v>
      </c>
      <c r="K756">
        <v>1.7718050000000001</v>
      </c>
      <c r="L756">
        <v>25.5517</v>
      </c>
      <c r="M756">
        <v>3.7837999999999998</v>
      </c>
      <c r="N756">
        <v>5.1949699999999996</v>
      </c>
      <c r="O756">
        <v>1</v>
      </c>
      <c r="P756" t="s">
        <v>172</v>
      </c>
      <c r="Q756" t="s">
        <v>171</v>
      </c>
      <c r="R756">
        <v>2.9320200000000001</v>
      </c>
    </row>
    <row r="757" spans="1:18" x14ac:dyDescent="0.25">
      <c r="A757">
        <v>444</v>
      </c>
      <c r="B757" t="s">
        <v>229</v>
      </c>
      <c r="C757">
        <v>12867</v>
      </c>
      <c r="D757">
        <v>530</v>
      </c>
      <c r="E757" t="s">
        <v>237</v>
      </c>
      <c r="F757" t="s">
        <v>540</v>
      </c>
      <c r="G757">
        <v>1.14235</v>
      </c>
      <c r="H757" t="s">
        <v>449</v>
      </c>
      <c r="I757">
        <v>8.7146969999999992</v>
      </c>
      <c r="J757">
        <v>1.29051</v>
      </c>
      <c r="K757">
        <v>1.7718050000000001</v>
      </c>
      <c r="L757">
        <v>9.9552300000000002</v>
      </c>
      <c r="M757">
        <v>1.47421</v>
      </c>
      <c r="N757">
        <v>2.0240200000000002</v>
      </c>
      <c r="O757">
        <v>1</v>
      </c>
      <c r="P757" t="s">
        <v>172</v>
      </c>
      <c r="Q757" t="s">
        <v>171</v>
      </c>
      <c r="R757">
        <v>1.14235</v>
      </c>
    </row>
    <row r="758" spans="1:18" x14ac:dyDescent="0.25">
      <c r="A758">
        <v>445</v>
      </c>
      <c r="B758" t="s">
        <v>229</v>
      </c>
      <c r="C758">
        <v>12868</v>
      </c>
      <c r="D758">
        <v>530</v>
      </c>
      <c r="E758" t="s">
        <v>237</v>
      </c>
      <c r="F758" t="s">
        <v>540</v>
      </c>
      <c r="G758">
        <v>1.8491899999999999</v>
      </c>
      <c r="H758" t="s">
        <v>449</v>
      </c>
      <c r="I758">
        <v>8.7146969999999992</v>
      </c>
      <c r="J758">
        <v>1.29051</v>
      </c>
      <c r="K758">
        <v>1.7718050000000001</v>
      </c>
      <c r="L758">
        <v>16.115100000000002</v>
      </c>
      <c r="M758">
        <v>2.3864000000000001</v>
      </c>
      <c r="N758">
        <v>3.2764000000000002</v>
      </c>
      <c r="O758">
        <v>1</v>
      </c>
      <c r="P758" t="s">
        <v>172</v>
      </c>
      <c r="Q758" t="s">
        <v>171</v>
      </c>
      <c r="R758">
        <v>1.8491899999999999</v>
      </c>
    </row>
    <row r="759" spans="1:18" x14ac:dyDescent="0.25">
      <c r="A759">
        <v>446</v>
      </c>
      <c r="B759" t="s">
        <v>229</v>
      </c>
      <c r="C759">
        <v>12869</v>
      </c>
      <c r="D759">
        <v>530</v>
      </c>
      <c r="E759" t="s">
        <v>237</v>
      </c>
      <c r="F759" t="s">
        <v>540</v>
      </c>
      <c r="G759">
        <v>2.9492099999999999</v>
      </c>
      <c r="H759" t="s">
        <v>449</v>
      </c>
      <c r="I759">
        <v>8.7146969999999992</v>
      </c>
      <c r="J759">
        <v>1.29051</v>
      </c>
      <c r="K759">
        <v>1.7718050000000001</v>
      </c>
      <c r="L759">
        <v>25.701499999999999</v>
      </c>
      <c r="M759">
        <v>3.8059799999999999</v>
      </c>
      <c r="N759">
        <v>5.2254199999999997</v>
      </c>
      <c r="O759">
        <v>1</v>
      </c>
      <c r="P759" t="s">
        <v>172</v>
      </c>
      <c r="Q759" t="s">
        <v>171</v>
      </c>
      <c r="R759">
        <v>2.9492099999999999</v>
      </c>
    </row>
    <row r="760" spans="1:18" x14ac:dyDescent="0.25">
      <c r="A760">
        <v>447</v>
      </c>
      <c r="B760" t="s">
        <v>229</v>
      </c>
      <c r="C760">
        <v>12948</v>
      </c>
      <c r="D760">
        <v>811</v>
      </c>
      <c r="E760" t="s">
        <v>240</v>
      </c>
      <c r="F760" t="s">
        <v>541</v>
      </c>
      <c r="G760">
        <v>402.202</v>
      </c>
      <c r="H760" t="s">
        <v>449</v>
      </c>
      <c r="I760">
        <v>7.0189370000000002</v>
      </c>
      <c r="J760">
        <v>0.87693299999999996</v>
      </c>
      <c r="K760">
        <v>1.6749400000000001</v>
      </c>
      <c r="L760">
        <v>169.893</v>
      </c>
      <c r="M760">
        <v>21.226099999999999</v>
      </c>
      <c r="N760">
        <v>40.541800000000002</v>
      </c>
      <c r="O760">
        <v>1</v>
      </c>
      <c r="P760" t="s">
        <v>172</v>
      </c>
      <c r="Q760" t="s">
        <v>171</v>
      </c>
      <c r="R760">
        <v>24.204899999999999</v>
      </c>
    </row>
    <row r="761" spans="1:18" x14ac:dyDescent="0.25">
      <c r="A761">
        <v>142</v>
      </c>
      <c r="B761" t="s">
        <v>229</v>
      </c>
      <c r="C761">
        <v>1363</v>
      </c>
      <c r="D761">
        <v>121</v>
      </c>
      <c r="E761" t="s">
        <v>231</v>
      </c>
      <c r="F761" t="s">
        <v>470</v>
      </c>
      <c r="G761">
        <v>114.995</v>
      </c>
      <c r="H761" t="s">
        <v>471</v>
      </c>
      <c r="I761">
        <v>11.719173</v>
      </c>
      <c r="J761">
        <v>1.982953</v>
      </c>
      <c r="K761">
        <v>2.0781740000000002</v>
      </c>
      <c r="L761">
        <v>6.7580299999999998</v>
      </c>
      <c r="M761">
        <v>1.1435</v>
      </c>
      <c r="N761">
        <v>1.19841</v>
      </c>
      <c r="O761">
        <v>4</v>
      </c>
      <c r="P761" t="s">
        <v>174</v>
      </c>
      <c r="Q761" t="s">
        <v>173</v>
      </c>
      <c r="R761">
        <v>0.57666399999999995</v>
      </c>
    </row>
    <row r="762" spans="1:18" x14ac:dyDescent="0.25">
      <c r="A762">
        <v>144</v>
      </c>
      <c r="B762" t="s">
        <v>229</v>
      </c>
      <c r="C762">
        <v>1378</v>
      </c>
      <c r="D762">
        <v>133</v>
      </c>
      <c r="E762" t="s">
        <v>232</v>
      </c>
      <c r="F762" t="s">
        <v>542</v>
      </c>
      <c r="G762">
        <v>7.3097799999999999</v>
      </c>
      <c r="H762" t="s">
        <v>471</v>
      </c>
      <c r="I762">
        <v>11.792467</v>
      </c>
      <c r="J762">
        <v>1.9885550000000001</v>
      </c>
      <c r="K762">
        <v>2.079189</v>
      </c>
      <c r="L762">
        <v>18.601600000000001</v>
      </c>
      <c r="M762">
        <v>3.1367699999999998</v>
      </c>
      <c r="N762">
        <v>3.2797299999999998</v>
      </c>
      <c r="O762">
        <v>4</v>
      </c>
      <c r="P762" t="s">
        <v>174</v>
      </c>
      <c r="Q762" t="s">
        <v>173</v>
      </c>
      <c r="R762">
        <v>1.57741</v>
      </c>
    </row>
    <row r="763" spans="1:18" x14ac:dyDescent="0.25">
      <c r="A763">
        <v>145</v>
      </c>
      <c r="B763" t="s">
        <v>229</v>
      </c>
      <c r="C763">
        <v>1385</v>
      </c>
      <c r="D763">
        <v>140</v>
      </c>
      <c r="E763" t="s">
        <v>233</v>
      </c>
      <c r="F763" t="s">
        <v>472</v>
      </c>
      <c r="G763">
        <v>12.347200000000001</v>
      </c>
      <c r="H763" t="s">
        <v>471</v>
      </c>
      <c r="I763">
        <v>9.2811850000000007</v>
      </c>
      <c r="J763">
        <v>1.3582639999999999</v>
      </c>
      <c r="K763">
        <v>1.775104</v>
      </c>
      <c r="L763">
        <v>9.859999999999999E-4</v>
      </c>
      <c r="M763">
        <v>1.44E-4</v>
      </c>
      <c r="N763">
        <v>1.8900000000000001E-4</v>
      </c>
      <c r="O763">
        <v>4</v>
      </c>
      <c r="P763" t="s">
        <v>174</v>
      </c>
      <c r="Q763" t="s">
        <v>173</v>
      </c>
      <c r="R763">
        <v>1.06E-4</v>
      </c>
    </row>
    <row r="764" spans="1:18" x14ac:dyDescent="0.25">
      <c r="A764">
        <v>146</v>
      </c>
      <c r="B764" t="s">
        <v>229</v>
      </c>
      <c r="C764">
        <v>1386</v>
      </c>
      <c r="D764">
        <v>140</v>
      </c>
      <c r="E764" t="s">
        <v>233</v>
      </c>
      <c r="F764" t="s">
        <v>472</v>
      </c>
      <c r="G764">
        <v>10.329000000000001</v>
      </c>
      <c r="H764" t="s">
        <v>471</v>
      </c>
      <c r="I764">
        <v>9.2811850000000007</v>
      </c>
      <c r="J764">
        <v>1.3582639999999999</v>
      </c>
      <c r="K764">
        <v>1.775104</v>
      </c>
      <c r="L764">
        <v>42.831299999999999</v>
      </c>
      <c r="M764">
        <v>6.2681899999999997</v>
      </c>
      <c r="N764">
        <v>8.1918399999999991</v>
      </c>
      <c r="O764">
        <v>4</v>
      </c>
      <c r="P764" t="s">
        <v>174</v>
      </c>
      <c r="Q764" t="s">
        <v>173</v>
      </c>
      <c r="R764">
        <v>4.6148499999999997</v>
      </c>
    </row>
    <row r="765" spans="1:18" x14ac:dyDescent="0.25">
      <c r="A765">
        <v>147</v>
      </c>
      <c r="B765" t="s">
        <v>229</v>
      </c>
      <c r="C765">
        <v>1387</v>
      </c>
      <c r="D765">
        <v>140</v>
      </c>
      <c r="E765" t="s">
        <v>233</v>
      </c>
      <c r="F765" t="s">
        <v>472</v>
      </c>
      <c r="G765">
        <v>10.8774</v>
      </c>
      <c r="H765" t="s">
        <v>471</v>
      </c>
      <c r="I765">
        <v>9.2811850000000007</v>
      </c>
      <c r="J765">
        <v>1.3582639999999999</v>
      </c>
      <c r="K765">
        <v>1.775104</v>
      </c>
      <c r="L765">
        <v>15.223699999999999</v>
      </c>
      <c r="M765">
        <v>2.2279300000000002</v>
      </c>
      <c r="N765">
        <v>2.91167</v>
      </c>
      <c r="O765">
        <v>4</v>
      </c>
      <c r="P765" t="s">
        <v>174</v>
      </c>
      <c r="Q765" t="s">
        <v>173</v>
      </c>
      <c r="R765">
        <v>1.64028</v>
      </c>
    </row>
    <row r="766" spans="1:18" x14ac:dyDescent="0.25">
      <c r="A766">
        <v>148</v>
      </c>
      <c r="B766" t="s">
        <v>229</v>
      </c>
      <c r="C766">
        <v>1389</v>
      </c>
      <c r="D766">
        <v>140</v>
      </c>
      <c r="E766" t="s">
        <v>233</v>
      </c>
      <c r="F766" t="s">
        <v>472</v>
      </c>
      <c r="G766">
        <v>22.069900000000001</v>
      </c>
      <c r="H766" t="s">
        <v>471</v>
      </c>
      <c r="I766">
        <v>9.2811850000000007</v>
      </c>
      <c r="J766">
        <v>1.3582639999999999</v>
      </c>
      <c r="K766">
        <v>1.775104</v>
      </c>
      <c r="L766">
        <v>83.511099999999999</v>
      </c>
      <c r="M766">
        <v>12.221500000000001</v>
      </c>
      <c r="N766">
        <v>15.972200000000001</v>
      </c>
      <c r="O766">
        <v>4</v>
      </c>
      <c r="P766" t="s">
        <v>174</v>
      </c>
      <c r="Q766" t="s">
        <v>173</v>
      </c>
      <c r="R766">
        <v>8.9978899999999999</v>
      </c>
    </row>
    <row r="767" spans="1:18" x14ac:dyDescent="0.25">
      <c r="A767">
        <v>152</v>
      </c>
      <c r="B767" t="s">
        <v>229</v>
      </c>
      <c r="C767">
        <v>1399</v>
      </c>
      <c r="D767">
        <v>170</v>
      </c>
      <c r="E767" t="s">
        <v>248</v>
      </c>
      <c r="F767" t="s">
        <v>543</v>
      </c>
      <c r="G767">
        <v>6.3279699999999997</v>
      </c>
      <c r="H767" t="s">
        <v>471</v>
      </c>
      <c r="I767">
        <v>8.9847640000000002</v>
      </c>
      <c r="J767">
        <v>1.473347</v>
      </c>
      <c r="K767">
        <v>1.9074899999999999</v>
      </c>
      <c r="L767">
        <v>1.52451</v>
      </c>
      <c r="M767">
        <v>0.24999299999999999</v>
      </c>
      <c r="N767">
        <v>0.32365699999999997</v>
      </c>
      <c r="O767">
        <v>4</v>
      </c>
      <c r="P767" t="s">
        <v>174</v>
      </c>
      <c r="Q767" t="s">
        <v>173</v>
      </c>
      <c r="R767">
        <v>0.16967699999999999</v>
      </c>
    </row>
    <row r="768" spans="1:18" x14ac:dyDescent="0.25">
      <c r="A768">
        <v>172</v>
      </c>
      <c r="B768" t="s">
        <v>229</v>
      </c>
      <c r="C768">
        <v>1450</v>
      </c>
      <c r="D768">
        <v>411</v>
      </c>
      <c r="E768" t="s">
        <v>236</v>
      </c>
      <c r="F768" t="s">
        <v>473</v>
      </c>
      <c r="G768">
        <v>17.4483</v>
      </c>
      <c r="H768" t="s">
        <v>471</v>
      </c>
      <c r="I768">
        <v>6.6934500000000003</v>
      </c>
      <c r="J768">
        <v>0.99065700000000001</v>
      </c>
      <c r="K768">
        <v>1.5987610000000001</v>
      </c>
      <c r="L768">
        <v>32.188200000000002</v>
      </c>
      <c r="M768">
        <v>4.7639800000000001</v>
      </c>
      <c r="N768">
        <v>7.6882999999999999</v>
      </c>
      <c r="O768">
        <v>4</v>
      </c>
      <c r="P768" t="s">
        <v>174</v>
      </c>
      <c r="Q768" t="s">
        <v>173</v>
      </c>
      <c r="R768">
        <v>4.80891</v>
      </c>
    </row>
    <row r="769" spans="1:18" x14ac:dyDescent="0.25">
      <c r="A769">
        <v>173</v>
      </c>
      <c r="B769" t="s">
        <v>229</v>
      </c>
      <c r="C769">
        <v>1451</v>
      </c>
      <c r="D769">
        <v>411</v>
      </c>
      <c r="E769" t="s">
        <v>236</v>
      </c>
      <c r="F769" t="s">
        <v>473</v>
      </c>
      <c r="G769">
        <v>47.374200000000002</v>
      </c>
      <c r="H769" t="s">
        <v>471</v>
      </c>
      <c r="I769">
        <v>6.6934500000000003</v>
      </c>
      <c r="J769">
        <v>0.99065700000000001</v>
      </c>
      <c r="K769">
        <v>1.5987610000000001</v>
      </c>
      <c r="L769">
        <v>101.26300000000001</v>
      </c>
      <c r="M769">
        <v>14.987399999999999</v>
      </c>
      <c r="N769">
        <v>24.187200000000001</v>
      </c>
      <c r="O769">
        <v>4</v>
      </c>
      <c r="P769" t="s">
        <v>174</v>
      </c>
      <c r="Q769" t="s">
        <v>173</v>
      </c>
      <c r="R769">
        <v>15.1287</v>
      </c>
    </row>
    <row r="770" spans="1:18" x14ac:dyDescent="0.25">
      <c r="A770">
        <v>187</v>
      </c>
      <c r="B770" t="s">
        <v>229</v>
      </c>
      <c r="C770">
        <v>1495</v>
      </c>
      <c r="D770">
        <v>620</v>
      </c>
      <c r="E770" t="s">
        <v>274</v>
      </c>
      <c r="F770" t="s">
        <v>544</v>
      </c>
      <c r="G770">
        <v>2.6204100000000001</v>
      </c>
      <c r="H770" t="s">
        <v>471</v>
      </c>
      <c r="I770">
        <v>12.467798</v>
      </c>
      <c r="J770">
        <v>2.1053609999999998</v>
      </c>
      <c r="K770">
        <v>2.1709649999999998</v>
      </c>
      <c r="L770">
        <v>31.463999999999999</v>
      </c>
      <c r="M770">
        <v>5.3131300000000001</v>
      </c>
      <c r="N770">
        <v>5.4786900000000003</v>
      </c>
      <c r="O770">
        <v>4</v>
      </c>
      <c r="P770" t="s">
        <v>174</v>
      </c>
      <c r="Q770" t="s">
        <v>173</v>
      </c>
      <c r="R770">
        <v>2.5236200000000002</v>
      </c>
    </row>
    <row r="771" spans="1:18" x14ac:dyDescent="0.25">
      <c r="A771">
        <v>453</v>
      </c>
      <c r="B771" t="s">
        <v>229</v>
      </c>
      <c r="C771">
        <v>12968</v>
      </c>
      <c r="D771">
        <v>111</v>
      </c>
      <c r="E771" t="s">
        <v>231</v>
      </c>
      <c r="F771" t="s">
        <v>275</v>
      </c>
      <c r="G771">
        <v>43.865600000000001</v>
      </c>
      <c r="H771" t="s">
        <v>456</v>
      </c>
      <c r="I771">
        <v>12.112627</v>
      </c>
      <c r="J771">
        <v>2.0299130000000001</v>
      </c>
      <c r="K771">
        <v>2.1866620000000001</v>
      </c>
      <c r="L771">
        <v>65.921000000000006</v>
      </c>
      <c r="M771">
        <v>11.047499999999999</v>
      </c>
      <c r="N771">
        <v>11.900600000000001</v>
      </c>
      <c r="O771">
        <v>4</v>
      </c>
      <c r="P771" t="s">
        <v>174</v>
      </c>
      <c r="Q771" t="s">
        <v>173</v>
      </c>
      <c r="R771">
        <v>5.4423399999999997</v>
      </c>
    </row>
    <row r="772" spans="1:18" x14ac:dyDescent="0.25">
      <c r="A772">
        <v>484</v>
      </c>
      <c r="B772" t="s">
        <v>229</v>
      </c>
      <c r="C772">
        <v>13069</v>
      </c>
      <c r="D772">
        <v>121</v>
      </c>
      <c r="E772" t="s">
        <v>231</v>
      </c>
      <c r="F772" t="s">
        <v>276</v>
      </c>
      <c r="G772">
        <v>682.74699999999996</v>
      </c>
      <c r="H772" t="s">
        <v>456</v>
      </c>
      <c r="I772">
        <v>11.733371</v>
      </c>
      <c r="J772">
        <v>1.9754510000000001</v>
      </c>
      <c r="K772">
        <v>2.1412239999999998</v>
      </c>
      <c r="L772">
        <v>89.393000000000001</v>
      </c>
      <c r="M772">
        <v>15.0504</v>
      </c>
      <c r="N772">
        <v>16.313300000000002</v>
      </c>
      <c r="O772">
        <v>4</v>
      </c>
      <c r="P772" t="s">
        <v>174</v>
      </c>
      <c r="Q772" t="s">
        <v>173</v>
      </c>
      <c r="R772">
        <v>7.6186999999999996</v>
      </c>
    </row>
    <row r="773" spans="1:18" x14ac:dyDescent="0.25">
      <c r="A773">
        <v>490</v>
      </c>
      <c r="B773" t="s">
        <v>229</v>
      </c>
      <c r="C773">
        <v>13077</v>
      </c>
      <c r="D773">
        <v>121</v>
      </c>
      <c r="E773" t="s">
        <v>231</v>
      </c>
      <c r="F773" t="s">
        <v>276</v>
      </c>
      <c r="G773">
        <v>279.935</v>
      </c>
      <c r="H773" t="s">
        <v>456</v>
      </c>
      <c r="I773">
        <v>11.733371</v>
      </c>
      <c r="J773">
        <v>1.9754510000000001</v>
      </c>
      <c r="K773">
        <v>2.1412239999999998</v>
      </c>
      <c r="L773">
        <v>573.54600000000005</v>
      </c>
      <c r="M773">
        <v>96.563199999999995</v>
      </c>
      <c r="N773">
        <v>104.666</v>
      </c>
      <c r="O773">
        <v>4</v>
      </c>
      <c r="P773" t="s">
        <v>174</v>
      </c>
      <c r="Q773" t="s">
        <v>173</v>
      </c>
      <c r="R773">
        <v>48.881599999999999</v>
      </c>
    </row>
    <row r="774" spans="1:18" x14ac:dyDescent="0.25">
      <c r="A774">
        <v>502</v>
      </c>
      <c r="B774" t="s">
        <v>229</v>
      </c>
      <c r="C774">
        <v>13133</v>
      </c>
      <c r="D774">
        <v>133</v>
      </c>
      <c r="E774" t="s">
        <v>232</v>
      </c>
      <c r="F774" t="s">
        <v>277</v>
      </c>
      <c r="G774">
        <v>47.103400000000001</v>
      </c>
      <c r="H774" t="s">
        <v>456</v>
      </c>
      <c r="I774">
        <v>11.271977</v>
      </c>
      <c r="J774">
        <v>2.2334000000000001</v>
      </c>
      <c r="K774">
        <v>2.0293679999999998</v>
      </c>
      <c r="L774">
        <v>530.94799999999998</v>
      </c>
      <c r="M774">
        <v>105.20099999999999</v>
      </c>
      <c r="N774">
        <v>95.590100000000007</v>
      </c>
      <c r="O774">
        <v>4</v>
      </c>
      <c r="P774" t="s">
        <v>174</v>
      </c>
      <c r="Q774" t="s">
        <v>173</v>
      </c>
      <c r="R774">
        <v>47.103400000000001</v>
      </c>
    </row>
    <row r="775" spans="1:18" x14ac:dyDescent="0.25">
      <c r="A775">
        <v>505</v>
      </c>
      <c r="B775" t="s">
        <v>229</v>
      </c>
      <c r="C775">
        <v>13135</v>
      </c>
      <c r="D775">
        <v>133</v>
      </c>
      <c r="E775" t="s">
        <v>232</v>
      </c>
      <c r="F775" t="s">
        <v>277</v>
      </c>
      <c r="G775">
        <v>14.7545</v>
      </c>
      <c r="H775" t="s">
        <v>456</v>
      </c>
      <c r="I775">
        <v>11.271977</v>
      </c>
      <c r="J775">
        <v>2.2334000000000001</v>
      </c>
      <c r="K775">
        <v>2.0293679999999998</v>
      </c>
      <c r="L775">
        <v>78.478399999999993</v>
      </c>
      <c r="M775">
        <v>15.5495</v>
      </c>
      <c r="N775">
        <v>14.129</v>
      </c>
      <c r="O775">
        <v>4</v>
      </c>
      <c r="P775" t="s">
        <v>174</v>
      </c>
      <c r="Q775" t="s">
        <v>173</v>
      </c>
      <c r="R775">
        <v>6.9622599999999997</v>
      </c>
    </row>
    <row r="776" spans="1:18" x14ac:dyDescent="0.25">
      <c r="A776">
        <v>515</v>
      </c>
      <c r="B776" t="s">
        <v>229</v>
      </c>
      <c r="C776">
        <v>13167</v>
      </c>
      <c r="D776">
        <v>140</v>
      </c>
      <c r="E776" t="s">
        <v>233</v>
      </c>
      <c r="F776" t="s">
        <v>278</v>
      </c>
      <c r="G776">
        <v>1.2666E-2</v>
      </c>
      <c r="H776" t="s">
        <v>456</v>
      </c>
      <c r="I776">
        <v>12.496560000000001</v>
      </c>
      <c r="J776">
        <v>1.9466840000000001</v>
      </c>
      <c r="K776">
        <v>2.126881</v>
      </c>
      <c r="L776">
        <v>0.158279</v>
      </c>
      <c r="M776">
        <v>2.4656000000000001E-2</v>
      </c>
      <c r="N776">
        <v>2.6939000000000001E-2</v>
      </c>
      <c r="O776">
        <v>4</v>
      </c>
      <c r="P776" t="s">
        <v>174</v>
      </c>
      <c r="Q776" t="s">
        <v>173</v>
      </c>
      <c r="R776">
        <v>1.2666E-2</v>
      </c>
    </row>
    <row r="777" spans="1:18" x14ac:dyDescent="0.25">
      <c r="A777">
        <v>542</v>
      </c>
      <c r="B777" t="s">
        <v>229</v>
      </c>
      <c r="C777">
        <v>13249</v>
      </c>
      <c r="D777">
        <v>182</v>
      </c>
      <c r="E777" t="s">
        <v>242</v>
      </c>
      <c r="F777" t="s">
        <v>279</v>
      </c>
      <c r="G777">
        <v>163.858</v>
      </c>
      <c r="H777" t="s">
        <v>456</v>
      </c>
      <c r="I777">
        <v>11.610144999999999</v>
      </c>
      <c r="J777">
        <v>2.0070380000000001</v>
      </c>
      <c r="K777">
        <v>2.0894119999999998</v>
      </c>
      <c r="L777">
        <v>8.8819499999999998</v>
      </c>
      <c r="M777">
        <v>1.53542</v>
      </c>
      <c r="N777">
        <v>1.59843</v>
      </c>
      <c r="O777">
        <v>4</v>
      </c>
      <c r="P777" t="s">
        <v>174</v>
      </c>
      <c r="Q777" t="s">
        <v>173</v>
      </c>
      <c r="R777">
        <v>0.76501600000000003</v>
      </c>
    </row>
    <row r="778" spans="1:18" x14ac:dyDescent="0.25">
      <c r="A778">
        <v>547</v>
      </c>
      <c r="B778" t="s">
        <v>229</v>
      </c>
      <c r="C778">
        <v>13264</v>
      </c>
      <c r="D778">
        <v>185</v>
      </c>
      <c r="E778" t="s">
        <v>280</v>
      </c>
      <c r="F778" t="s">
        <v>281</v>
      </c>
      <c r="G778">
        <v>18.147300000000001</v>
      </c>
      <c r="H778" t="s">
        <v>456</v>
      </c>
      <c r="I778">
        <v>11.209728</v>
      </c>
      <c r="J778">
        <v>1.937066</v>
      </c>
      <c r="K778">
        <v>2.108727</v>
      </c>
      <c r="L778">
        <v>187.834</v>
      </c>
      <c r="M778">
        <v>32.458100000000002</v>
      </c>
      <c r="N778">
        <v>35.334499999999998</v>
      </c>
      <c r="O778">
        <v>4</v>
      </c>
      <c r="P778" t="s">
        <v>174</v>
      </c>
      <c r="Q778" t="s">
        <v>173</v>
      </c>
      <c r="R778">
        <v>16.7563</v>
      </c>
    </row>
    <row r="779" spans="1:18" x14ac:dyDescent="0.25">
      <c r="A779">
        <v>604</v>
      </c>
      <c r="B779" t="s">
        <v>229</v>
      </c>
      <c r="C779">
        <v>13638</v>
      </c>
      <c r="D779">
        <v>411</v>
      </c>
      <c r="E779" t="s">
        <v>236</v>
      </c>
      <c r="F779" t="s">
        <v>282</v>
      </c>
      <c r="G779">
        <v>4.1583899999999998</v>
      </c>
      <c r="H779" t="s">
        <v>456</v>
      </c>
      <c r="I779">
        <v>5.9979040000000001</v>
      </c>
      <c r="J779">
        <v>0.90687899999999999</v>
      </c>
      <c r="K779">
        <v>1.5020009999999999</v>
      </c>
      <c r="L779">
        <v>24.840599999999998</v>
      </c>
      <c r="M779">
        <v>3.7558799999999999</v>
      </c>
      <c r="N779">
        <v>6.2206000000000001</v>
      </c>
      <c r="O779">
        <v>4</v>
      </c>
      <c r="P779" t="s">
        <v>174</v>
      </c>
      <c r="Q779" t="s">
        <v>173</v>
      </c>
      <c r="R779">
        <v>4.14154</v>
      </c>
    </row>
    <row r="780" spans="1:18" x14ac:dyDescent="0.25">
      <c r="A780">
        <v>606</v>
      </c>
      <c r="B780" t="s">
        <v>229</v>
      </c>
      <c r="C780">
        <v>13640</v>
      </c>
      <c r="D780">
        <v>411</v>
      </c>
      <c r="E780" t="s">
        <v>236</v>
      </c>
      <c r="F780" t="s">
        <v>282</v>
      </c>
      <c r="G780">
        <v>4.5627599999999999</v>
      </c>
      <c r="H780" t="s">
        <v>456</v>
      </c>
      <c r="I780">
        <v>5.9979040000000001</v>
      </c>
      <c r="J780">
        <v>0.90687899999999999</v>
      </c>
      <c r="K780">
        <v>1.5020009999999999</v>
      </c>
      <c r="L780">
        <v>27.367000000000001</v>
      </c>
      <c r="M780">
        <v>4.1378700000000004</v>
      </c>
      <c r="N780">
        <v>6.8532700000000002</v>
      </c>
      <c r="O780">
        <v>4</v>
      </c>
      <c r="P780" t="s">
        <v>174</v>
      </c>
      <c r="Q780" t="s">
        <v>173</v>
      </c>
      <c r="R780">
        <v>4.5627599999999999</v>
      </c>
    </row>
    <row r="781" spans="1:18" x14ac:dyDescent="0.25">
      <c r="A781">
        <v>607</v>
      </c>
      <c r="B781" t="s">
        <v>229</v>
      </c>
      <c r="C781">
        <v>13641</v>
      </c>
      <c r="D781">
        <v>411</v>
      </c>
      <c r="E781" t="s">
        <v>236</v>
      </c>
      <c r="F781" t="s">
        <v>282</v>
      </c>
      <c r="G781">
        <v>34.3613</v>
      </c>
      <c r="H781" t="s">
        <v>456</v>
      </c>
      <c r="I781">
        <v>5.9979040000000001</v>
      </c>
      <c r="J781">
        <v>0.90687899999999999</v>
      </c>
      <c r="K781">
        <v>1.5020009999999999</v>
      </c>
      <c r="L781">
        <v>196.01599999999999</v>
      </c>
      <c r="M781">
        <v>29.637499999999999</v>
      </c>
      <c r="N781">
        <v>49.086599999999997</v>
      </c>
      <c r="O781">
        <v>4</v>
      </c>
      <c r="P781" t="s">
        <v>174</v>
      </c>
      <c r="Q781" t="s">
        <v>173</v>
      </c>
      <c r="R781">
        <v>32.680799999999998</v>
      </c>
    </row>
    <row r="782" spans="1:18" x14ac:dyDescent="0.25">
      <c r="A782">
        <v>609</v>
      </c>
      <c r="B782" t="s">
        <v>229</v>
      </c>
      <c r="C782">
        <v>13642</v>
      </c>
      <c r="D782">
        <v>411</v>
      </c>
      <c r="E782" t="s">
        <v>236</v>
      </c>
      <c r="F782" t="s">
        <v>282</v>
      </c>
      <c r="G782">
        <v>28.6112</v>
      </c>
      <c r="H782" t="s">
        <v>456</v>
      </c>
      <c r="I782">
        <v>5.9979040000000001</v>
      </c>
      <c r="J782">
        <v>0.90687899999999999</v>
      </c>
      <c r="K782">
        <v>1.5020009999999999</v>
      </c>
      <c r="L782">
        <v>50.724499999999999</v>
      </c>
      <c r="M782">
        <v>7.6695000000000002</v>
      </c>
      <c r="N782">
        <v>12.702500000000001</v>
      </c>
      <c r="O782">
        <v>4</v>
      </c>
      <c r="P782" t="s">
        <v>174</v>
      </c>
      <c r="Q782" t="s">
        <v>173</v>
      </c>
      <c r="R782">
        <v>8.4570299999999996</v>
      </c>
    </row>
    <row r="783" spans="1:18" x14ac:dyDescent="0.25">
      <c r="A783">
        <v>665</v>
      </c>
      <c r="B783" t="s">
        <v>229</v>
      </c>
      <c r="C783">
        <v>14453</v>
      </c>
      <c r="D783">
        <v>530</v>
      </c>
      <c r="E783" t="s">
        <v>237</v>
      </c>
      <c r="F783" t="s">
        <v>283</v>
      </c>
      <c r="G783">
        <v>2.0012400000000001</v>
      </c>
      <c r="H783" t="s">
        <v>456</v>
      </c>
      <c r="I783">
        <v>9.4268710000000002</v>
      </c>
      <c r="J783">
        <v>1.6340539999999999</v>
      </c>
      <c r="K783">
        <v>1.899934</v>
      </c>
      <c r="L783">
        <v>18.865400000000001</v>
      </c>
      <c r="M783">
        <v>3.27013</v>
      </c>
      <c r="N783">
        <v>3.8022200000000002</v>
      </c>
      <c r="O783">
        <v>4</v>
      </c>
      <c r="P783" t="s">
        <v>174</v>
      </c>
      <c r="Q783" t="s">
        <v>173</v>
      </c>
      <c r="R783">
        <v>2.0012400000000001</v>
      </c>
    </row>
    <row r="784" spans="1:18" x14ac:dyDescent="0.25">
      <c r="A784">
        <v>687</v>
      </c>
      <c r="B784" t="s">
        <v>229</v>
      </c>
      <c r="C784">
        <v>14801</v>
      </c>
      <c r="D784">
        <v>617</v>
      </c>
      <c r="E784" t="s">
        <v>258</v>
      </c>
      <c r="F784" t="s">
        <v>284</v>
      </c>
      <c r="G784">
        <v>8.7573299999999996</v>
      </c>
      <c r="H784" t="s">
        <v>456</v>
      </c>
      <c r="I784">
        <v>7.5608690000000003</v>
      </c>
      <c r="J784">
        <v>1.390093</v>
      </c>
      <c r="K784">
        <v>1.5510949999999999</v>
      </c>
      <c r="L784">
        <v>63.635100000000001</v>
      </c>
      <c r="M784">
        <v>11.6995</v>
      </c>
      <c r="N784">
        <v>13.054600000000001</v>
      </c>
      <c r="O784">
        <v>4</v>
      </c>
      <c r="P784" t="s">
        <v>174</v>
      </c>
      <c r="Q784" t="s">
        <v>173</v>
      </c>
      <c r="R784">
        <v>8.4163700000000006</v>
      </c>
    </row>
    <row r="785" spans="1:18" x14ac:dyDescent="0.25">
      <c r="A785">
        <v>692</v>
      </c>
      <c r="B785" t="s">
        <v>229</v>
      </c>
      <c r="C785">
        <v>14814</v>
      </c>
      <c r="D785">
        <v>620</v>
      </c>
      <c r="E785" t="s">
        <v>274</v>
      </c>
      <c r="F785" t="s">
        <v>285</v>
      </c>
      <c r="G785">
        <v>7.816E-3</v>
      </c>
      <c r="H785" t="s">
        <v>456</v>
      </c>
      <c r="I785">
        <v>11.171916</v>
      </c>
      <c r="J785">
        <v>2.4130799999999999</v>
      </c>
      <c r="K785">
        <v>1.5964879999999999</v>
      </c>
      <c r="L785">
        <v>8.7321999999999997E-2</v>
      </c>
      <c r="M785">
        <v>1.8860999999999999E-2</v>
      </c>
      <c r="N785">
        <v>1.2479000000000001E-2</v>
      </c>
      <c r="O785">
        <v>4</v>
      </c>
      <c r="P785" t="s">
        <v>174</v>
      </c>
      <c r="Q785" t="s">
        <v>173</v>
      </c>
      <c r="R785">
        <v>7.816E-3</v>
      </c>
    </row>
    <row r="786" spans="1:18" x14ac:dyDescent="0.25">
      <c r="A786">
        <v>694</v>
      </c>
      <c r="B786" t="s">
        <v>229</v>
      </c>
      <c r="C786">
        <v>14938</v>
      </c>
      <c r="D786">
        <v>625</v>
      </c>
      <c r="E786" t="s">
        <v>259</v>
      </c>
      <c r="F786" t="s">
        <v>286</v>
      </c>
      <c r="G786">
        <v>1.5263899999999999</v>
      </c>
      <c r="H786" t="s">
        <v>456</v>
      </c>
      <c r="I786">
        <v>5.4799730000000002</v>
      </c>
      <c r="J786">
        <v>0.94498800000000005</v>
      </c>
      <c r="K786">
        <v>1.3510439999999999</v>
      </c>
      <c r="L786">
        <v>8.3645800000000001</v>
      </c>
      <c r="M786">
        <v>1.44242</v>
      </c>
      <c r="N786">
        <v>2.0622199999999999</v>
      </c>
      <c r="O786">
        <v>4</v>
      </c>
      <c r="P786" t="s">
        <v>174</v>
      </c>
      <c r="Q786" t="s">
        <v>173</v>
      </c>
      <c r="R786">
        <v>1.5263899999999999</v>
      </c>
    </row>
    <row r="787" spans="1:18" x14ac:dyDescent="0.25">
      <c r="A787">
        <v>710</v>
      </c>
      <c r="B787" t="s">
        <v>229</v>
      </c>
      <c r="C787">
        <v>15363</v>
      </c>
      <c r="D787">
        <v>641</v>
      </c>
      <c r="E787" t="s">
        <v>238</v>
      </c>
      <c r="F787" t="s">
        <v>287</v>
      </c>
      <c r="G787">
        <v>12.568199999999999</v>
      </c>
      <c r="H787" t="s">
        <v>456</v>
      </c>
      <c r="I787">
        <v>7.2364240000000004</v>
      </c>
      <c r="J787">
        <v>1.3226290000000001</v>
      </c>
      <c r="K787">
        <v>1.468153</v>
      </c>
      <c r="L787">
        <v>90.948800000000006</v>
      </c>
      <c r="M787">
        <v>16.623100000000001</v>
      </c>
      <c r="N787">
        <v>18.452000000000002</v>
      </c>
      <c r="O787">
        <v>4</v>
      </c>
      <c r="P787" t="s">
        <v>174</v>
      </c>
      <c r="Q787" t="s">
        <v>173</v>
      </c>
      <c r="R787">
        <v>12.568199999999999</v>
      </c>
    </row>
    <row r="788" spans="1:18" x14ac:dyDescent="0.25">
      <c r="A788">
        <v>716</v>
      </c>
      <c r="B788" t="s">
        <v>229</v>
      </c>
      <c r="C788">
        <v>15369</v>
      </c>
      <c r="D788">
        <v>641</v>
      </c>
      <c r="E788" t="s">
        <v>238</v>
      </c>
      <c r="F788" t="s">
        <v>287</v>
      </c>
      <c r="G788">
        <v>4.2311399999999999</v>
      </c>
      <c r="H788" t="s">
        <v>456</v>
      </c>
      <c r="I788">
        <v>7.2364240000000004</v>
      </c>
      <c r="J788">
        <v>1.3226290000000001</v>
      </c>
      <c r="K788">
        <v>1.468153</v>
      </c>
      <c r="L788">
        <v>30.618300000000001</v>
      </c>
      <c r="M788">
        <v>5.5962300000000003</v>
      </c>
      <c r="N788">
        <v>6.2119600000000004</v>
      </c>
      <c r="O788">
        <v>4</v>
      </c>
      <c r="P788" t="s">
        <v>174</v>
      </c>
      <c r="Q788" t="s">
        <v>173</v>
      </c>
      <c r="R788">
        <v>4.2311399999999999</v>
      </c>
    </row>
    <row r="789" spans="1:18" x14ac:dyDescent="0.25">
      <c r="A789">
        <v>717</v>
      </c>
      <c r="B789" t="s">
        <v>229</v>
      </c>
      <c r="C789">
        <v>15370</v>
      </c>
      <c r="D789">
        <v>641</v>
      </c>
      <c r="E789" t="s">
        <v>238</v>
      </c>
      <c r="F789" t="s">
        <v>287</v>
      </c>
      <c r="G789">
        <v>8.9515399999999996</v>
      </c>
      <c r="H789" t="s">
        <v>456</v>
      </c>
      <c r="I789">
        <v>7.2364240000000004</v>
      </c>
      <c r="J789">
        <v>1.3226290000000001</v>
      </c>
      <c r="K789">
        <v>1.468153</v>
      </c>
      <c r="L789">
        <v>64.777100000000004</v>
      </c>
      <c r="M789">
        <v>11.839600000000001</v>
      </c>
      <c r="N789">
        <v>13.142200000000001</v>
      </c>
      <c r="O789">
        <v>4</v>
      </c>
      <c r="P789" t="s">
        <v>174</v>
      </c>
      <c r="Q789" t="s">
        <v>173</v>
      </c>
      <c r="R789">
        <v>8.9515399999999996</v>
      </c>
    </row>
    <row r="790" spans="1:18" x14ac:dyDescent="0.25">
      <c r="A790">
        <v>718</v>
      </c>
      <c r="B790" t="s">
        <v>229</v>
      </c>
      <c r="C790">
        <v>15371</v>
      </c>
      <c r="D790">
        <v>641</v>
      </c>
      <c r="E790" t="s">
        <v>238</v>
      </c>
      <c r="F790" t="s">
        <v>287</v>
      </c>
      <c r="G790">
        <v>3.5491000000000001</v>
      </c>
      <c r="H790" t="s">
        <v>456</v>
      </c>
      <c r="I790">
        <v>7.2364240000000004</v>
      </c>
      <c r="J790">
        <v>1.3226290000000001</v>
      </c>
      <c r="K790">
        <v>1.468153</v>
      </c>
      <c r="L790">
        <v>25.6828</v>
      </c>
      <c r="M790">
        <v>4.69414</v>
      </c>
      <c r="N790">
        <v>5.2106199999999996</v>
      </c>
      <c r="O790">
        <v>4</v>
      </c>
      <c r="P790" t="s">
        <v>174</v>
      </c>
      <c r="Q790" t="s">
        <v>173</v>
      </c>
      <c r="R790">
        <v>3.5491000000000001</v>
      </c>
    </row>
    <row r="791" spans="1:18" x14ac:dyDescent="0.25">
      <c r="A791">
        <v>729</v>
      </c>
      <c r="B791" t="s">
        <v>229</v>
      </c>
      <c r="C791">
        <v>1389</v>
      </c>
      <c r="D791">
        <v>140</v>
      </c>
      <c r="E791" t="s">
        <v>233</v>
      </c>
      <c r="F791" t="s">
        <v>472</v>
      </c>
      <c r="G791">
        <v>22.069900000000001</v>
      </c>
      <c r="H791" t="s">
        <v>471</v>
      </c>
      <c r="I791">
        <v>9.2811850000000007</v>
      </c>
      <c r="J791">
        <v>1.3582639999999999</v>
      </c>
      <c r="K791">
        <v>1.775104</v>
      </c>
      <c r="L791">
        <v>15.271000000000001</v>
      </c>
      <c r="M791">
        <v>2.2348499999999998</v>
      </c>
      <c r="N791">
        <v>2.9207000000000001</v>
      </c>
      <c r="O791">
        <v>4</v>
      </c>
      <c r="P791" t="s">
        <v>174</v>
      </c>
      <c r="Q791" t="s">
        <v>173</v>
      </c>
      <c r="R791">
        <v>1.64537</v>
      </c>
    </row>
    <row r="792" spans="1:18" x14ac:dyDescent="0.25">
      <c r="A792">
        <v>731</v>
      </c>
      <c r="B792" t="s">
        <v>229</v>
      </c>
      <c r="C792">
        <v>1389</v>
      </c>
      <c r="D792">
        <v>140</v>
      </c>
      <c r="E792" t="s">
        <v>233</v>
      </c>
      <c r="F792" t="s">
        <v>472</v>
      </c>
      <c r="G792">
        <v>22.069900000000001</v>
      </c>
      <c r="H792" t="s">
        <v>471</v>
      </c>
      <c r="I792">
        <v>9.2811850000000007</v>
      </c>
      <c r="J792">
        <v>1.3582639999999999</v>
      </c>
      <c r="K792">
        <v>1.775104</v>
      </c>
      <c r="L792">
        <v>3.13524</v>
      </c>
      <c r="M792">
        <v>0.45883000000000002</v>
      </c>
      <c r="N792">
        <v>0.59964099999999998</v>
      </c>
      <c r="O792">
        <v>4</v>
      </c>
      <c r="P792" t="s">
        <v>174</v>
      </c>
      <c r="Q792" t="s">
        <v>173</v>
      </c>
      <c r="R792">
        <v>0.337806</v>
      </c>
    </row>
    <row r="793" spans="1:18" x14ac:dyDescent="0.25">
      <c r="A793">
        <v>733</v>
      </c>
      <c r="B793" t="s">
        <v>229</v>
      </c>
      <c r="C793">
        <v>1451</v>
      </c>
      <c r="D793">
        <v>411</v>
      </c>
      <c r="E793" t="s">
        <v>236</v>
      </c>
      <c r="F793" t="s">
        <v>473</v>
      </c>
      <c r="G793">
        <v>47.374200000000002</v>
      </c>
      <c r="H793" t="s">
        <v>471</v>
      </c>
      <c r="I793">
        <v>6.6934500000000003</v>
      </c>
      <c r="J793">
        <v>0.99065700000000001</v>
      </c>
      <c r="K793">
        <v>1.5987610000000001</v>
      </c>
      <c r="L793">
        <v>0.101781</v>
      </c>
      <c r="M793">
        <v>1.5063999999999999E-2</v>
      </c>
      <c r="N793">
        <v>2.4310999999999999E-2</v>
      </c>
      <c r="O793">
        <v>4</v>
      </c>
      <c r="P793" t="s">
        <v>174</v>
      </c>
      <c r="Q793" t="s">
        <v>173</v>
      </c>
      <c r="R793">
        <v>1.5206000000000001E-2</v>
      </c>
    </row>
    <row r="794" spans="1:18" x14ac:dyDescent="0.25">
      <c r="A794">
        <v>765</v>
      </c>
      <c r="B794" t="s">
        <v>229</v>
      </c>
      <c r="C794">
        <v>13077</v>
      </c>
      <c r="D794">
        <v>121</v>
      </c>
      <c r="E794" t="s">
        <v>231</v>
      </c>
      <c r="F794" t="s">
        <v>276</v>
      </c>
      <c r="G794">
        <v>279.935</v>
      </c>
      <c r="H794" t="s">
        <v>456</v>
      </c>
      <c r="I794">
        <v>11.733371</v>
      </c>
      <c r="J794">
        <v>1.9754510000000001</v>
      </c>
      <c r="K794">
        <v>2.1412239999999998</v>
      </c>
      <c r="L794">
        <v>7.32864</v>
      </c>
      <c r="M794">
        <v>1.23386</v>
      </c>
      <c r="N794">
        <v>1.3373999999999999</v>
      </c>
      <c r="O794">
        <v>4</v>
      </c>
      <c r="P794" t="s">
        <v>174</v>
      </c>
      <c r="Q794" t="s">
        <v>173</v>
      </c>
      <c r="R794">
        <v>0.62459799999999999</v>
      </c>
    </row>
    <row r="795" spans="1:18" x14ac:dyDescent="0.25">
      <c r="A795">
        <v>773</v>
      </c>
      <c r="B795" t="s">
        <v>229</v>
      </c>
      <c r="C795">
        <v>13135</v>
      </c>
      <c r="D795">
        <v>133</v>
      </c>
      <c r="E795" t="s">
        <v>232</v>
      </c>
      <c r="F795" t="s">
        <v>277</v>
      </c>
      <c r="G795">
        <v>14.7545</v>
      </c>
      <c r="H795" t="s">
        <v>456</v>
      </c>
      <c r="I795">
        <v>11.271977</v>
      </c>
      <c r="J795">
        <v>2.2334000000000001</v>
      </c>
      <c r="K795">
        <v>2.0293679999999998</v>
      </c>
      <c r="L795">
        <v>1.02948</v>
      </c>
      <c r="M795">
        <v>0.20397799999999999</v>
      </c>
      <c r="N795">
        <v>0.18534300000000001</v>
      </c>
      <c r="O795">
        <v>4</v>
      </c>
      <c r="P795" t="s">
        <v>174</v>
      </c>
      <c r="Q795" t="s">
        <v>173</v>
      </c>
      <c r="R795">
        <v>9.1330999999999996E-2</v>
      </c>
    </row>
    <row r="796" spans="1:18" x14ac:dyDescent="0.25">
      <c r="A796">
        <v>781</v>
      </c>
      <c r="B796" t="s">
        <v>229</v>
      </c>
      <c r="C796">
        <v>13173</v>
      </c>
      <c r="D796">
        <v>140</v>
      </c>
      <c r="E796" t="s">
        <v>233</v>
      </c>
      <c r="F796" t="s">
        <v>278</v>
      </c>
      <c r="G796">
        <v>20.015699999999999</v>
      </c>
      <c r="H796" t="s">
        <v>456</v>
      </c>
      <c r="I796">
        <v>12.496560000000001</v>
      </c>
      <c r="J796">
        <v>1.9466840000000001</v>
      </c>
      <c r="K796">
        <v>2.126881</v>
      </c>
      <c r="L796">
        <v>5.3959999999999998E-3</v>
      </c>
      <c r="M796">
        <v>8.4099999999999995E-4</v>
      </c>
      <c r="N796">
        <v>9.1799999999999998E-4</v>
      </c>
      <c r="O796">
        <v>4</v>
      </c>
      <c r="P796" t="s">
        <v>174</v>
      </c>
      <c r="Q796" t="s">
        <v>173</v>
      </c>
      <c r="R796">
        <v>4.3199999999999998E-4</v>
      </c>
    </row>
    <row r="797" spans="1:18" x14ac:dyDescent="0.25">
      <c r="A797">
        <v>787</v>
      </c>
      <c r="B797" t="s">
        <v>229</v>
      </c>
      <c r="C797">
        <v>13264</v>
      </c>
      <c r="D797">
        <v>185</v>
      </c>
      <c r="E797" t="s">
        <v>280</v>
      </c>
      <c r="F797" t="s">
        <v>281</v>
      </c>
      <c r="G797">
        <v>18.147300000000001</v>
      </c>
      <c r="H797" t="s">
        <v>456</v>
      </c>
      <c r="I797">
        <v>11.209728</v>
      </c>
      <c r="J797">
        <v>1.937066</v>
      </c>
      <c r="K797">
        <v>2.108727</v>
      </c>
      <c r="L797">
        <v>0.648698</v>
      </c>
      <c r="M797">
        <v>0.112096</v>
      </c>
      <c r="N797">
        <v>0.12203</v>
      </c>
      <c r="O797">
        <v>4</v>
      </c>
      <c r="P797" t="s">
        <v>174</v>
      </c>
      <c r="Q797" t="s">
        <v>173</v>
      </c>
      <c r="R797">
        <v>5.7868999999999997E-2</v>
      </c>
    </row>
    <row r="798" spans="1:18" x14ac:dyDescent="0.25">
      <c r="A798">
        <v>791</v>
      </c>
      <c r="B798" t="s">
        <v>229</v>
      </c>
      <c r="C798">
        <v>13641</v>
      </c>
      <c r="D798">
        <v>411</v>
      </c>
      <c r="E798" t="s">
        <v>236</v>
      </c>
      <c r="F798" t="s">
        <v>282</v>
      </c>
      <c r="G798">
        <v>34.3613</v>
      </c>
      <c r="H798" t="s">
        <v>456</v>
      </c>
      <c r="I798">
        <v>5.9979040000000001</v>
      </c>
      <c r="J798">
        <v>0.90687899999999999</v>
      </c>
      <c r="K798">
        <v>1.5020009999999999</v>
      </c>
      <c r="L798">
        <v>1.2600899999999999</v>
      </c>
      <c r="M798">
        <v>0.190524</v>
      </c>
      <c r="N798">
        <v>0.315552</v>
      </c>
      <c r="O798">
        <v>4</v>
      </c>
      <c r="P798" t="s">
        <v>174</v>
      </c>
      <c r="Q798" t="s">
        <v>173</v>
      </c>
      <c r="R798">
        <v>0.210088</v>
      </c>
    </row>
    <row r="799" spans="1:18" x14ac:dyDescent="0.25">
      <c r="A799">
        <v>797</v>
      </c>
      <c r="B799" t="s">
        <v>229</v>
      </c>
      <c r="C799">
        <v>14455</v>
      </c>
      <c r="D799">
        <v>530</v>
      </c>
      <c r="E799" t="s">
        <v>237</v>
      </c>
      <c r="F799" t="s">
        <v>283</v>
      </c>
      <c r="G799">
        <v>4.6078900000000003</v>
      </c>
      <c r="H799" t="s">
        <v>456</v>
      </c>
      <c r="I799">
        <v>9.4268710000000002</v>
      </c>
      <c r="J799">
        <v>1.6340539999999999</v>
      </c>
      <c r="K799">
        <v>1.899934</v>
      </c>
      <c r="L799">
        <v>1.8363000000000001E-2</v>
      </c>
      <c r="M799">
        <v>3.1830000000000001E-3</v>
      </c>
      <c r="N799">
        <v>3.7009999999999999E-3</v>
      </c>
      <c r="O799">
        <v>4</v>
      </c>
      <c r="P799" t="s">
        <v>174</v>
      </c>
      <c r="Q799" t="s">
        <v>173</v>
      </c>
      <c r="R799">
        <v>1.9480000000000001E-3</v>
      </c>
    </row>
    <row r="800" spans="1:18" x14ac:dyDescent="0.25">
      <c r="A800">
        <v>241</v>
      </c>
      <c r="B800" t="s">
        <v>229</v>
      </c>
      <c r="C800">
        <v>7736</v>
      </c>
      <c r="D800">
        <v>121</v>
      </c>
      <c r="E800" t="s">
        <v>231</v>
      </c>
      <c r="F800" t="s">
        <v>243</v>
      </c>
      <c r="G800">
        <v>74.492699999999999</v>
      </c>
      <c r="H800" t="s">
        <v>452</v>
      </c>
      <c r="I800">
        <v>10.597968</v>
      </c>
      <c r="J800">
        <v>1.7723370000000001</v>
      </c>
      <c r="K800">
        <v>1.9982530000000001</v>
      </c>
      <c r="L800">
        <v>1.10789</v>
      </c>
      <c r="M800">
        <v>0.185277</v>
      </c>
      <c r="N800">
        <v>0.208893</v>
      </c>
      <c r="O800">
        <v>2</v>
      </c>
      <c r="P800" t="s">
        <v>176</v>
      </c>
      <c r="Q800" t="s">
        <v>175</v>
      </c>
      <c r="R800">
        <v>0.10453800000000001</v>
      </c>
    </row>
    <row r="801" spans="1:18" x14ac:dyDescent="0.25">
      <c r="A801">
        <v>263</v>
      </c>
      <c r="B801" t="s">
        <v>229</v>
      </c>
      <c r="C801">
        <v>7767</v>
      </c>
      <c r="D801">
        <v>140</v>
      </c>
      <c r="E801" t="s">
        <v>233</v>
      </c>
      <c r="F801" t="s">
        <v>244</v>
      </c>
      <c r="G801">
        <v>26.7591</v>
      </c>
      <c r="H801" t="s">
        <v>452</v>
      </c>
      <c r="I801">
        <v>10.321685</v>
      </c>
      <c r="J801">
        <v>1.573078</v>
      </c>
      <c r="K801">
        <v>1.918366</v>
      </c>
      <c r="L801">
        <v>1.5057100000000001</v>
      </c>
      <c r="M801">
        <v>0.22947699999999999</v>
      </c>
      <c r="N801">
        <v>0.27984700000000001</v>
      </c>
      <c r="O801">
        <v>2</v>
      </c>
      <c r="P801" t="s">
        <v>176</v>
      </c>
      <c r="Q801" t="s">
        <v>175</v>
      </c>
      <c r="R801">
        <v>0.14587800000000001</v>
      </c>
    </row>
    <row r="802" spans="1:18" x14ac:dyDescent="0.25">
      <c r="A802">
        <v>743</v>
      </c>
      <c r="B802" t="s">
        <v>229</v>
      </c>
      <c r="C802">
        <v>7736</v>
      </c>
      <c r="D802">
        <v>121</v>
      </c>
      <c r="E802" t="s">
        <v>231</v>
      </c>
      <c r="F802" t="s">
        <v>243</v>
      </c>
      <c r="G802">
        <v>74.492699999999999</v>
      </c>
      <c r="H802" t="s">
        <v>452</v>
      </c>
      <c r="I802">
        <v>10.597968</v>
      </c>
      <c r="J802">
        <v>1.7723370000000001</v>
      </c>
      <c r="K802">
        <v>1.9982530000000001</v>
      </c>
      <c r="L802">
        <v>49.256300000000003</v>
      </c>
      <c r="M802">
        <v>8.2373100000000008</v>
      </c>
      <c r="N802">
        <v>9.2873000000000001</v>
      </c>
      <c r="O802">
        <v>2</v>
      </c>
      <c r="P802" t="s">
        <v>176</v>
      </c>
      <c r="Q802" t="s">
        <v>175</v>
      </c>
      <c r="R802">
        <v>4.64771</v>
      </c>
    </row>
    <row r="803" spans="1:18" x14ac:dyDescent="0.25">
      <c r="A803">
        <v>745</v>
      </c>
      <c r="B803" t="s">
        <v>229</v>
      </c>
      <c r="C803">
        <v>7736</v>
      </c>
      <c r="D803">
        <v>121</v>
      </c>
      <c r="E803" t="s">
        <v>231</v>
      </c>
      <c r="F803" t="s">
        <v>243</v>
      </c>
      <c r="G803">
        <v>74.492699999999999</v>
      </c>
      <c r="H803" t="s">
        <v>452</v>
      </c>
      <c r="I803">
        <v>10.597968</v>
      </c>
      <c r="J803">
        <v>1.7723370000000001</v>
      </c>
      <c r="K803">
        <v>1.9982530000000001</v>
      </c>
      <c r="L803">
        <v>106.48</v>
      </c>
      <c r="M803">
        <v>17.806999999999999</v>
      </c>
      <c r="N803">
        <v>20.076899999999998</v>
      </c>
      <c r="O803">
        <v>2</v>
      </c>
      <c r="P803" t="s">
        <v>176</v>
      </c>
      <c r="Q803" t="s">
        <v>175</v>
      </c>
      <c r="R803">
        <v>10.0472</v>
      </c>
    </row>
    <row r="804" spans="1:18" x14ac:dyDescent="0.25">
      <c r="A804">
        <v>753</v>
      </c>
      <c r="B804" t="s">
        <v>229</v>
      </c>
      <c r="C804">
        <v>7767</v>
      </c>
      <c r="D804">
        <v>140</v>
      </c>
      <c r="E804" t="s">
        <v>233</v>
      </c>
      <c r="F804" t="s">
        <v>244</v>
      </c>
      <c r="G804">
        <v>26.7591</v>
      </c>
      <c r="H804" t="s">
        <v>452</v>
      </c>
      <c r="I804">
        <v>10.321685</v>
      </c>
      <c r="J804">
        <v>1.573078</v>
      </c>
      <c r="K804">
        <v>1.918366</v>
      </c>
      <c r="L804">
        <v>3.5343599999999999</v>
      </c>
      <c r="M804">
        <v>0.53865499999999999</v>
      </c>
      <c r="N804">
        <v>0.65688899999999995</v>
      </c>
      <c r="O804">
        <v>2</v>
      </c>
      <c r="P804" t="s">
        <v>176</v>
      </c>
      <c r="Q804" t="s">
        <v>175</v>
      </c>
      <c r="R804">
        <v>0.34242099999999998</v>
      </c>
    </row>
    <row r="805" spans="1:18" x14ac:dyDescent="0.25">
      <c r="A805">
        <v>757</v>
      </c>
      <c r="B805" t="s">
        <v>229</v>
      </c>
      <c r="C805">
        <v>7795</v>
      </c>
      <c r="D805">
        <v>190</v>
      </c>
      <c r="E805" t="s">
        <v>297</v>
      </c>
      <c r="F805" t="s">
        <v>360</v>
      </c>
      <c r="G805">
        <v>26.867000000000001</v>
      </c>
      <c r="H805" t="s">
        <v>452</v>
      </c>
      <c r="I805">
        <v>6.559558</v>
      </c>
      <c r="J805">
        <v>0.81351899999999999</v>
      </c>
      <c r="K805">
        <v>1.7544200000000001</v>
      </c>
      <c r="L805">
        <v>3.1906699999999999</v>
      </c>
      <c r="M805">
        <v>0.395708</v>
      </c>
      <c r="N805">
        <v>0.85337799999999997</v>
      </c>
      <c r="O805">
        <v>2</v>
      </c>
      <c r="P805" t="s">
        <v>176</v>
      </c>
      <c r="Q805" t="s">
        <v>175</v>
      </c>
      <c r="R805">
        <v>0.48641600000000002</v>
      </c>
    </row>
    <row r="806" spans="1:18" x14ac:dyDescent="0.25">
      <c r="A806">
        <v>759</v>
      </c>
      <c r="B806" t="s">
        <v>229</v>
      </c>
      <c r="C806">
        <v>7795</v>
      </c>
      <c r="D806">
        <v>190</v>
      </c>
      <c r="E806" t="s">
        <v>297</v>
      </c>
      <c r="F806" t="s">
        <v>360</v>
      </c>
      <c r="G806">
        <v>26.867000000000001</v>
      </c>
      <c r="H806" t="s">
        <v>452</v>
      </c>
      <c r="I806">
        <v>6.559558</v>
      </c>
      <c r="J806">
        <v>0.81351899999999999</v>
      </c>
      <c r="K806">
        <v>1.7544200000000001</v>
      </c>
      <c r="L806">
        <v>0.50144699999999998</v>
      </c>
      <c r="M806">
        <v>6.2190000000000002E-2</v>
      </c>
      <c r="N806">
        <v>0.13411699999999999</v>
      </c>
      <c r="O806">
        <v>2</v>
      </c>
      <c r="P806" t="s">
        <v>176</v>
      </c>
      <c r="Q806" t="s">
        <v>175</v>
      </c>
      <c r="R806">
        <v>7.6444999999999999E-2</v>
      </c>
    </row>
    <row r="807" spans="1:18" x14ac:dyDescent="0.25">
      <c r="A807">
        <v>493</v>
      </c>
      <c r="B807" t="s">
        <v>229</v>
      </c>
      <c r="C807">
        <v>13077</v>
      </c>
      <c r="D807">
        <v>121</v>
      </c>
      <c r="E807" t="s">
        <v>231</v>
      </c>
      <c r="F807" t="s">
        <v>276</v>
      </c>
      <c r="G807">
        <v>279.935</v>
      </c>
      <c r="H807" t="s">
        <v>456</v>
      </c>
      <c r="I807">
        <v>11.733371</v>
      </c>
      <c r="J807">
        <v>1.9754510000000001</v>
      </c>
      <c r="K807">
        <v>2.1412239999999998</v>
      </c>
      <c r="L807">
        <v>236.43600000000001</v>
      </c>
      <c r="M807">
        <v>39.806699999999999</v>
      </c>
      <c r="N807">
        <v>43.147199999999998</v>
      </c>
      <c r="O807">
        <v>24</v>
      </c>
      <c r="P807" t="s">
        <v>397</v>
      </c>
      <c r="Q807" t="s">
        <v>393</v>
      </c>
      <c r="R807">
        <v>20.150700000000001</v>
      </c>
    </row>
    <row r="808" spans="1:18" x14ac:dyDescent="0.25">
      <c r="A808">
        <v>770</v>
      </c>
      <c r="B808" t="s">
        <v>229</v>
      </c>
      <c r="C808">
        <v>13077</v>
      </c>
      <c r="D808">
        <v>121</v>
      </c>
      <c r="E808" t="s">
        <v>231</v>
      </c>
      <c r="F808" t="s">
        <v>276</v>
      </c>
      <c r="G808">
        <v>279.935</v>
      </c>
      <c r="H808" t="s">
        <v>456</v>
      </c>
      <c r="I808">
        <v>11.733371</v>
      </c>
      <c r="J808">
        <v>1.9754510000000001</v>
      </c>
      <c r="K808">
        <v>2.1412239999999998</v>
      </c>
      <c r="L808">
        <v>1.0051300000000001</v>
      </c>
      <c r="M808">
        <v>0.16922599999999999</v>
      </c>
      <c r="N808">
        <v>0.18342700000000001</v>
      </c>
      <c r="O808">
        <v>24</v>
      </c>
      <c r="P808" t="s">
        <v>397</v>
      </c>
      <c r="Q808" t="s">
        <v>393</v>
      </c>
      <c r="R808">
        <v>8.5664000000000004E-2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CC09-5333-413A-A1CB-EE4F07D2DA2A}">
  <dimension ref="A1:M758"/>
  <sheetViews>
    <sheetView topLeftCell="A729" workbookViewId="0">
      <selection activeCell="K766" sqref="K766"/>
    </sheetView>
  </sheetViews>
  <sheetFormatPr defaultRowHeight="15" x14ac:dyDescent="0.25"/>
  <sheetData>
    <row r="1" spans="1:13" x14ac:dyDescent="0.25">
      <c r="A1" t="s">
        <v>218</v>
      </c>
      <c r="B1" t="s">
        <v>408</v>
      </c>
      <c r="C1" t="s">
        <v>221</v>
      </c>
      <c r="D1" t="s">
        <v>222</v>
      </c>
      <c r="E1" t="s">
        <v>224</v>
      </c>
      <c r="F1" t="s">
        <v>58</v>
      </c>
      <c r="G1" t="s">
        <v>57</v>
      </c>
      <c r="H1" t="s">
        <v>227</v>
      </c>
      <c r="I1" t="s">
        <v>228</v>
      </c>
      <c r="J1" t="s">
        <v>446</v>
      </c>
      <c r="K1" t="s">
        <v>225</v>
      </c>
      <c r="L1" t="s">
        <v>226</v>
      </c>
      <c r="M1" t="s">
        <v>447</v>
      </c>
    </row>
    <row r="2" spans="1:13" x14ac:dyDescent="0.25">
      <c r="A2">
        <v>0</v>
      </c>
      <c r="B2" t="s">
        <v>547</v>
      </c>
      <c r="C2">
        <v>111</v>
      </c>
      <c r="D2" t="s">
        <v>231</v>
      </c>
      <c r="E2" t="s">
        <v>548</v>
      </c>
      <c r="F2">
        <v>8.7368699999999997</v>
      </c>
      <c r="G2" t="s">
        <v>475</v>
      </c>
      <c r="H2">
        <v>11.406316</v>
      </c>
      <c r="I2">
        <v>1.8892709999999999</v>
      </c>
      <c r="J2">
        <v>2.0406810000000002</v>
      </c>
      <c r="K2">
        <v>99.655500000000004</v>
      </c>
      <c r="L2">
        <v>16.5063</v>
      </c>
      <c r="M2">
        <v>17.8292</v>
      </c>
    </row>
    <row r="3" spans="1:13" x14ac:dyDescent="0.25">
      <c r="A3">
        <v>1</v>
      </c>
      <c r="B3" t="s">
        <v>547</v>
      </c>
      <c r="C3">
        <v>111</v>
      </c>
      <c r="D3" t="s">
        <v>231</v>
      </c>
      <c r="E3" t="s">
        <v>548</v>
      </c>
      <c r="F3">
        <v>31.793099999999999</v>
      </c>
      <c r="G3" t="s">
        <v>475</v>
      </c>
      <c r="H3">
        <v>11.406316</v>
      </c>
      <c r="I3">
        <v>1.8892709999999999</v>
      </c>
      <c r="J3">
        <v>2.0406810000000002</v>
      </c>
      <c r="K3">
        <v>362.642</v>
      </c>
      <c r="L3">
        <v>60.065800000000003</v>
      </c>
      <c r="M3">
        <v>64.879599999999996</v>
      </c>
    </row>
    <row r="4" spans="1:13" x14ac:dyDescent="0.25">
      <c r="A4">
        <v>2</v>
      </c>
      <c r="B4" t="s">
        <v>547</v>
      </c>
      <c r="C4">
        <v>111</v>
      </c>
      <c r="D4" t="s">
        <v>231</v>
      </c>
      <c r="E4" t="s">
        <v>548</v>
      </c>
      <c r="F4">
        <v>53.630099999999999</v>
      </c>
      <c r="G4" t="s">
        <v>475</v>
      </c>
      <c r="H4">
        <v>11.406316</v>
      </c>
      <c r="I4">
        <v>1.8892709999999999</v>
      </c>
      <c r="J4">
        <v>2.0406810000000002</v>
      </c>
      <c r="K4">
        <v>611.72199999999998</v>
      </c>
      <c r="L4">
        <v>101.322</v>
      </c>
      <c r="M4">
        <v>109.44199999999999</v>
      </c>
    </row>
    <row r="5" spans="1:13" x14ac:dyDescent="0.25">
      <c r="A5">
        <v>3</v>
      </c>
      <c r="B5" t="s">
        <v>547</v>
      </c>
      <c r="C5">
        <v>111</v>
      </c>
      <c r="D5" t="s">
        <v>231</v>
      </c>
      <c r="E5" t="s">
        <v>548</v>
      </c>
      <c r="F5">
        <v>24.901199999999999</v>
      </c>
      <c r="G5" t="s">
        <v>475</v>
      </c>
      <c r="H5">
        <v>11.406316</v>
      </c>
      <c r="I5">
        <v>1.8892709999999999</v>
      </c>
      <c r="J5">
        <v>2.0406810000000002</v>
      </c>
      <c r="K5">
        <v>284.03100000000001</v>
      </c>
      <c r="L5">
        <v>47.045099999999998</v>
      </c>
      <c r="M5">
        <v>50.815399999999997</v>
      </c>
    </row>
    <row r="6" spans="1:13" x14ac:dyDescent="0.25">
      <c r="A6">
        <v>4</v>
      </c>
      <c r="B6" t="s">
        <v>547</v>
      </c>
      <c r="C6">
        <v>111</v>
      </c>
      <c r="D6" t="s">
        <v>231</v>
      </c>
      <c r="E6" t="s">
        <v>548</v>
      </c>
      <c r="F6">
        <v>41.220700000000001</v>
      </c>
      <c r="G6" t="s">
        <v>475</v>
      </c>
      <c r="H6">
        <v>11.406316</v>
      </c>
      <c r="I6">
        <v>1.8892709999999999</v>
      </c>
      <c r="J6">
        <v>2.0406810000000002</v>
      </c>
      <c r="K6">
        <v>470.17599999999999</v>
      </c>
      <c r="L6">
        <v>77.877099999999999</v>
      </c>
      <c r="M6">
        <v>84.118300000000005</v>
      </c>
    </row>
    <row r="7" spans="1:13" x14ac:dyDescent="0.25">
      <c r="A7">
        <v>5</v>
      </c>
      <c r="B7" t="s">
        <v>547</v>
      </c>
      <c r="C7">
        <v>111</v>
      </c>
      <c r="D7" t="s">
        <v>231</v>
      </c>
      <c r="E7" t="s">
        <v>548</v>
      </c>
      <c r="F7">
        <v>231.51</v>
      </c>
      <c r="G7" t="s">
        <v>475</v>
      </c>
      <c r="H7">
        <v>11.406316</v>
      </c>
      <c r="I7">
        <v>1.8892709999999999</v>
      </c>
      <c r="J7">
        <v>2.0406810000000002</v>
      </c>
      <c r="K7">
        <v>2640.68</v>
      </c>
      <c r="L7">
        <v>437.38499999999999</v>
      </c>
      <c r="M7">
        <v>472.43799999999999</v>
      </c>
    </row>
    <row r="8" spans="1:13" x14ac:dyDescent="0.25">
      <c r="A8">
        <v>6</v>
      </c>
      <c r="B8" t="s">
        <v>547</v>
      </c>
      <c r="C8">
        <v>111</v>
      </c>
      <c r="D8" t="s">
        <v>231</v>
      </c>
      <c r="E8" t="s">
        <v>548</v>
      </c>
      <c r="F8">
        <v>47.099600000000002</v>
      </c>
      <c r="G8" t="s">
        <v>475</v>
      </c>
      <c r="H8">
        <v>11.406316</v>
      </c>
      <c r="I8">
        <v>1.8892709999999999</v>
      </c>
      <c r="J8">
        <v>2.0406810000000002</v>
      </c>
      <c r="K8">
        <v>537.23299999999995</v>
      </c>
      <c r="L8">
        <v>88.983900000000006</v>
      </c>
      <c r="M8">
        <v>96.115300000000005</v>
      </c>
    </row>
    <row r="9" spans="1:13" x14ac:dyDescent="0.25">
      <c r="A9">
        <v>7</v>
      </c>
      <c r="B9" t="s">
        <v>547</v>
      </c>
      <c r="C9">
        <v>111</v>
      </c>
      <c r="D9" t="s">
        <v>231</v>
      </c>
      <c r="E9" t="s">
        <v>548</v>
      </c>
      <c r="F9">
        <v>22.1662</v>
      </c>
      <c r="G9" t="s">
        <v>475</v>
      </c>
      <c r="H9">
        <v>11.406316</v>
      </c>
      <c r="I9">
        <v>1.8892709999999999</v>
      </c>
      <c r="J9">
        <v>2.0406810000000002</v>
      </c>
      <c r="K9">
        <v>252.83500000000001</v>
      </c>
      <c r="L9">
        <v>41.878</v>
      </c>
      <c r="M9">
        <v>45.234099999999998</v>
      </c>
    </row>
    <row r="10" spans="1:13" x14ac:dyDescent="0.25">
      <c r="A10">
        <v>8</v>
      </c>
      <c r="B10" t="s">
        <v>547</v>
      </c>
      <c r="C10">
        <v>111</v>
      </c>
      <c r="D10" t="s">
        <v>231</v>
      </c>
      <c r="E10" t="s">
        <v>548</v>
      </c>
      <c r="F10">
        <v>28.7637</v>
      </c>
      <c r="G10" t="s">
        <v>475</v>
      </c>
      <c r="H10">
        <v>11.406316</v>
      </c>
      <c r="I10">
        <v>1.8892709999999999</v>
      </c>
      <c r="J10">
        <v>2.0406810000000002</v>
      </c>
      <c r="K10">
        <v>328.08800000000002</v>
      </c>
      <c r="L10">
        <v>54.342399999999998</v>
      </c>
      <c r="M10">
        <v>58.697499999999998</v>
      </c>
    </row>
    <row r="11" spans="1:13" x14ac:dyDescent="0.25">
      <c r="A11">
        <v>9</v>
      </c>
      <c r="B11" t="s">
        <v>547</v>
      </c>
      <c r="C11">
        <v>111</v>
      </c>
      <c r="D11" t="s">
        <v>231</v>
      </c>
      <c r="E11" t="s">
        <v>548</v>
      </c>
      <c r="F11">
        <v>336.93</v>
      </c>
      <c r="G11" t="s">
        <v>475</v>
      </c>
      <c r="H11">
        <v>11.406316</v>
      </c>
      <c r="I11">
        <v>1.8892709999999999</v>
      </c>
      <c r="J11">
        <v>2.0406810000000002</v>
      </c>
      <c r="K11">
        <v>3843.13</v>
      </c>
      <c r="L11">
        <v>636.55200000000002</v>
      </c>
      <c r="M11">
        <v>687.56700000000001</v>
      </c>
    </row>
    <row r="12" spans="1:13" x14ac:dyDescent="0.25">
      <c r="A12">
        <v>10</v>
      </c>
      <c r="B12" t="s">
        <v>547</v>
      </c>
      <c r="C12">
        <v>111</v>
      </c>
      <c r="D12" t="s">
        <v>231</v>
      </c>
      <c r="E12" t="s">
        <v>548</v>
      </c>
      <c r="F12">
        <v>39.863399999999999</v>
      </c>
      <c r="G12" t="s">
        <v>475</v>
      </c>
      <c r="H12">
        <v>11.406316</v>
      </c>
      <c r="I12">
        <v>1.8892709999999999</v>
      </c>
      <c r="J12">
        <v>2.0406810000000002</v>
      </c>
      <c r="K12">
        <v>454.69499999999999</v>
      </c>
      <c r="L12">
        <v>75.312799999999996</v>
      </c>
      <c r="M12">
        <v>81.348500000000001</v>
      </c>
    </row>
    <row r="13" spans="1:13" x14ac:dyDescent="0.25">
      <c r="A13">
        <v>11</v>
      </c>
      <c r="B13" t="s">
        <v>547</v>
      </c>
      <c r="C13">
        <v>111</v>
      </c>
      <c r="D13" t="s">
        <v>231</v>
      </c>
      <c r="E13" t="s">
        <v>548</v>
      </c>
      <c r="F13">
        <v>240.155</v>
      </c>
      <c r="G13" t="s">
        <v>475</v>
      </c>
      <c r="H13">
        <v>11.406316</v>
      </c>
      <c r="I13">
        <v>1.8892709999999999</v>
      </c>
      <c r="J13">
        <v>2.0406810000000002</v>
      </c>
      <c r="K13">
        <v>2739.28</v>
      </c>
      <c r="L13">
        <v>453.71800000000002</v>
      </c>
      <c r="M13">
        <v>490.08</v>
      </c>
    </row>
    <row r="14" spans="1:13" x14ac:dyDescent="0.25">
      <c r="A14">
        <v>12</v>
      </c>
      <c r="B14" t="s">
        <v>547</v>
      </c>
      <c r="C14">
        <v>118</v>
      </c>
      <c r="D14" t="s">
        <v>247</v>
      </c>
      <c r="E14" t="s">
        <v>476</v>
      </c>
      <c r="F14">
        <v>8.6944599999999994</v>
      </c>
      <c r="G14" t="s">
        <v>475</v>
      </c>
      <c r="H14">
        <v>8.9214710000000004</v>
      </c>
      <c r="I14">
        <v>1.5684530000000001</v>
      </c>
      <c r="J14">
        <v>1.94936</v>
      </c>
      <c r="K14">
        <v>77.567400000000006</v>
      </c>
      <c r="L14">
        <v>13.636799999999999</v>
      </c>
      <c r="M14">
        <v>16.948599999999999</v>
      </c>
    </row>
    <row r="15" spans="1:13" x14ac:dyDescent="0.25">
      <c r="A15">
        <v>13</v>
      </c>
      <c r="B15" t="s">
        <v>547</v>
      </c>
      <c r="C15">
        <v>121</v>
      </c>
      <c r="D15" t="s">
        <v>231</v>
      </c>
      <c r="E15" t="s">
        <v>549</v>
      </c>
      <c r="F15">
        <v>13.634499999999999</v>
      </c>
      <c r="G15" t="s">
        <v>475</v>
      </c>
      <c r="H15">
        <v>11.893405</v>
      </c>
      <c r="I15">
        <v>2.047812</v>
      </c>
      <c r="J15">
        <v>2.0910700000000002</v>
      </c>
      <c r="K15">
        <v>162.161</v>
      </c>
      <c r="L15">
        <v>27.9209</v>
      </c>
      <c r="M15">
        <v>28.5107</v>
      </c>
    </row>
    <row r="16" spans="1:13" x14ac:dyDescent="0.25">
      <c r="A16">
        <v>14</v>
      </c>
      <c r="B16" t="s">
        <v>547</v>
      </c>
      <c r="C16">
        <v>121</v>
      </c>
      <c r="D16" t="s">
        <v>231</v>
      </c>
      <c r="E16" t="s">
        <v>549</v>
      </c>
      <c r="F16">
        <v>1.021E-2</v>
      </c>
      <c r="G16" t="s">
        <v>475</v>
      </c>
      <c r="H16">
        <v>11.893405</v>
      </c>
      <c r="I16">
        <v>2.047812</v>
      </c>
      <c r="J16">
        <v>2.0910700000000002</v>
      </c>
      <c r="K16">
        <v>0.12142799999999999</v>
      </c>
      <c r="L16">
        <v>2.0906999999999999E-2</v>
      </c>
      <c r="M16">
        <v>2.1349E-2</v>
      </c>
    </row>
    <row r="17" spans="1:13" x14ac:dyDescent="0.25">
      <c r="A17">
        <v>15</v>
      </c>
      <c r="B17" t="s">
        <v>547</v>
      </c>
      <c r="C17">
        <v>121</v>
      </c>
      <c r="D17" t="s">
        <v>231</v>
      </c>
      <c r="E17" t="s">
        <v>549</v>
      </c>
      <c r="F17">
        <v>7.5466499999999996</v>
      </c>
      <c r="G17" t="s">
        <v>475</v>
      </c>
      <c r="H17">
        <v>11.893405</v>
      </c>
      <c r="I17">
        <v>2.047812</v>
      </c>
      <c r="J17">
        <v>2.0910700000000002</v>
      </c>
      <c r="K17">
        <v>89.755399999999995</v>
      </c>
      <c r="L17">
        <v>15.4541</v>
      </c>
      <c r="M17">
        <v>15.7806</v>
      </c>
    </row>
    <row r="18" spans="1:13" x14ac:dyDescent="0.25">
      <c r="A18">
        <v>16</v>
      </c>
      <c r="B18" t="s">
        <v>547</v>
      </c>
      <c r="C18">
        <v>121</v>
      </c>
      <c r="D18" t="s">
        <v>231</v>
      </c>
      <c r="E18" t="s">
        <v>549</v>
      </c>
      <c r="F18">
        <v>4.2686999999999999</v>
      </c>
      <c r="G18" t="s">
        <v>475</v>
      </c>
      <c r="H18">
        <v>11.893405</v>
      </c>
      <c r="I18">
        <v>2.047812</v>
      </c>
      <c r="J18">
        <v>2.0910700000000002</v>
      </c>
      <c r="K18">
        <v>50.769399999999997</v>
      </c>
      <c r="L18">
        <v>8.7414900000000006</v>
      </c>
      <c r="M18">
        <v>8.9261499999999998</v>
      </c>
    </row>
    <row r="19" spans="1:13" x14ac:dyDescent="0.25">
      <c r="A19">
        <v>17</v>
      </c>
      <c r="B19" t="s">
        <v>547</v>
      </c>
      <c r="C19">
        <v>121</v>
      </c>
      <c r="D19" t="s">
        <v>231</v>
      </c>
      <c r="E19" t="s">
        <v>549</v>
      </c>
      <c r="F19">
        <v>34.182299999999998</v>
      </c>
      <c r="G19" t="s">
        <v>475</v>
      </c>
      <c r="H19">
        <v>11.893405</v>
      </c>
      <c r="I19">
        <v>2.047812</v>
      </c>
      <c r="J19">
        <v>2.0910700000000002</v>
      </c>
      <c r="K19">
        <v>406.54399999999998</v>
      </c>
      <c r="L19">
        <v>69.998900000000006</v>
      </c>
      <c r="M19">
        <v>71.477599999999995</v>
      </c>
    </row>
    <row r="20" spans="1:13" x14ac:dyDescent="0.25">
      <c r="A20">
        <v>18</v>
      </c>
      <c r="B20" t="s">
        <v>547</v>
      </c>
      <c r="C20">
        <v>121</v>
      </c>
      <c r="D20" t="s">
        <v>231</v>
      </c>
      <c r="E20" t="s">
        <v>549</v>
      </c>
      <c r="F20">
        <v>26.2241</v>
      </c>
      <c r="G20" t="s">
        <v>475</v>
      </c>
      <c r="H20">
        <v>11.893405</v>
      </c>
      <c r="I20">
        <v>2.047812</v>
      </c>
      <c r="J20">
        <v>2.0910700000000002</v>
      </c>
      <c r="K20">
        <v>311.89400000000001</v>
      </c>
      <c r="L20">
        <v>53.701999999999998</v>
      </c>
      <c r="M20">
        <v>54.836399999999998</v>
      </c>
    </row>
    <row r="21" spans="1:13" x14ac:dyDescent="0.25">
      <c r="A21">
        <v>19</v>
      </c>
      <c r="B21" t="s">
        <v>547</v>
      </c>
      <c r="C21">
        <v>121</v>
      </c>
      <c r="D21" t="s">
        <v>231</v>
      </c>
      <c r="E21" t="s">
        <v>549</v>
      </c>
      <c r="F21">
        <v>11.4453</v>
      </c>
      <c r="G21" t="s">
        <v>475</v>
      </c>
      <c r="H21">
        <v>11.893405</v>
      </c>
      <c r="I21">
        <v>2.047812</v>
      </c>
      <c r="J21">
        <v>2.0910700000000002</v>
      </c>
      <c r="K21">
        <v>136.124</v>
      </c>
      <c r="L21">
        <v>23.437799999999999</v>
      </c>
      <c r="M21">
        <v>23.9329</v>
      </c>
    </row>
    <row r="22" spans="1:13" x14ac:dyDescent="0.25">
      <c r="A22">
        <v>20</v>
      </c>
      <c r="B22" t="s">
        <v>547</v>
      </c>
      <c r="C22">
        <v>121</v>
      </c>
      <c r="D22" t="s">
        <v>231</v>
      </c>
      <c r="E22" t="s">
        <v>549</v>
      </c>
      <c r="F22">
        <v>38.043700000000001</v>
      </c>
      <c r="G22" t="s">
        <v>475</v>
      </c>
      <c r="H22">
        <v>11.893405</v>
      </c>
      <c r="I22">
        <v>2.047812</v>
      </c>
      <c r="J22">
        <v>2.0910700000000002</v>
      </c>
      <c r="K22">
        <v>452.46899999999999</v>
      </c>
      <c r="L22">
        <v>77.906300000000002</v>
      </c>
      <c r="M22">
        <v>79.552000000000007</v>
      </c>
    </row>
    <row r="23" spans="1:13" x14ac:dyDescent="0.25">
      <c r="A23">
        <v>21</v>
      </c>
      <c r="B23" t="s">
        <v>547</v>
      </c>
      <c r="C23">
        <v>121</v>
      </c>
      <c r="D23" t="s">
        <v>231</v>
      </c>
      <c r="E23" t="s">
        <v>549</v>
      </c>
      <c r="F23">
        <v>40.3536</v>
      </c>
      <c r="G23" t="s">
        <v>475</v>
      </c>
      <c r="H23">
        <v>11.893405</v>
      </c>
      <c r="I23">
        <v>2.047812</v>
      </c>
      <c r="J23">
        <v>2.0910700000000002</v>
      </c>
      <c r="K23">
        <v>479.94200000000001</v>
      </c>
      <c r="L23">
        <v>82.636600000000001</v>
      </c>
      <c r="M23">
        <v>84.382199999999997</v>
      </c>
    </row>
    <row r="24" spans="1:13" x14ac:dyDescent="0.25">
      <c r="A24">
        <v>22</v>
      </c>
      <c r="B24" t="s">
        <v>547</v>
      </c>
      <c r="C24">
        <v>121</v>
      </c>
      <c r="D24" t="s">
        <v>231</v>
      </c>
      <c r="E24" t="s">
        <v>549</v>
      </c>
      <c r="F24">
        <v>24.8339</v>
      </c>
      <c r="G24" t="s">
        <v>475</v>
      </c>
      <c r="H24">
        <v>11.893405</v>
      </c>
      <c r="I24">
        <v>2.047812</v>
      </c>
      <c r="J24">
        <v>2.0910700000000002</v>
      </c>
      <c r="K24">
        <v>295.36</v>
      </c>
      <c r="L24">
        <v>50.855200000000004</v>
      </c>
      <c r="M24">
        <v>51.929400000000001</v>
      </c>
    </row>
    <row r="25" spans="1:13" x14ac:dyDescent="0.25">
      <c r="A25">
        <v>23</v>
      </c>
      <c r="B25" t="s">
        <v>547</v>
      </c>
      <c r="C25">
        <v>121</v>
      </c>
      <c r="D25" t="s">
        <v>231</v>
      </c>
      <c r="E25" t="s">
        <v>549</v>
      </c>
      <c r="F25">
        <v>123.822</v>
      </c>
      <c r="G25" t="s">
        <v>475</v>
      </c>
      <c r="H25">
        <v>11.893405</v>
      </c>
      <c r="I25">
        <v>2.047812</v>
      </c>
      <c r="J25">
        <v>2.0910700000000002</v>
      </c>
      <c r="K25">
        <v>1472.67</v>
      </c>
      <c r="L25">
        <v>253.56399999999999</v>
      </c>
      <c r="M25">
        <v>258.92099999999999</v>
      </c>
    </row>
    <row r="26" spans="1:13" x14ac:dyDescent="0.25">
      <c r="A26">
        <v>24</v>
      </c>
      <c r="B26" t="s">
        <v>547</v>
      </c>
      <c r="C26">
        <v>121</v>
      </c>
      <c r="D26" t="s">
        <v>231</v>
      </c>
      <c r="E26" t="s">
        <v>549</v>
      </c>
      <c r="F26">
        <v>102.265</v>
      </c>
      <c r="G26" t="s">
        <v>475</v>
      </c>
      <c r="H26">
        <v>11.893405</v>
      </c>
      <c r="I26">
        <v>2.047812</v>
      </c>
      <c r="J26">
        <v>2.0910700000000002</v>
      </c>
      <c r="K26">
        <v>1216.28</v>
      </c>
      <c r="L26">
        <v>209.41900000000001</v>
      </c>
      <c r="M26">
        <v>213.84299999999999</v>
      </c>
    </row>
    <row r="27" spans="1:13" x14ac:dyDescent="0.25">
      <c r="A27">
        <v>25</v>
      </c>
      <c r="B27" t="s">
        <v>547</v>
      </c>
      <c r="C27">
        <v>121</v>
      </c>
      <c r="D27" t="s">
        <v>231</v>
      </c>
      <c r="E27" t="s">
        <v>549</v>
      </c>
      <c r="F27">
        <v>5.2626900000000001</v>
      </c>
      <c r="G27" t="s">
        <v>475</v>
      </c>
      <c r="H27">
        <v>11.893405</v>
      </c>
      <c r="I27">
        <v>2.047812</v>
      </c>
      <c r="J27">
        <v>2.0910700000000002</v>
      </c>
      <c r="K27">
        <v>62.591299999999997</v>
      </c>
      <c r="L27">
        <v>10.776999999999999</v>
      </c>
      <c r="M27">
        <v>11.0047</v>
      </c>
    </row>
    <row r="28" spans="1:13" x14ac:dyDescent="0.25">
      <c r="A28">
        <v>26</v>
      </c>
      <c r="B28" t="s">
        <v>547</v>
      </c>
      <c r="C28">
        <v>121</v>
      </c>
      <c r="D28" t="s">
        <v>231</v>
      </c>
      <c r="E28" t="s">
        <v>549</v>
      </c>
      <c r="F28">
        <v>10.471299999999999</v>
      </c>
      <c r="G28" t="s">
        <v>475</v>
      </c>
      <c r="H28">
        <v>11.893405</v>
      </c>
      <c r="I28">
        <v>2.047812</v>
      </c>
      <c r="J28">
        <v>2.0910700000000002</v>
      </c>
      <c r="K28">
        <v>124.539</v>
      </c>
      <c r="L28">
        <v>21.443300000000001</v>
      </c>
      <c r="M28">
        <v>21.8962</v>
      </c>
    </row>
    <row r="29" spans="1:13" x14ac:dyDescent="0.25">
      <c r="A29">
        <v>27</v>
      </c>
      <c r="B29" t="s">
        <v>547</v>
      </c>
      <c r="C29">
        <v>121</v>
      </c>
      <c r="D29" t="s">
        <v>231</v>
      </c>
      <c r="E29" t="s">
        <v>549</v>
      </c>
      <c r="F29">
        <v>24.956299999999999</v>
      </c>
      <c r="G29" t="s">
        <v>475</v>
      </c>
      <c r="H29">
        <v>11.893405</v>
      </c>
      <c r="I29">
        <v>2.047812</v>
      </c>
      <c r="J29">
        <v>2.0910700000000002</v>
      </c>
      <c r="K29">
        <v>296.815</v>
      </c>
      <c r="L29">
        <v>51.105800000000002</v>
      </c>
      <c r="M29">
        <v>52.185400000000001</v>
      </c>
    </row>
    <row r="30" spans="1:13" x14ac:dyDescent="0.25">
      <c r="A30">
        <v>28</v>
      </c>
      <c r="B30" t="s">
        <v>547</v>
      </c>
      <c r="C30">
        <v>121</v>
      </c>
      <c r="D30" t="s">
        <v>231</v>
      </c>
      <c r="E30" t="s">
        <v>549</v>
      </c>
      <c r="F30">
        <v>49.584000000000003</v>
      </c>
      <c r="G30" t="s">
        <v>475</v>
      </c>
      <c r="H30">
        <v>11.893405</v>
      </c>
      <c r="I30">
        <v>2.047812</v>
      </c>
      <c r="J30">
        <v>2.0910700000000002</v>
      </c>
      <c r="K30">
        <v>589.72299999999996</v>
      </c>
      <c r="L30">
        <v>101.539</v>
      </c>
      <c r="M30">
        <v>103.684</v>
      </c>
    </row>
    <row r="31" spans="1:13" x14ac:dyDescent="0.25">
      <c r="A31">
        <v>29</v>
      </c>
      <c r="B31" t="s">
        <v>547</v>
      </c>
      <c r="C31">
        <v>121</v>
      </c>
      <c r="D31" t="s">
        <v>231</v>
      </c>
      <c r="E31" t="s">
        <v>549</v>
      </c>
      <c r="F31">
        <v>5.7830500000000002</v>
      </c>
      <c r="G31" t="s">
        <v>475</v>
      </c>
      <c r="H31">
        <v>11.893405</v>
      </c>
      <c r="I31">
        <v>2.047812</v>
      </c>
      <c r="J31">
        <v>2.0910700000000002</v>
      </c>
      <c r="K31">
        <v>68.780199999999994</v>
      </c>
      <c r="L31">
        <v>11.842599999999999</v>
      </c>
      <c r="M31">
        <v>12.0928</v>
      </c>
    </row>
    <row r="32" spans="1:13" x14ac:dyDescent="0.25">
      <c r="A32">
        <v>30</v>
      </c>
      <c r="B32" t="s">
        <v>547</v>
      </c>
      <c r="C32">
        <v>121</v>
      </c>
      <c r="D32" t="s">
        <v>231</v>
      </c>
      <c r="E32" t="s">
        <v>549</v>
      </c>
      <c r="F32">
        <v>61.297699999999999</v>
      </c>
      <c r="G32" t="s">
        <v>475</v>
      </c>
      <c r="H32">
        <v>11.893405</v>
      </c>
      <c r="I32">
        <v>2.047812</v>
      </c>
      <c r="J32">
        <v>2.0910700000000002</v>
      </c>
      <c r="K32">
        <v>729.03800000000001</v>
      </c>
      <c r="L32">
        <v>125.526</v>
      </c>
      <c r="M32">
        <v>128.178</v>
      </c>
    </row>
    <row r="33" spans="1:13" x14ac:dyDescent="0.25">
      <c r="A33">
        <v>31</v>
      </c>
      <c r="B33" t="s">
        <v>547</v>
      </c>
      <c r="C33">
        <v>121</v>
      </c>
      <c r="D33" t="s">
        <v>231</v>
      </c>
      <c r="E33" t="s">
        <v>549</v>
      </c>
      <c r="F33">
        <v>11.5017</v>
      </c>
      <c r="G33" t="s">
        <v>475</v>
      </c>
      <c r="H33">
        <v>11.893405</v>
      </c>
      <c r="I33">
        <v>2.047812</v>
      </c>
      <c r="J33">
        <v>2.0910700000000002</v>
      </c>
      <c r="K33">
        <v>136.79400000000001</v>
      </c>
      <c r="L33">
        <v>23.5533</v>
      </c>
      <c r="M33">
        <v>24.050899999999999</v>
      </c>
    </row>
    <row r="34" spans="1:13" x14ac:dyDescent="0.25">
      <c r="A34">
        <v>32</v>
      </c>
      <c r="B34" t="s">
        <v>547</v>
      </c>
      <c r="C34">
        <v>121</v>
      </c>
      <c r="D34" t="s">
        <v>231</v>
      </c>
      <c r="E34" t="s">
        <v>549</v>
      </c>
      <c r="F34">
        <v>34.858199999999997</v>
      </c>
      <c r="G34" t="s">
        <v>475</v>
      </c>
      <c r="H34">
        <v>11.893405</v>
      </c>
      <c r="I34">
        <v>2.047812</v>
      </c>
      <c r="J34">
        <v>2.0910700000000002</v>
      </c>
      <c r="K34">
        <v>414.58300000000003</v>
      </c>
      <c r="L34">
        <v>71.382999999999996</v>
      </c>
      <c r="M34">
        <v>72.890900000000002</v>
      </c>
    </row>
    <row r="35" spans="1:13" x14ac:dyDescent="0.25">
      <c r="A35">
        <v>33</v>
      </c>
      <c r="B35" t="s">
        <v>547</v>
      </c>
      <c r="C35">
        <v>121</v>
      </c>
      <c r="D35" t="s">
        <v>231</v>
      </c>
      <c r="E35" t="s">
        <v>549</v>
      </c>
      <c r="F35">
        <v>464.851</v>
      </c>
      <c r="G35" t="s">
        <v>475</v>
      </c>
      <c r="H35">
        <v>11.893405</v>
      </c>
      <c r="I35">
        <v>2.047812</v>
      </c>
      <c r="J35">
        <v>2.0910700000000002</v>
      </c>
      <c r="K35">
        <v>5528.66</v>
      </c>
      <c r="L35">
        <v>951.92700000000002</v>
      </c>
      <c r="M35">
        <v>972.03599999999994</v>
      </c>
    </row>
    <row r="36" spans="1:13" x14ac:dyDescent="0.25">
      <c r="A36">
        <v>34</v>
      </c>
      <c r="B36" t="s">
        <v>547</v>
      </c>
      <c r="C36">
        <v>129</v>
      </c>
      <c r="D36" t="s">
        <v>326</v>
      </c>
      <c r="E36" t="s">
        <v>550</v>
      </c>
      <c r="F36">
        <v>1.97315</v>
      </c>
      <c r="G36" t="s">
        <v>475</v>
      </c>
      <c r="H36">
        <v>9.6264540000000007</v>
      </c>
      <c r="I36">
        <v>1.554497</v>
      </c>
      <c r="J36">
        <v>1.8765419999999999</v>
      </c>
      <c r="K36">
        <v>18.994399999999999</v>
      </c>
      <c r="L36">
        <v>3.0672600000000001</v>
      </c>
      <c r="M36">
        <v>3.7027000000000001</v>
      </c>
    </row>
    <row r="37" spans="1:13" x14ac:dyDescent="0.25">
      <c r="A37">
        <v>35</v>
      </c>
      <c r="B37" t="s">
        <v>547</v>
      </c>
      <c r="C37">
        <v>129</v>
      </c>
      <c r="D37" t="s">
        <v>326</v>
      </c>
      <c r="E37" t="s">
        <v>550</v>
      </c>
      <c r="F37">
        <v>0.46337299999999998</v>
      </c>
      <c r="G37" t="s">
        <v>475</v>
      </c>
      <c r="H37">
        <v>9.6264540000000007</v>
      </c>
      <c r="I37">
        <v>1.554497</v>
      </c>
      <c r="J37">
        <v>1.8765419999999999</v>
      </c>
      <c r="K37">
        <v>4.4606399999999997</v>
      </c>
      <c r="L37">
        <v>0.72031199999999995</v>
      </c>
      <c r="M37">
        <v>0.86953899999999995</v>
      </c>
    </row>
    <row r="38" spans="1:13" x14ac:dyDescent="0.25">
      <c r="A38">
        <v>36</v>
      </c>
      <c r="B38" t="s">
        <v>547</v>
      </c>
      <c r="C38">
        <v>129</v>
      </c>
      <c r="D38" t="s">
        <v>326</v>
      </c>
      <c r="E38" t="s">
        <v>550</v>
      </c>
      <c r="F38">
        <v>43.574800000000003</v>
      </c>
      <c r="G38" t="s">
        <v>475</v>
      </c>
      <c r="H38">
        <v>9.6264540000000007</v>
      </c>
      <c r="I38">
        <v>1.554497</v>
      </c>
      <c r="J38">
        <v>1.8765419999999999</v>
      </c>
      <c r="K38">
        <v>419.471</v>
      </c>
      <c r="L38">
        <v>67.736900000000006</v>
      </c>
      <c r="M38">
        <v>81.769900000000007</v>
      </c>
    </row>
    <row r="39" spans="1:13" x14ac:dyDescent="0.25">
      <c r="A39">
        <v>37</v>
      </c>
      <c r="B39" t="s">
        <v>547</v>
      </c>
      <c r="C39">
        <v>129</v>
      </c>
      <c r="D39" t="s">
        <v>326</v>
      </c>
      <c r="E39" t="s">
        <v>550</v>
      </c>
      <c r="F39">
        <v>90.882900000000006</v>
      </c>
      <c r="G39" t="s">
        <v>475</v>
      </c>
      <c r="H39">
        <v>9.6264540000000007</v>
      </c>
      <c r="I39">
        <v>1.554497</v>
      </c>
      <c r="J39">
        <v>1.8765419999999999</v>
      </c>
      <c r="K39">
        <v>874.88</v>
      </c>
      <c r="L39">
        <v>141.27699999999999</v>
      </c>
      <c r="M39">
        <v>170.54599999999999</v>
      </c>
    </row>
    <row r="40" spans="1:13" x14ac:dyDescent="0.25">
      <c r="A40">
        <v>38</v>
      </c>
      <c r="B40" t="s">
        <v>547</v>
      </c>
      <c r="C40">
        <v>131</v>
      </c>
      <c r="D40" t="s">
        <v>409</v>
      </c>
      <c r="E40" t="s">
        <v>551</v>
      </c>
      <c r="F40">
        <v>7.8862199999999998</v>
      </c>
      <c r="G40" t="s">
        <v>475</v>
      </c>
      <c r="H40">
        <v>10.433928</v>
      </c>
      <c r="I40">
        <v>1.7832250000000001</v>
      </c>
      <c r="J40">
        <v>2.1417190000000002</v>
      </c>
      <c r="K40">
        <v>82.284300000000002</v>
      </c>
      <c r="L40">
        <v>14.062900000000001</v>
      </c>
      <c r="M40">
        <v>16.8901</v>
      </c>
    </row>
    <row r="41" spans="1:13" x14ac:dyDescent="0.25">
      <c r="A41">
        <v>39</v>
      </c>
      <c r="B41" t="s">
        <v>547</v>
      </c>
      <c r="C41">
        <v>133</v>
      </c>
      <c r="D41" t="s">
        <v>232</v>
      </c>
      <c r="E41" t="s">
        <v>552</v>
      </c>
      <c r="F41">
        <v>97.583299999999994</v>
      </c>
      <c r="G41" t="s">
        <v>475</v>
      </c>
      <c r="H41">
        <v>12.893257</v>
      </c>
      <c r="I41">
        <v>2.5555669999999999</v>
      </c>
      <c r="J41">
        <v>2.1189480000000001</v>
      </c>
      <c r="K41">
        <v>1258.17</v>
      </c>
      <c r="L41">
        <v>249.381</v>
      </c>
      <c r="M41">
        <v>206.774</v>
      </c>
    </row>
    <row r="42" spans="1:13" x14ac:dyDescent="0.25">
      <c r="A42">
        <v>40</v>
      </c>
      <c r="B42" t="s">
        <v>547</v>
      </c>
      <c r="C42">
        <v>133</v>
      </c>
      <c r="D42" t="s">
        <v>232</v>
      </c>
      <c r="E42" t="s">
        <v>552</v>
      </c>
      <c r="F42">
        <v>15.5345</v>
      </c>
      <c r="G42" t="s">
        <v>475</v>
      </c>
      <c r="H42">
        <v>12.893257</v>
      </c>
      <c r="I42">
        <v>2.5555669999999999</v>
      </c>
      <c r="J42">
        <v>2.1189480000000001</v>
      </c>
      <c r="K42">
        <v>200.29</v>
      </c>
      <c r="L42">
        <v>39.6995</v>
      </c>
      <c r="M42">
        <v>32.916800000000002</v>
      </c>
    </row>
    <row r="43" spans="1:13" x14ac:dyDescent="0.25">
      <c r="A43">
        <v>41</v>
      </c>
      <c r="B43" t="s">
        <v>547</v>
      </c>
      <c r="C43">
        <v>133</v>
      </c>
      <c r="D43" t="s">
        <v>232</v>
      </c>
      <c r="E43" t="s">
        <v>552</v>
      </c>
      <c r="F43">
        <v>54.020699999999998</v>
      </c>
      <c r="G43" t="s">
        <v>475</v>
      </c>
      <c r="H43">
        <v>12.893257</v>
      </c>
      <c r="I43">
        <v>2.5555669999999999</v>
      </c>
      <c r="J43">
        <v>2.1189480000000001</v>
      </c>
      <c r="K43">
        <v>696.50300000000004</v>
      </c>
      <c r="L43">
        <v>138.053</v>
      </c>
      <c r="M43">
        <v>114.467</v>
      </c>
    </row>
    <row r="44" spans="1:13" x14ac:dyDescent="0.25">
      <c r="A44">
        <v>42</v>
      </c>
      <c r="B44" t="s">
        <v>547</v>
      </c>
      <c r="C44">
        <v>133</v>
      </c>
      <c r="D44" t="s">
        <v>232</v>
      </c>
      <c r="E44" t="s">
        <v>552</v>
      </c>
      <c r="F44">
        <v>26.236000000000001</v>
      </c>
      <c r="G44" t="s">
        <v>475</v>
      </c>
      <c r="H44">
        <v>12.893257</v>
      </c>
      <c r="I44">
        <v>2.5555669999999999</v>
      </c>
      <c r="J44">
        <v>2.1189480000000001</v>
      </c>
      <c r="K44">
        <v>338.267</v>
      </c>
      <c r="L44">
        <v>67.047799999999995</v>
      </c>
      <c r="M44">
        <v>55.592700000000001</v>
      </c>
    </row>
    <row r="45" spans="1:13" x14ac:dyDescent="0.25">
      <c r="A45">
        <v>43</v>
      </c>
      <c r="B45" t="s">
        <v>547</v>
      </c>
      <c r="C45">
        <v>133</v>
      </c>
      <c r="D45" t="s">
        <v>232</v>
      </c>
      <c r="E45" t="s">
        <v>552</v>
      </c>
      <c r="F45">
        <v>8.6945099999999993</v>
      </c>
      <c r="G45" t="s">
        <v>475</v>
      </c>
      <c r="H45">
        <v>12.893257</v>
      </c>
      <c r="I45">
        <v>2.5555669999999999</v>
      </c>
      <c r="J45">
        <v>2.1189480000000001</v>
      </c>
      <c r="K45">
        <v>112.101</v>
      </c>
      <c r="L45">
        <v>22.2194</v>
      </c>
      <c r="M45">
        <v>18.423200000000001</v>
      </c>
    </row>
    <row r="46" spans="1:13" x14ac:dyDescent="0.25">
      <c r="A46">
        <v>44</v>
      </c>
      <c r="B46" t="s">
        <v>547</v>
      </c>
      <c r="C46">
        <v>133</v>
      </c>
      <c r="D46" t="s">
        <v>232</v>
      </c>
      <c r="E46" t="s">
        <v>552</v>
      </c>
      <c r="F46">
        <v>8.2545599999999997</v>
      </c>
      <c r="G46" t="s">
        <v>475</v>
      </c>
      <c r="H46">
        <v>12.893257</v>
      </c>
      <c r="I46">
        <v>2.5555669999999999</v>
      </c>
      <c r="J46">
        <v>2.1189480000000001</v>
      </c>
      <c r="K46">
        <v>106.428</v>
      </c>
      <c r="L46">
        <v>21.095099999999999</v>
      </c>
      <c r="M46">
        <v>17.491</v>
      </c>
    </row>
    <row r="47" spans="1:13" x14ac:dyDescent="0.25">
      <c r="A47">
        <v>45</v>
      </c>
      <c r="B47" t="s">
        <v>547</v>
      </c>
      <c r="C47">
        <v>133</v>
      </c>
      <c r="D47" t="s">
        <v>232</v>
      </c>
      <c r="E47" t="s">
        <v>552</v>
      </c>
      <c r="F47">
        <v>1.4966999999999999E-2</v>
      </c>
      <c r="G47" t="s">
        <v>475</v>
      </c>
      <c r="H47">
        <v>12.893257</v>
      </c>
      <c r="I47">
        <v>2.5555669999999999</v>
      </c>
      <c r="J47">
        <v>2.1189480000000001</v>
      </c>
      <c r="K47">
        <v>0.19297900000000001</v>
      </c>
      <c r="L47">
        <v>3.8249999999999999E-2</v>
      </c>
      <c r="M47">
        <v>3.1715E-2</v>
      </c>
    </row>
    <row r="48" spans="1:13" x14ac:dyDescent="0.25">
      <c r="A48">
        <v>46</v>
      </c>
      <c r="B48" t="s">
        <v>547</v>
      </c>
      <c r="C48">
        <v>133</v>
      </c>
      <c r="D48" t="s">
        <v>232</v>
      </c>
      <c r="E48" t="s">
        <v>552</v>
      </c>
      <c r="F48">
        <v>0.30120999999999998</v>
      </c>
      <c r="G48" t="s">
        <v>475</v>
      </c>
      <c r="H48">
        <v>12.893257</v>
      </c>
      <c r="I48">
        <v>2.5555669999999999</v>
      </c>
      <c r="J48">
        <v>2.1189480000000001</v>
      </c>
      <c r="K48">
        <v>3.8835799999999998</v>
      </c>
      <c r="L48">
        <v>0.76976199999999995</v>
      </c>
      <c r="M48">
        <v>0.63824800000000004</v>
      </c>
    </row>
    <row r="49" spans="1:13" x14ac:dyDescent="0.25">
      <c r="A49">
        <v>47</v>
      </c>
      <c r="B49" t="s">
        <v>547</v>
      </c>
      <c r="C49">
        <v>133</v>
      </c>
      <c r="D49" t="s">
        <v>232</v>
      </c>
      <c r="E49" t="s">
        <v>552</v>
      </c>
      <c r="F49">
        <v>56.939300000000003</v>
      </c>
      <c r="G49" t="s">
        <v>475</v>
      </c>
      <c r="H49">
        <v>12.893257</v>
      </c>
      <c r="I49">
        <v>2.5555669999999999</v>
      </c>
      <c r="J49">
        <v>2.1189480000000001</v>
      </c>
      <c r="K49">
        <v>734.13300000000004</v>
      </c>
      <c r="L49">
        <v>145.512</v>
      </c>
      <c r="M49">
        <v>120.651</v>
      </c>
    </row>
    <row r="50" spans="1:13" x14ac:dyDescent="0.25">
      <c r="A50">
        <v>48</v>
      </c>
      <c r="B50" t="s">
        <v>547</v>
      </c>
      <c r="C50">
        <v>133</v>
      </c>
      <c r="D50" t="s">
        <v>232</v>
      </c>
      <c r="E50" t="s">
        <v>552</v>
      </c>
      <c r="F50">
        <v>9.1643399999999993</v>
      </c>
      <c r="G50" t="s">
        <v>475</v>
      </c>
      <c r="H50">
        <v>12.893257</v>
      </c>
      <c r="I50">
        <v>2.5555669999999999</v>
      </c>
      <c r="J50">
        <v>2.1189480000000001</v>
      </c>
      <c r="K50">
        <v>118.158</v>
      </c>
      <c r="L50">
        <v>23.420100000000001</v>
      </c>
      <c r="M50">
        <v>19.418800000000001</v>
      </c>
    </row>
    <row r="51" spans="1:13" x14ac:dyDescent="0.25">
      <c r="A51">
        <v>49</v>
      </c>
      <c r="B51" t="s">
        <v>547</v>
      </c>
      <c r="C51">
        <v>140</v>
      </c>
      <c r="D51" t="s">
        <v>233</v>
      </c>
      <c r="E51" t="s">
        <v>513</v>
      </c>
      <c r="F51">
        <v>34.332000000000001</v>
      </c>
      <c r="G51" t="s">
        <v>475</v>
      </c>
      <c r="H51">
        <v>10.758748000000001</v>
      </c>
      <c r="I51">
        <v>1.747034</v>
      </c>
      <c r="J51">
        <v>1.8006310000000001</v>
      </c>
      <c r="K51">
        <v>369.36900000000003</v>
      </c>
      <c r="L51">
        <v>59.979199999999999</v>
      </c>
      <c r="M51">
        <v>61.819299999999998</v>
      </c>
    </row>
    <row r="52" spans="1:13" x14ac:dyDescent="0.25">
      <c r="A52">
        <v>50</v>
      </c>
      <c r="B52" t="s">
        <v>547</v>
      </c>
      <c r="C52">
        <v>140</v>
      </c>
      <c r="D52" t="s">
        <v>233</v>
      </c>
      <c r="E52" t="s">
        <v>513</v>
      </c>
      <c r="F52">
        <v>124.866</v>
      </c>
      <c r="G52" t="s">
        <v>475</v>
      </c>
      <c r="H52">
        <v>10.758748000000001</v>
      </c>
      <c r="I52">
        <v>1.747034</v>
      </c>
      <c r="J52">
        <v>1.8006310000000001</v>
      </c>
      <c r="K52">
        <v>1343.4</v>
      </c>
      <c r="L52">
        <v>218.14500000000001</v>
      </c>
      <c r="M52">
        <v>224.83799999999999</v>
      </c>
    </row>
    <row r="53" spans="1:13" x14ac:dyDescent="0.25">
      <c r="A53">
        <v>51</v>
      </c>
      <c r="B53" t="s">
        <v>547</v>
      </c>
      <c r="C53">
        <v>140</v>
      </c>
      <c r="D53" t="s">
        <v>233</v>
      </c>
      <c r="E53" t="s">
        <v>513</v>
      </c>
      <c r="F53">
        <v>17.262699999999999</v>
      </c>
      <c r="G53" t="s">
        <v>475</v>
      </c>
      <c r="H53">
        <v>10.758748000000001</v>
      </c>
      <c r="I53">
        <v>1.747034</v>
      </c>
      <c r="J53">
        <v>1.8006310000000001</v>
      </c>
      <c r="K53">
        <v>185.72499999999999</v>
      </c>
      <c r="L53">
        <v>30.1585</v>
      </c>
      <c r="M53">
        <v>31.0837</v>
      </c>
    </row>
    <row r="54" spans="1:13" x14ac:dyDescent="0.25">
      <c r="A54">
        <v>52</v>
      </c>
      <c r="B54" t="s">
        <v>547</v>
      </c>
      <c r="C54">
        <v>141</v>
      </c>
      <c r="D54" t="s">
        <v>234</v>
      </c>
      <c r="E54" t="s">
        <v>553</v>
      </c>
      <c r="F54">
        <v>9.6644199999999998</v>
      </c>
      <c r="G54" t="s">
        <v>475</v>
      </c>
      <c r="H54">
        <v>12.551598</v>
      </c>
      <c r="I54">
        <v>2.5217480000000001</v>
      </c>
      <c r="J54">
        <v>2.0787870000000002</v>
      </c>
      <c r="K54">
        <v>121.304</v>
      </c>
      <c r="L54">
        <v>24.371200000000002</v>
      </c>
      <c r="M54">
        <v>20.090299999999999</v>
      </c>
    </row>
    <row r="55" spans="1:13" x14ac:dyDescent="0.25">
      <c r="A55">
        <v>53</v>
      </c>
      <c r="B55" t="s">
        <v>547</v>
      </c>
      <c r="C55">
        <v>141</v>
      </c>
      <c r="D55" t="s">
        <v>234</v>
      </c>
      <c r="E55" t="s">
        <v>553</v>
      </c>
      <c r="F55">
        <v>19.1737</v>
      </c>
      <c r="G55" t="s">
        <v>475</v>
      </c>
      <c r="H55">
        <v>12.551598</v>
      </c>
      <c r="I55">
        <v>2.5217480000000001</v>
      </c>
      <c r="J55">
        <v>2.0787870000000002</v>
      </c>
      <c r="K55">
        <v>240.661</v>
      </c>
      <c r="L55">
        <v>48.351199999999999</v>
      </c>
      <c r="M55">
        <v>39.857999999999997</v>
      </c>
    </row>
    <row r="56" spans="1:13" x14ac:dyDescent="0.25">
      <c r="A56">
        <v>54</v>
      </c>
      <c r="B56" t="s">
        <v>547</v>
      </c>
      <c r="C56">
        <v>141</v>
      </c>
      <c r="D56" t="s">
        <v>234</v>
      </c>
      <c r="E56" t="s">
        <v>553</v>
      </c>
      <c r="F56">
        <v>10.190300000000001</v>
      </c>
      <c r="G56" t="s">
        <v>475</v>
      </c>
      <c r="H56">
        <v>12.551598</v>
      </c>
      <c r="I56">
        <v>2.5217480000000001</v>
      </c>
      <c r="J56">
        <v>2.0787870000000002</v>
      </c>
      <c r="K56">
        <v>127.905</v>
      </c>
      <c r="L56">
        <v>25.697399999999998</v>
      </c>
      <c r="M56">
        <v>21.183499999999999</v>
      </c>
    </row>
    <row r="57" spans="1:13" x14ac:dyDescent="0.25">
      <c r="A57">
        <v>55</v>
      </c>
      <c r="B57" t="s">
        <v>547</v>
      </c>
      <c r="C57">
        <v>148</v>
      </c>
      <c r="D57" t="s">
        <v>230</v>
      </c>
      <c r="E57" t="s">
        <v>554</v>
      </c>
      <c r="F57">
        <v>34.676200000000001</v>
      </c>
      <c r="G57" t="s">
        <v>475</v>
      </c>
      <c r="H57">
        <v>11.920574</v>
      </c>
      <c r="I57">
        <v>1.995163</v>
      </c>
      <c r="J57">
        <v>2.0961850000000002</v>
      </c>
      <c r="K57">
        <v>413.36</v>
      </c>
      <c r="L57">
        <v>69.184700000000007</v>
      </c>
      <c r="M57">
        <v>72.687700000000007</v>
      </c>
    </row>
    <row r="58" spans="1:13" x14ac:dyDescent="0.25">
      <c r="A58">
        <v>56</v>
      </c>
      <c r="B58" t="s">
        <v>547</v>
      </c>
      <c r="C58">
        <v>170</v>
      </c>
      <c r="D58" t="s">
        <v>248</v>
      </c>
      <c r="E58" t="s">
        <v>514</v>
      </c>
      <c r="F58">
        <v>48.176900000000003</v>
      </c>
      <c r="G58" t="s">
        <v>475</v>
      </c>
      <c r="H58">
        <v>9.0237130000000008</v>
      </c>
      <c r="I58">
        <v>1.5223519999999999</v>
      </c>
      <c r="J58">
        <v>1.864306</v>
      </c>
      <c r="K58">
        <v>434.73399999999998</v>
      </c>
      <c r="L58">
        <v>73.342200000000005</v>
      </c>
      <c r="M58">
        <v>89.816500000000005</v>
      </c>
    </row>
    <row r="59" spans="1:13" x14ac:dyDescent="0.25">
      <c r="A59">
        <v>57</v>
      </c>
      <c r="B59" t="s">
        <v>547</v>
      </c>
      <c r="C59">
        <v>171</v>
      </c>
      <c r="D59" t="s">
        <v>235</v>
      </c>
      <c r="E59" t="s">
        <v>555</v>
      </c>
      <c r="F59">
        <v>9.4403000000000001E-2</v>
      </c>
      <c r="G59" t="s">
        <v>475</v>
      </c>
      <c r="H59">
        <v>7.4743250000000003</v>
      </c>
      <c r="I59">
        <v>1.3382240000000001</v>
      </c>
      <c r="J59">
        <v>2.1464970000000001</v>
      </c>
      <c r="K59">
        <v>0.70559700000000003</v>
      </c>
      <c r="L59">
        <v>0.126332</v>
      </c>
      <c r="M59">
        <v>0.20263500000000001</v>
      </c>
    </row>
    <row r="60" spans="1:13" x14ac:dyDescent="0.25">
      <c r="A60">
        <v>58</v>
      </c>
      <c r="B60" t="s">
        <v>547</v>
      </c>
      <c r="C60">
        <v>182</v>
      </c>
      <c r="D60" t="s">
        <v>242</v>
      </c>
      <c r="E60" t="s">
        <v>556</v>
      </c>
      <c r="F60">
        <v>18.364699999999999</v>
      </c>
      <c r="G60" t="s">
        <v>475</v>
      </c>
      <c r="H60">
        <v>11.786500999999999</v>
      </c>
      <c r="I60">
        <v>2.0039060000000002</v>
      </c>
      <c r="J60">
        <v>2.074773</v>
      </c>
      <c r="K60">
        <v>216.45599999999999</v>
      </c>
      <c r="L60">
        <v>36.801099999999998</v>
      </c>
      <c r="M60">
        <v>38.102600000000002</v>
      </c>
    </row>
    <row r="61" spans="1:13" x14ac:dyDescent="0.25">
      <c r="A61">
        <v>59</v>
      </c>
      <c r="B61" t="s">
        <v>547</v>
      </c>
      <c r="C61">
        <v>182</v>
      </c>
      <c r="D61" t="s">
        <v>242</v>
      </c>
      <c r="E61" t="s">
        <v>556</v>
      </c>
      <c r="F61">
        <v>183.137</v>
      </c>
      <c r="G61" t="s">
        <v>475</v>
      </c>
      <c r="H61">
        <v>11.786500999999999</v>
      </c>
      <c r="I61">
        <v>2.0039060000000002</v>
      </c>
      <c r="J61">
        <v>2.074773</v>
      </c>
      <c r="K61">
        <v>2158.54</v>
      </c>
      <c r="L61">
        <v>366.98899999999998</v>
      </c>
      <c r="M61">
        <v>379.96800000000002</v>
      </c>
    </row>
    <row r="62" spans="1:13" x14ac:dyDescent="0.25">
      <c r="A62">
        <v>60</v>
      </c>
      <c r="B62" t="s">
        <v>547</v>
      </c>
      <c r="C62">
        <v>182</v>
      </c>
      <c r="D62" t="s">
        <v>242</v>
      </c>
      <c r="E62" t="s">
        <v>556</v>
      </c>
      <c r="F62">
        <v>8.9022199999999998</v>
      </c>
      <c r="G62" t="s">
        <v>475</v>
      </c>
      <c r="H62">
        <v>11.786500999999999</v>
      </c>
      <c r="I62">
        <v>2.0039060000000002</v>
      </c>
      <c r="J62">
        <v>2.074773</v>
      </c>
      <c r="K62">
        <v>104.926</v>
      </c>
      <c r="L62">
        <v>17.839200000000002</v>
      </c>
      <c r="M62">
        <v>18.470099999999999</v>
      </c>
    </row>
    <row r="63" spans="1:13" x14ac:dyDescent="0.25">
      <c r="A63">
        <v>61</v>
      </c>
      <c r="B63" t="s">
        <v>547</v>
      </c>
      <c r="C63">
        <v>182</v>
      </c>
      <c r="D63" t="s">
        <v>242</v>
      </c>
      <c r="E63" t="s">
        <v>556</v>
      </c>
      <c r="F63">
        <v>17.055700000000002</v>
      </c>
      <c r="G63" t="s">
        <v>475</v>
      </c>
      <c r="H63">
        <v>11.786500999999999</v>
      </c>
      <c r="I63">
        <v>2.0039060000000002</v>
      </c>
      <c r="J63">
        <v>2.074773</v>
      </c>
      <c r="K63">
        <v>201.02699999999999</v>
      </c>
      <c r="L63">
        <v>34.177999999999997</v>
      </c>
      <c r="M63">
        <v>35.386699999999998</v>
      </c>
    </row>
    <row r="64" spans="1:13" x14ac:dyDescent="0.25">
      <c r="A64">
        <v>62</v>
      </c>
      <c r="B64" t="s">
        <v>547</v>
      </c>
      <c r="C64">
        <v>182</v>
      </c>
      <c r="D64" t="s">
        <v>242</v>
      </c>
      <c r="E64" t="s">
        <v>556</v>
      </c>
      <c r="F64">
        <v>104.492</v>
      </c>
      <c r="G64" t="s">
        <v>475</v>
      </c>
      <c r="H64">
        <v>11.786500999999999</v>
      </c>
      <c r="I64">
        <v>2.0039060000000002</v>
      </c>
      <c r="J64">
        <v>2.074773</v>
      </c>
      <c r="K64">
        <v>1231.5999999999999</v>
      </c>
      <c r="L64">
        <v>209.392</v>
      </c>
      <c r="M64">
        <v>216.797</v>
      </c>
    </row>
    <row r="65" spans="1:13" x14ac:dyDescent="0.25">
      <c r="A65">
        <v>63</v>
      </c>
      <c r="B65" t="s">
        <v>547</v>
      </c>
      <c r="C65">
        <v>182</v>
      </c>
      <c r="D65" t="s">
        <v>242</v>
      </c>
      <c r="E65" t="s">
        <v>556</v>
      </c>
      <c r="F65">
        <v>132.44</v>
      </c>
      <c r="G65" t="s">
        <v>475</v>
      </c>
      <c r="H65">
        <v>11.786500999999999</v>
      </c>
      <c r="I65">
        <v>2.0039060000000002</v>
      </c>
      <c r="J65">
        <v>2.074773</v>
      </c>
      <c r="K65">
        <v>1561</v>
      </c>
      <c r="L65">
        <v>265.39699999999999</v>
      </c>
      <c r="M65">
        <v>274.78300000000002</v>
      </c>
    </row>
    <row r="66" spans="1:13" x14ac:dyDescent="0.25">
      <c r="A66">
        <v>64</v>
      </c>
      <c r="B66" t="s">
        <v>547</v>
      </c>
      <c r="C66">
        <v>182</v>
      </c>
      <c r="D66" t="s">
        <v>242</v>
      </c>
      <c r="E66" t="s">
        <v>556</v>
      </c>
      <c r="F66">
        <v>2.10921</v>
      </c>
      <c r="G66" t="s">
        <v>475</v>
      </c>
      <c r="H66">
        <v>11.786500999999999</v>
      </c>
      <c r="I66">
        <v>2.0039060000000002</v>
      </c>
      <c r="J66">
        <v>2.074773</v>
      </c>
      <c r="K66">
        <v>24.860199999999999</v>
      </c>
      <c r="L66">
        <v>4.2266599999999999</v>
      </c>
      <c r="M66">
        <v>4.3761299999999999</v>
      </c>
    </row>
    <row r="67" spans="1:13" x14ac:dyDescent="0.25">
      <c r="A67">
        <v>65</v>
      </c>
      <c r="B67" t="s">
        <v>547</v>
      </c>
      <c r="C67">
        <v>182</v>
      </c>
      <c r="D67" t="s">
        <v>242</v>
      </c>
      <c r="E67" t="s">
        <v>556</v>
      </c>
      <c r="F67">
        <v>3.10541</v>
      </c>
      <c r="G67" t="s">
        <v>475</v>
      </c>
      <c r="H67">
        <v>11.786500999999999</v>
      </c>
      <c r="I67">
        <v>2.0039060000000002</v>
      </c>
      <c r="J67">
        <v>2.074773</v>
      </c>
      <c r="K67">
        <v>36.601900000000001</v>
      </c>
      <c r="L67">
        <v>6.22295</v>
      </c>
      <c r="M67">
        <v>6.4430199999999997</v>
      </c>
    </row>
    <row r="68" spans="1:13" x14ac:dyDescent="0.25">
      <c r="A68">
        <v>66</v>
      </c>
      <c r="B68" t="s">
        <v>547</v>
      </c>
      <c r="C68">
        <v>182</v>
      </c>
      <c r="D68" t="s">
        <v>242</v>
      </c>
      <c r="E68" t="s">
        <v>556</v>
      </c>
      <c r="F68">
        <v>122.663</v>
      </c>
      <c r="G68" t="s">
        <v>475</v>
      </c>
      <c r="H68">
        <v>11.786500999999999</v>
      </c>
      <c r="I68">
        <v>2.0039060000000002</v>
      </c>
      <c r="J68">
        <v>2.074773</v>
      </c>
      <c r="K68">
        <v>1445.77</v>
      </c>
      <c r="L68">
        <v>245.80500000000001</v>
      </c>
      <c r="M68">
        <v>254.49799999999999</v>
      </c>
    </row>
    <row r="69" spans="1:13" x14ac:dyDescent="0.25">
      <c r="A69">
        <v>67</v>
      </c>
      <c r="B69" t="s">
        <v>547</v>
      </c>
      <c r="C69">
        <v>182</v>
      </c>
      <c r="D69" t="s">
        <v>242</v>
      </c>
      <c r="E69" t="s">
        <v>556</v>
      </c>
      <c r="F69">
        <v>2.5276999999999998</v>
      </c>
      <c r="G69" t="s">
        <v>475</v>
      </c>
      <c r="H69">
        <v>11.786500999999999</v>
      </c>
      <c r="I69">
        <v>2.0039060000000002</v>
      </c>
      <c r="J69">
        <v>2.074773</v>
      </c>
      <c r="K69">
        <v>29.7927</v>
      </c>
      <c r="L69">
        <v>5.0652699999999999</v>
      </c>
      <c r="M69">
        <v>5.2443999999999997</v>
      </c>
    </row>
    <row r="70" spans="1:13" x14ac:dyDescent="0.25">
      <c r="A70">
        <v>68</v>
      </c>
      <c r="B70" t="s">
        <v>547</v>
      </c>
      <c r="C70">
        <v>182</v>
      </c>
      <c r="D70" t="s">
        <v>242</v>
      </c>
      <c r="E70" t="s">
        <v>556</v>
      </c>
      <c r="F70">
        <v>85.256299999999996</v>
      </c>
      <c r="G70" t="s">
        <v>475</v>
      </c>
      <c r="H70">
        <v>11.786500999999999</v>
      </c>
      <c r="I70">
        <v>2.0039060000000002</v>
      </c>
      <c r="J70">
        <v>2.074773</v>
      </c>
      <c r="K70">
        <v>1004.87</v>
      </c>
      <c r="L70">
        <v>170.846</v>
      </c>
      <c r="M70">
        <v>176.887</v>
      </c>
    </row>
    <row r="71" spans="1:13" x14ac:dyDescent="0.25">
      <c r="A71">
        <v>69</v>
      </c>
      <c r="B71" t="s">
        <v>547</v>
      </c>
      <c r="C71">
        <v>185</v>
      </c>
      <c r="D71" t="s">
        <v>280</v>
      </c>
      <c r="E71" t="s">
        <v>557</v>
      </c>
      <c r="F71">
        <v>11.593299999999999</v>
      </c>
      <c r="G71" t="s">
        <v>475</v>
      </c>
      <c r="H71">
        <v>11.899558000000001</v>
      </c>
      <c r="I71">
        <v>1.973341</v>
      </c>
      <c r="J71">
        <v>2.076152</v>
      </c>
      <c r="K71">
        <v>137.95500000000001</v>
      </c>
      <c r="L71">
        <v>22.877500000000001</v>
      </c>
      <c r="M71">
        <v>24.069400000000002</v>
      </c>
    </row>
    <row r="72" spans="1:13" x14ac:dyDescent="0.25">
      <c r="A72">
        <v>70</v>
      </c>
      <c r="B72" t="s">
        <v>547</v>
      </c>
      <c r="C72">
        <v>192</v>
      </c>
      <c r="D72" t="s">
        <v>368</v>
      </c>
      <c r="E72" t="s">
        <v>558</v>
      </c>
      <c r="F72">
        <v>102.129</v>
      </c>
      <c r="G72" t="s">
        <v>475</v>
      </c>
      <c r="H72">
        <v>5.7084140000000003</v>
      </c>
      <c r="I72">
        <v>0.68580399999999997</v>
      </c>
      <c r="J72">
        <v>1.7040709999999999</v>
      </c>
      <c r="K72">
        <v>582.995</v>
      </c>
      <c r="L72">
        <v>70.040499999999994</v>
      </c>
      <c r="M72">
        <v>174.035</v>
      </c>
    </row>
    <row r="73" spans="1:13" x14ac:dyDescent="0.25">
      <c r="A73">
        <v>71</v>
      </c>
      <c r="B73" t="s">
        <v>547</v>
      </c>
      <c r="C73">
        <v>831</v>
      </c>
      <c r="D73" t="s">
        <v>319</v>
      </c>
      <c r="E73" t="s">
        <v>559</v>
      </c>
      <c r="F73">
        <v>5.0625900000000001</v>
      </c>
      <c r="G73" t="s">
        <v>475</v>
      </c>
      <c r="H73">
        <v>12.393846</v>
      </c>
      <c r="I73">
        <v>2.0726089999999999</v>
      </c>
      <c r="J73">
        <v>2.133588</v>
      </c>
      <c r="K73">
        <v>62.744999999999997</v>
      </c>
      <c r="L73">
        <v>10.492800000000001</v>
      </c>
      <c r="M73">
        <v>10.801500000000001</v>
      </c>
    </row>
    <row r="74" spans="1:13" x14ac:dyDescent="0.25">
      <c r="A74">
        <v>72</v>
      </c>
      <c r="B74" t="s">
        <v>547</v>
      </c>
      <c r="C74">
        <v>834</v>
      </c>
      <c r="D74" t="s">
        <v>410</v>
      </c>
      <c r="E74" t="s">
        <v>560</v>
      </c>
      <c r="F74">
        <v>52.6068</v>
      </c>
      <c r="G74" t="s">
        <v>475</v>
      </c>
      <c r="H74">
        <v>10.007844</v>
      </c>
      <c r="I74">
        <v>1.8694230000000001</v>
      </c>
      <c r="J74">
        <v>1.8661110000000001</v>
      </c>
      <c r="K74">
        <v>526.48099999999999</v>
      </c>
      <c r="L74">
        <v>98.344399999999993</v>
      </c>
      <c r="M74">
        <v>98.170199999999994</v>
      </c>
    </row>
    <row r="75" spans="1:13" x14ac:dyDescent="0.25">
      <c r="A75">
        <v>73</v>
      </c>
      <c r="B75" t="s">
        <v>547</v>
      </c>
      <c r="C75">
        <v>111</v>
      </c>
      <c r="D75" t="s">
        <v>231</v>
      </c>
      <c r="E75" t="s">
        <v>561</v>
      </c>
      <c r="F75">
        <v>6.9543900000000001</v>
      </c>
      <c r="G75" t="s">
        <v>471</v>
      </c>
      <c r="H75">
        <v>11.911519999999999</v>
      </c>
      <c r="I75">
        <v>2.005493</v>
      </c>
      <c r="J75">
        <v>2.0883259999999999</v>
      </c>
      <c r="K75">
        <v>82.837400000000002</v>
      </c>
      <c r="L75">
        <v>13.946999999999999</v>
      </c>
      <c r="M75">
        <v>14.523</v>
      </c>
    </row>
    <row r="76" spans="1:13" x14ac:dyDescent="0.25">
      <c r="A76">
        <v>74</v>
      </c>
      <c r="B76" t="s">
        <v>547</v>
      </c>
      <c r="C76">
        <v>111</v>
      </c>
      <c r="D76" t="s">
        <v>231</v>
      </c>
      <c r="E76" t="s">
        <v>561</v>
      </c>
      <c r="F76">
        <v>5.7816799999999997</v>
      </c>
      <c r="G76" t="s">
        <v>471</v>
      </c>
      <c r="H76">
        <v>11.911519999999999</v>
      </c>
      <c r="I76">
        <v>2.005493</v>
      </c>
      <c r="J76">
        <v>2.0883259999999999</v>
      </c>
      <c r="K76">
        <v>68.868600000000001</v>
      </c>
      <c r="L76">
        <v>11.5951</v>
      </c>
      <c r="M76">
        <v>12.074</v>
      </c>
    </row>
    <row r="77" spans="1:13" x14ac:dyDescent="0.25">
      <c r="A77">
        <v>75</v>
      </c>
      <c r="B77" t="s">
        <v>547</v>
      </c>
      <c r="C77">
        <v>118</v>
      </c>
      <c r="D77" t="s">
        <v>247</v>
      </c>
      <c r="E77" t="s">
        <v>485</v>
      </c>
      <c r="F77">
        <v>102.535</v>
      </c>
      <c r="G77" t="s">
        <v>471</v>
      </c>
      <c r="H77">
        <v>9.5416419999999995</v>
      </c>
      <c r="I77">
        <v>1.6683520000000001</v>
      </c>
      <c r="J77">
        <v>2.0486610000000001</v>
      </c>
      <c r="K77">
        <v>978.35199999999998</v>
      </c>
      <c r="L77">
        <v>171.06399999999999</v>
      </c>
      <c r="M77">
        <v>210.059</v>
      </c>
    </row>
    <row r="78" spans="1:13" x14ac:dyDescent="0.25">
      <c r="A78">
        <v>76</v>
      </c>
      <c r="B78" t="s">
        <v>547</v>
      </c>
      <c r="C78">
        <v>118</v>
      </c>
      <c r="D78" t="s">
        <v>247</v>
      </c>
      <c r="E78" t="s">
        <v>485</v>
      </c>
      <c r="F78">
        <v>5.4507700000000003</v>
      </c>
      <c r="G78" t="s">
        <v>471</v>
      </c>
      <c r="H78">
        <v>9.5416419999999995</v>
      </c>
      <c r="I78">
        <v>1.6683520000000001</v>
      </c>
      <c r="J78">
        <v>2.0486610000000001</v>
      </c>
      <c r="K78">
        <v>52.009300000000003</v>
      </c>
      <c r="L78">
        <v>9.0937999999999999</v>
      </c>
      <c r="M78">
        <v>11.1668</v>
      </c>
    </row>
    <row r="79" spans="1:13" x14ac:dyDescent="0.25">
      <c r="A79">
        <v>77</v>
      </c>
      <c r="B79" t="s">
        <v>547</v>
      </c>
      <c r="C79">
        <v>118</v>
      </c>
      <c r="D79" t="s">
        <v>247</v>
      </c>
      <c r="E79" t="s">
        <v>485</v>
      </c>
      <c r="F79">
        <v>15.9596</v>
      </c>
      <c r="G79" t="s">
        <v>471</v>
      </c>
      <c r="H79">
        <v>9.5416419999999995</v>
      </c>
      <c r="I79">
        <v>1.6683520000000001</v>
      </c>
      <c r="J79">
        <v>2.0486610000000001</v>
      </c>
      <c r="K79">
        <v>152.28100000000001</v>
      </c>
      <c r="L79">
        <v>26.626200000000001</v>
      </c>
      <c r="M79">
        <v>32.695799999999998</v>
      </c>
    </row>
    <row r="80" spans="1:13" x14ac:dyDescent="0.25">
      <c r="A80">
        <v>78</v>
      </c>
      <c r="B80" t="s">
        <v>547</v>
      </c>
      <c r="C80">
        <v>121</v>
      </c>
      <c r="D80" t="s">
        <v>231</v>
      </c>
      <c r="E80" t="s">
        <v>470</v>
      </c>
      <c r="F80">
        <v>19.608899999999998</v>
      </c>
      <c r="G80" t="s">
        <v>471</v>
      </c>
      <c r="H80">
        <v>11.719173</v>
      </c>
      <c r="I80">
        <v>1.982953</v>
      </c>
      <c r="J80">
        <v>2.0781740000000002</v>
      </c>
      <c r="K80">
        <v>229.8</v>
      </c>
      <c r="L80">
        <v>38.883499999999998</v>
      </c>
      <c r="M80">
        <v>40.750700000000002</v>
      </c>
    </row>
    <row r="81" spans="1:13" x14ac:dyDescent="0.25">
      <c r="A81">
        <v>79</v>
      </c>
      <c r="B81" t="s">
        <v>547</v>
      </c>
      <c r="C81">
        <v>121</v>
      </c>
      <c r="D81" t="s">
        <v>231</v>
      </c>
      <c r="E81" t="s">
        <v>470</v>
      </c>
      <c r="F81">
        <v>64.635900000000007</v>
      </c>
      <c r="G81" t="s">
        <v>471</v>
      </c>
      <c r="H81">
        <v>11.719173</v>
      </c>
      <c r="I81">
        <v>1.982953</v>
      </c>
      <c r="J81">
        <v>2.0781740000000002</v>
      </c>
      <c r="K81">
        <v>757.47900000000004</v>
      </c>
      <c r="L81">
        <v>128.16999999999999</v>
      </c>
      <c r="M81">
        <v>134.32499999999999</v>
      </c>
    </row>
    <row r="82" spans="1:13" x14ac:dyDescent="0.25">
      <c r="A82">
        <v>80</v>
      </c>
      <c r="B82" t="s">
        <v>547</v>
      </c>
      <c r="C82">
        <v>121</v>
      </c>
      <c r="D82" t="s">
        <v>231</v>
      </c>
      <c r="E82" t="s">
        <v>470</v>
      </c>
      <c r="F82">
        <v>5.6728199999999998</v>
      </c>
      <c r="G82" t="s">
        <v>471</v>
      </c>
      <c r="H82">
        <v>11.719173</v>
      </c>
      <c r="I82">
        <v>1.982953</v>
      </c>
      <c r="J82">
        <v>2.0781740000000002</v>
      </c>
      <c r="K82">
        <v>66.480800000000002</v>
      </c>
      <c r="L82">
        <v>11.248900000000001</v>
      </c>
      <c r="M82">
        <v>11.789099999999999</v>
      </c>
    </row>
    <row r="83" spans="1:13" x14ac:dyDescent="0.25">
      <c r="A83">
        <v>81</v>
      </c>
      <c r="B83" t="s">
        <v>547</v>
      </c>
      <c r="C83">
        <v>121</v>
      </c>
      <c r="D83" t="s">
        <v>231</v>
      </c>
      <c r="E83" t="s">
        <v>470</v>
      </c>
      <c r="F83">
        <v>114.676</v>
      </c>
      <c r="G83" t="s">
        <v>471</v>
      </c>
      <c r="H83">
        <v>11.719173</v>
      </c>
      <c r="I83">
        <v>1.982953</v>
      </c>
      <c r="J83">
        <v>2.0781740000000002</v>
      </c>
      <c r="K83">
        <v>1343.91</v>
      </c>
      <c r="L83">
        <v>227.39699999999999</v>
      </c>
      <c r="M83">
        <v>238.31700000000001</v>
      </c>
    </row>
    <row r="84" spans="1:13" x14ac:dyDescent="0.25">
      <c r="A84">
        <v>82</v>
      </c>
      <c r="B84" t="s">
        <v>547</v>
      </c>
      <c r="C84">
        <v>121</v>
      </c>
      <c r="D84" t="s">
        <v>231</v>
      </c>
      <c r="E84" t="s">
        <v>470</v>
      </c>
      <c r="F84">
        <v>0.13206499999999999</v>
      </c>
      <c r="G84" t="s">
        <v>471</v>
      </c>
      <c r="H84">
        <v>11.719173</v>
      </c>
      <c r="I84">
        <v>1.982953</v>
      </c>
      <c r="J84">
        <v>2.0781740000000002</v>
      </c>
      <c r="K84">
        <v>1.54769</v>
      </c>
      <c r="L84">
        <v>0.26187899999999997</v>
      </c>
      <c r="M84">
        <v>0.27445399999999998</v>
      </c>
    </row>
    <row r="85" spans="1:13" x14ac:dyDescent="0.25">
      <c r="A85">
        <v>83</v>
      </c>
      <c r="B85" t="s">
        <v>547</v>
      </c>
      <c r="C85">
        <v>121</v>
      </c>
      <c r="D85" t="s">
        <v>231</v>
      </c>
      <c r="E85" t="s">
        <v>470</v>
      </c>
      <c r="F85">
        <v>204.56</v>
      </c>
      <c r="G85" t="s">
        <v>471</v>
      </c>
      <c r="H85">
        <v>11.719173</v>
      </c>
      <c r="I85">
        <v>1.982953</v>
      </c>
      <c r="J85">
        <v>2.0781740000000002</v>
      </c>
      <c r="K85">
        <v>2397.27</v>
      </c>
      <c r="L85">
        <v>405.63299999999998</v>
      </c>
      <c r="M85">
        <v>425.11099999999999</v>
      </c>
    </row>
    <row r="86" spans="1:13" x14ac:dyDescent="0.25">
      <c r="A86">
        <v>84</v>
      </c>
      <c r="B86" t="s">
        <v>547</v>
      </c>
      <c r="C86">
        <v>121</v>
      </c>
      <c r="D86" t="s">
        <v>231</v>
      </c>
      <c r="E86" t="s">
        <v>470</v>
      </c>
      <c r="F86">
        <v>1.7287E-2</v>
      </c>
      <c r="G86" t="s">
        <v>471</v>
      </c>
      <c r="H86">
        <v>11.719173</v>
      </c>
      <c r="I86">
        <v>1.982953</v>
      </c>
      <c r="J86">
        <v>2.0781740000000002</v>
      </c>
      <c r="K86">
        <v>0.20258499999999999</v>
      </c>
      <c r="L86">
        <v>3.4278999999999997E-2</v>
      </c>
      <c r="M86">
        <v>3.5924999999999999E-2</v>
      </c>
    </row>
    <row r="87" spans="1:13" x14ac:dyDescent="0.25">
      <c r="A87">
        <v>85</v>
      </c>
      <c r="B87" t="s">
        <v>547</v>
      </c>
      <c r="C87">
        <v>121</v>
      </c>
      <c r="D87" t="s">
        <v>231</v>
      </c>
      <c r="E87" t="s">
        <v>470</v>
      </c>
      <c r="F87">
        <v>1.5556E-2</v>
      </c>
      <c r="G87" t="s">
        <v>471</v>
      </c>
      <c r="H87">
        <v>11.719173</v>
      </c>
      <c r="I87">
        <v>1.982953</v>
      </c>
      <c r="J87">
        <v>2.0781740000000002</v>
      </c>
      <c r="K87">
        <v>0.18229999999999999</v>
      </c>
      <c r="L87">
        <v>3.0845999999999998E-2</v>
      </c>
      <c r="M87">
        <v>3.2328000000000003E-2</v>
      </c>
    </row>
    <row r="88" spans="1:13" x14ac:dyDescent="0.25">
      <c r="A88">
        <v>86</v>
      </c>
      <c r="B88" t="s">
        <v>547</v>
      </c>
      <c r="C88">
        <v>121</v>
      </c>
      <c r="D88" t="s">
        <v>231</v>
      </c>
      <c r="E88" t="s">
        <v>470</v>
      </c>
      <c r="F88">
        <v>5.7730000000000004E-3</v>
      </c>
      <c r="G88" t="s">
        <v>471</v>
      </c>
      <c r="H88">
        <v>11.719173</v>
      </c>
      <c r="I88">
        <v>1.982953</v>
      </c>
      <c r="J88">
        <v>2.0781740000000002</v>
      </c>
      <c r="K88">
        <v>6.7650000000000002E-2</v>
      </c>
      <c r="L88">
        <v>1.1447000000000001E-2</v>
      </c>
      <c r="M88">
        <v>1.1997000000000001E-2</v>
      </c>
    </row>
    <row r="89" spans="1:13" x14ac:dyDescent="0.25">
      <c r="A89">
        <v>87</v>
      </c>
      <c r="B89" t="s">
        <v>547</v>
      </c>
      <c r="C89">
        <v>121</v>
      </c>
      <c r="D89" t="s">
        <v>231</v>
      </c>
      <c r="E89" t="s">
        <v>470</v>
      </c>
      <c r="F89">
        <v>9.8700000000000003E-4</v>
      </c>
      <c r="G89" t="s">
        <v>471</v>
      </c>
      <c r="H89">
        <v>11.719173</v>
      </c>
      <c r="I89">
        <v>1.982953</v>
      </c>
      <c r="J89">
        <v>2.0781740000000002</v>
      </c>
      <c r="K89">
        <v>1.1568E-2</v>
      </c>
      <c r="L89">
        <v>1.957E-3</v>
      </c>
      <c r="M89">
        <v>2.0509999999999999E-3</v>
      </c>
    </row>
    <row r="90" spans="1:13" x14ac:dyDescent="0.25">
      <c r="A90">
        <v>88</v>
      </c>
      <c r="B90" t="s">
        <v>547</v>
      </c>
      <c r="C90">
        <v>121</v>
      </c>
      <c r="D90" t="s">
        <v>231</v>
      </c>
      <c r="E90" t="s">
        <v>470</v>
      </c>
      <c r="F90">
        <v>0.19956099999999999</v>
      </c>
      <c r="G90" t="s">
        <v>471</v>
      </c>
      <c r="H90">
        <v>11.719173</v>
      </c>
      <c r="I90">
        <v>1.982953</v>
      </c>
      <c r="J90">
        <v>2.0781740000000002</v>
      </c>
      <c r="K90">
        <v>2.3386900000000002</v>
      </c>
      <c r="L90">
        <v>0.39572000000000002</v>
      </c>
      <c r="M90">
        <v>0.41472199999999998</v>
      </c>
    </row>
    <row r="91" spans="1:13" x14ac:dyDescent="0.25">
      <c r="A91">
        <v>89</v>
      </c>
      <c r="B91" t="s">
        <v>547</v>
      </c>
      <c r="C91">
        <v>121</v>
      </c>
      <c r="D91" t="s">
        <v>231</v>
      </c>
      <c r="E91" t="s">
        <v>470</v>
      </c>
      <c r="F91">
        <v>3.9952000000000001E-2</v>
      </c>
      <c r="G91" t="s">
        <v>471</v>
      </c>
      <c r="H91">
        <v>11.719173</v>
      </c>
      <c r="I91">
        <v>1.982953</v>
      </c>
      <c r="J91">
        <v>2.0781740000000002</v>
      </c>
      <c r="K91">
        <v>0.46820899999999999</v>
      </c>
      <c r="L91">
        <v>7.9224000000000003E-2</v>
      </c>
      <c r="M91">
        <v>8.3028000000000005E-2</v>
      </c>
    </row>
    <row r="92" spans="1:13" x14ac:dyDescent="0.25">
      <c r="A92">
        <v>90</v>
      </c>
      <c r="B92" t="s">
        <v>547</v>
      </c>
      <c r="C92">
        <v>121</v>
      </c>
      <c r="D92" t="s">
        <v>231</v>
      </c>
      <c r="E92" t="s">
        <v>470</v>
      </c>
      <c r="F92">
        <v>0.55605899999999997</v>
      </c>
      <c r="G92" t="s">
        <v>471</v>
      </c>
      <c r="H92">
        <v>11.719173</v>
      </c>
      <c r="I92">
        <v>1.982953</v>
      </c>
      <c r="J92">
        <v>2.0781740000000002</v>
      </c>
      <c r="K92">
        <v>6.5165499999999996</v>
      </c>
      <c r="L92">
        <v>1.1026400000000001</v>
      </c>
      <c r="M92">
        <v>1.1555899999999999</v>
      </c>
    </row>
    <row r="93" spans="1:13" x14ac:dyDescent="0.25">
      <c r="A93">
        <v>91</v>
      </c>
      <c r="B93" t="s">
        <v>547</v>
      </c>
      <c r="C93">
        <v>129</v>
      </c>
      <c r="D93" t="s">
        <v>326</v>
      </c>
      <c r="E93" t="s">
        <v>562</v>
      </c>
      <c r="F93">
        <v>5.6496000000000004</v>
      </c>
      <c r="G93" t="s">
        <v>471</v>
      </c>
      <c r="H93">
        <v>11.842129</v>
      </c>
      <c r="I93">
        <v>1.993347</v>
      </c>
      <c r="J93">
        <v>2.0755870000000001</v>
      </c>
      <c r="K93">
        <v>66.903300000000002</v>
      </c>
      <c r="L93">
        <v>11.2616</v>
      </c>
      <c r="M93">
        <v>11.7262</v>
      </c>
    </row>
    <row r="94" spans="1:13" x14ac:dyDescent="0.25">
      <c r="A94">
        <v>92</v>
      </c>
      <c r="B94" t="s">
        <v>547</v>
      </c>
      <c r="C94">
        <v>133</v>
      </c>
      <c r="D94" t="s">
        <v>232</v>
      </c>
      <c r="E94" t="s">
        <v>542</v>
      </c>
      <c r="F94">
        <v>2.49966</v>
      </c>
      <c r="G94" t="s">
        <v>471</v>
      </c>
      <c r="H94">
        <v>11.792467</v>
      </c>
      <c r="I94">
        <v>1.9885550000000001</v>
      </c>
      <c r="J94">
        <v>2.079189</v>
      </c>
      <c r="K94">
        <v>29.4772</v>
      </c>
      <c r="L94">
        <v>4.9707100000000004</v>
      </c>
      <c r="M94">
        <v>5.1972699999999996</v>
      </c>
    </row>
    <row r="95" spans="1:13" x14ac:dyDescent="0.25">
      <c r="A95">
        <v>93</v>
      </c>
      <c r="B95" t="s">
        <v>547</v>
      </c>
      <c r="C95">
        <v>133</v>
      </c>
      <c r="D95" t="s">
        <v>232</v>
      </c>
      <c r="E95" t="s">
        <v>542</v>
      </c>
      <c r="F95">
        <v>7.1917999999999997</v>
      </c>
      <c r="G95" t="s">
        <v>471</v>
      </c>
      <c r="H95">
        <v>11.792467</v>
      </c>
      <c r="I95">
        <v>1.9885550000000001</v>
      </c>
      <c r="J95">
        <v>2.079189</v>
      </c>
      <c r="K95">
        <v>84.809100000000001</v>
      </c>
      <c r="L95">
        <v>14.301299999999999</v>
      </c>
      <c r="M95">
        <v>14.953099999999999</v>
      </c>
    </row>
    <row r="96" spans="1:13" x14ac:dyDescent="0.25">
      <c r="A96">
        <v>94</v>
      </c>
      <c r="B96" t="s">
        <v>547</v>
      </c>
      <c r="C96">
        <v>133</v>
      </c>
      <c r="D96" t="s">
        <v>232</v>
      </c>
      <c r="E96" t="s">
        <v>542</v>
      </c>
      <c r="F96">
        <v>1.0463899999999999</v>
      </c>
      <c r="G96" t="s">
        <v>471</v>
      </c>
      <c r="H96">
        <v>11.792467</v>
      </c>
      <c r="I96">
        <v>1.9885550000000001</v>
      </c>
      <c r="J96">
        <v>2.079189</v>
      </c>
      <c r="K96">
        <v>12.339499999999999</v>
      </c>
      <c r="L96">
        <v>2.0808</v>
      </c>
      <c r="M96">
        <v>2.17564</v>
      </c>
    </row>
    <row r="97" spans="1:13" x14ac:dyDescent="0.25">
      <c r="A97">
        <v>95</v>
      </c>
      <c r="B97" t="s">
        <v>547</v>
      </c>
      <c r="C97">
        <v>133</v>
      </c>
      <c r="D97" t="s">
        <v>232</v>
      </c>
      <c r="E97" t="s">
        <v>542</v>
      </c>
      <c r="F97">
        <v>6.3876999999999997</v>
      </c>
      <c r="G97" t="s">
        <v>471</v>
      </c>
      <c r="H97">
        <v>11.792467</v>
      </c>
      <c r="I97">
        <v>1.9885550000000001</v>
      </c>
      <c r="J97">
        <v>2.079189</v>
      </c>
      <c r="K97">
        <v>75.326700000000002</v>
      </c>
      <c r="L97">
        <v>12.702299999999999</v>
      </c>
      <c r="M97">
        <v>13.2812</v>
      </c>
    </row>
    <row r="98" spans="1:13" x14ac:dyDescent="0.25">
      <c r="A98">
        <v>96</v>
      </c>
      <c r="B98" t="s">
        <v>547</v>
      </c>
      <c r="C98">
        <v>133</v>
      </c>
      <c r="D98" t="s">
        <v>232</v>
      </c>
      <c r="E98" t="s">
        <v>542</v>
      </c>
      <c r="F98">
        <v>36.492100000000001</v>
      </c>
      <c r="G98" t="s">
        <v>471</v>
      </c>
      <c r="H98">
        <v>11.792467</v>
      </c>
      <c r="I98">
        <v>1.9885550000000001</v>
      </c>
      <c r="J98">
        <v>2.079189</v>
      </c>
      <c r="K98">
        <v>430.33199999999999</v>
      </c>
      <c r="L98">
        <v>72.566599999999994</v>
      </c>
      <c r="M98">
        <v>75.873999999999995</v>
      </c>
    </row>
    <row r="99" spans="1:13" x14ac:dyDescent="0.25">
      <c r="A99">
        <v>97</v>
      </c>
      <c r="B99" t="s">
        <v>547</v>
      </c>
      <c r="C99">
        <v>140</v>
      </c>
      <c r="D99" t="s">
        <v>233</v>
      </c>
      <c r="E99" t="s">
        <v>472</v>
      </c>
      <c r="F99">
        <v>8.4935500000000008</v>
      </c>
      <c r="G99" t="s">
        <v>471</v>
      </c>
      <c r="H99">
        <v>9.2811850000000007</v>
      </c>
      <c r="I99">
        <v>1.3582639999999999</v>
      </c>
      <c r="J99">
        <v>1.775104</v>
      </c>
      <c r="K99">
        <v>78.830200000000005</v>
      </c>
      <c r="L99">
        <v>11.5365</v>
      </c>
      <c r="M99">
        <v>15.0769</v>
      </c>
    </row>
    <row r="100" spans="1:13" x14ac:dyDescent="0.25">
      <c r="A100">
        <v>98</v>
      </c>
      <c r="B100" t="s">
        <v>547</v>
      </c>
      <c r="C100">
        <v>140</v>
      </c>
      <c r="D100" t="s">
        <v>233</v>
      </c>
      <c r="E100" t="s">
        <v>472</v>
      </c>
      <c r="F100">
        <v>5.5376700000000003</v>
      </c>
      <c r="G100" t="s">
        <v>471</v>
      </c>
      <c r="H100">
        <v>9.2811850000000007</v>
      </c>
      <c r="I100">
        <v>1.3582639999999999</v>
      </c>
      <c r="J100">
        <v>1.775104</v>
      </c>
      <c r="K100">
        <v>51.396099999999997</v>
      </c>
      <c r="L100">
        <v>7.5216200000000004</v>
      </c>
      <c r="M100">
        <v>9.8299400000000006</v>
      </c>
    </row>
    <row r="101" spans="1:13" x14ac:dyDescent="0.25">
      <c r="A101">
        <v>99</v>
      </c>
      <c r="B101" t="s">
        <v>547</v>
      </c>
      <c r="C101">
        <v>140</v>
      </c>
      <c r="D101" t="s">
        <v>233</v>
      </c>
      <c r="E101" t="s">
        <v>472</v>
      </c>
      <c r="F101">
        <v>7.5943300000000002</v>
      </c>
      <c r="G101" t="s">
        <v>471</v>
      </c>
      <c r="H101">
        <v>9.2811850000000007</v>
      </c>
      <c r="I101">
        <v>1.3582639999999999</v>
      </c>
      <c r="J101">
        <v>1.775104</v>
      </c>
      <c r="K101">
        <v>70.484399999999994</v>
      </c>
      <c r="L101">
        <v>10.315099999999999</v>
      </c>
      <c r="M101">
        <v>13.480700000000001</v>
      </c>
    </row>
    <row r="102" spans="1:13" x14ac:dyDescent="0.25">
      <c r="A102">
        <v>100</v>
      </c>
      <c r="B102" t="s">
        <v>547</v>
      </c>
      <c r="C102">
        <v>140</v>
      </c>
      <c r="D102" t="s">
        <v>233</v>
      </c>
      <c r="E102" t="s">
        <v>472</v>
      </c>
      <c r="F102">
        <v>12.052899999999999</v>
      </c>
      <c r="G102" t="s">
        <v>471</v>
      </c>
      <c r="H102">
        <v>9.2811850000000007</v>
      </c>
      <c r="I102">
        <v>1.3582639999999999</v>
      </c>
      <c r="J102">
        <v>1.775104</v>
      </c>
      <c r="K102">
        <v>111.86499999999999</v>
      </c>
      <c r="L102">
        <v>16.370999999999999</v>
      </c>
      <c r="M102">
        <v>21.395099999999999</v>
      </c>
    </row>
    <row r="103" spans="1:13" x14ac:dyDescent="0.25">
      <c r="A103">
        <v>101</v>
      </c>
      <c r="B103" t="s">
        <v>547</v>
      </c>
      <c r="C103">
        <v>140</v>
      </c>
      <c r="D103" t="s">
        <v>233</v>
      </c>
      <c r="E103" t="s">
        <v>472</v>
      </c>
      <c r="F103">
        <v>10.3226</v>
      </c>
      <c r="G103" t="s">
        <v>471</v>
      </c>
      <c r="H103">
        <v>9.2811850000000007</v>
      </c>
      <c r="I103">
        <v>1.3582639999999999</v>
      </c>
      <c r="J103">
        <v>1.775104</v>
      </c>
      <c r="K103">
        <v>95.805999999999997</v>
      </c>
      <c r="L103">
        <v>14.020799999999999</v>
      </c>
      <c r="M103">
        <v>18.323699999999999</v>
      </c>
    </row>
    <row r="104" spans="1:13" x14ac:dyDescent="0.25">
      <c r="A104">
        <v>102</v>
      </c>
      <c r="B104" t="s">
        <v>547</v>
      </c>
      <c r="C104">
        <v>140</v>
      </c>
      <c r="D104" t="s">
        <v>233</v>
      </c>
      <c r="E104" t="s">
        <v>472</v>
      </c>
      <c r="F104">
        <v>10.8774</v>
      </c>
      <c r="G104" t="s">
        <v>471</v>
      </c>
      <c r="H104">
        <v>9.2811850000000007</v>
      </c>
      <c r="I104">
        <v>1.3582639999999999</v>
      </c>
      <c r="J104">
        <v>1.775104</v>
      </c>
      <c r="K104">
        <v>100.955</v>
      </c>
      <c r="L104">
        <v>14.7744</v>
      </c>
      <c r="M104">
        <v>19.308499999999999</v>
      </c>
    </row>
    <row r="105" spans="1:13" x14ac:dyDescent="0.25">
      <c r="A105">
        <v>103</v>
      </c>
      <c r="B105" t="s">
        <v>547</v>
      </c>
      <c r="C105">
        <v>140</v>
      </c>
      <c r="D105" t="s">
        <v>233</v>
      </c>
      <c r="E105" t="s">
        <v>472</v>
      </c>
      <c r="F105">
        <v>27.306100000000001</v>
      </c>
      <c r="G105" t="s">
        <v>471</v>
      </c>
      <c r="H105">
        <v>9.2811850000000007</v>
      </c>
      <c r="I105">
        <v>1.3582639999999999</v>
      </c>
      <c r="J105">
        <v>1.775104</v>
      </c>
      <c r="K105">
        <v>253.43299999999999</v>
      </c>
      <c r="L105">
        <v>37.088900000000002</v>
      </c>
      <c r="M105">
        <v>48.471200000000003</v>
      </c>
    </row>
    <row r="106" spans="1:13" x14ac:dyDescent="0.25">
      <c r="A106">
        <v>104</v>
      </c>
      <c r="B106" t="s">
        <v>547</v>
      </c>
      <c r="C106">
        <v>140</v>
      </c>
      <c r="D106" t="s">
        <v>233</v>
      </c>
      <c r="E106" t="s">
        <v>472</v>
      </c>
      <c r="F106">
        <v>22.069900000000001</v>
      </c>
      <c r="G106" t="s">
        <v>471</v>
      </c>
      <c r="H106">
        <v>9.2811850000000007</v>
      </c>
      <c r="I106">
        <v>1.3582639999999999</v>
      </c>
      <c r="J106">
        <v>1.775104</v>
      </c>
      <c r="K106">
        <v>204.83500000000001</v>
      </c>
      <c r="L106">
        <v>29.976800000000001</v>
      </c>
      <c r="M106">
        <v>39.176400000000001</v>
      </c>
    </row>
    <row r="107" spans="1:13" x14ac:dyDescent="0.25">
      <c r="A107">
        <v>105</v>
      </c>
      <c r="B107" t="s">
        <v>547</v>
      </c>
      <c r="C107">
        <v>140</v>
      </c>
      <c r="D107" t="s">
        <v>233</v>
      </c>
      <c r="E107" t="s">
        <v>472</v>
      </c>
      <c r="F107">
        <v>2.7618999999999998</v>
      </c>
      <c r="G107" t="s">
        <v>471</v>
      </c>
      <c r="H107">
        <v>9.2811850000000007</v>
      </c>
      <c r="I107">
        <v>1.3582639999999999</v>
      </c>
      <c r="J107">
        <v>1.775104</v>
      </c>
      <c r="K107">
        <v>25.633700000000001</v>
      </c>
      <c r="L107">
        <v>3.7513899999999998</v>
      </c>
      <c r="M107">
        <v>4.90266</v>
      </c>
    </row>
    <row r="108" spans="1:13" x14ac:dyDescent="0.25">
      <c r="A108">
        <v>106</v>
      </c>
      <c r="B108" t="s">
        <v>547</v>
      </c>
      <c r="C108">
        <v>140</v>
      </c>
      <c r="D108" t="s">
        <v>233</v>
      </c>
      <c r="E108" t="s">
        <v>472</v>
      </c>
      <c r="F108">
        <v>0.73213200000000001</v>
      </c>
      <c r="G108" t="s">
        <v>471</v>
      </c>
      <c r="H108">
        <v>9.2811850000000007</v>
      </c>
      <c r="I108">
        <v>1.3582639999999999</v>
      </c>
      <c r="J108">
        <v>1.775104</v>
      </c>
      <c r="K108">
        <v>6.7950499999999998</v>
      </c>
      <c r="L108">
        <v>0.99442900000000001</v>
      </c>
      <c r="M108">
        <v>1.2996099999999999</v>
      </c>
    </row>
    <row r="109" spans="1:13" x14ac:dyDescent="0.25">
      <c r="A109">
        <v>107</v>
      </c>
      <c r="B109" t="s">
        <v>547</v>
      </c>
      <c r="C109">
        <v>140</v>
      </c>
      <c r="D109" t="s">
        <v>233</v>
      </c>
      <c r="E109" t="s">
        <v>472</v>
      </c>
      <c r="F109">
        <v>6.9999999999999999E-6</v>
      </c>
      <c r="G109" t="s">
        <v>471</v>
      </c>
      <c r="H109">
        <v>9.2811850000000007</v>
      </c>
      <c r="I109">
        <v>1.3582639999999999</v>
      </c>
      <c r="J109">
        <v>1.775104</v>
      </c>
      <c r="K109">
        <v>6.7000000000000002E-5</v>
      </c>
      <c r="L109">
        <v>1.0000000000000001E-5</v>
      </c>
      <c r="M109">
        <v>1.2999999999999999E-5</v>
      </c>
    </row>
    <row r="110" spans="1:13" x14ac:dyDescent="0.25">
      <c r="A110">
        <v>108</v>
      </c>
      <c r="B110" t="s">
        <v>547</v>
      </c>
      <c r="C110">
        <v>140</v>
      </c>
      <c r="D110" t="s">
        <v>233</v>
      </c>
      <c r="E110" t="s">
        <v>472</v>
      </c>
      <c r="F110">
        <v>3.0304000000000001E-2</v>
      </c>
      <c r="G110" t="s">
        <v>471</v>
      </c>
      <c r="H110">
        <v>9.2811850000000007</v>
      </c>
      <c r="I110">
        <v>1.3582639999999999</v>
      </c>
      <c r="J110">
        <v>1.775104</v>
      </c>
      <c r="K110">
        <v>0.28125899999999998</v>
      </c>
      <c r="L110">
        <v>4.1161000000000003E-2</v>
      </c>
      <c r="M110">
        <v>5.3793000000000001E-2</v>
      </c>
    </row>
    <row r="111" spans="1:13" x14ac:dyDescent="0.25">
      <c r="A111">
        <v>109</v>
      </c>
      <c r="B111" t="s">
        <v>547</v>
      </c>
      <c r="C111">
        <v>140</v>
      </c>
      <c r="D111" t="s">
        <v>233</v>
      </c>
      <c r="E111" t="s">
        <v>472</v>
      </c>
      <c r="F111">
        <v>3.7044000000000001E-2</v>
      </c>
      <c r="G111" t="s">
        <v>471</v>
      </c>
      <c r="H111">
        <v>9.2811850000000007</v>
      </c>
      <c r="I111">
        <v>1.3582639999999999</v>
      </c>
      <c r="J111">
        <v>1.775104</v>
      </c>
      <c r="K111">
        <v>0.34380899999999998</v>
      </c>
      <c r="L111">
        <v>5.0314999999999999E-2</v>
      </c>
      <c r="M111">
        <v>6.5755999999999995E-2</v>
      </c>
    </row>
    <row r="112" spans="1:13" x14ac:dyDescent="0.25">
      <c r="A112">
        <v>110</v>
      </c>
      <c r="B112" t="s">
        <v>547</v>
      </c>
      <c r="C112">
        <v>141</v>
      </c>
      <c r="D112" t="s">
        <v>234</v>
      </c>
      <c r="E112" t="s">
        <v>563</v>
      </c>
      <c r="F112">
        <v>0.25931300000000002</v>
      </c>
      <c r="G112" t="s">
        <v>471</v>
      </c>
      <c r="H112">
        <v>11.842131999999999</v>
      </c>
      <c r="I112">
        <v>1.9933479999999999</v>
      </c>
      <c r="J112">
        <v>2.0755880000000002</v>
      </c>
      <c r="K112">
        <v>3.0708199999999999</v>
      </c>
      <c r="L112">
        <v>0.51690100000000005</v>
      </c>
      <c r="M112">
        <v>0.53822700000000001</v>
      </c>
    </row>
    <row r="113" spans="1:13" x14ac:dyDescent="0.25">
      <c r="A113">
        <v>111</v>
      </c>
      <c r="B113" t="s">
        <v>547</v>
      </c>
      <c r="C113">
        <v>170</v>
      </c>
      <c r="D113" t="s">
        <v>248</v>
      </c>
      <c r="E113" t="s">
        <v>543</v>
      </c>
      <c r="F113">
        <v>5.6482200000000002</v>
      </c>
      <c r="G113" t="s">
        <v>471</v>
      </c>
      <c r="H113">
        <v>8.9847640000000002</v>
      </c>
      <c r="I113">
        <v>1.473347</v>
      </c>
      <c r="J113">
        <v>1.9074899999999999</v>
      </c>
      <c r="K113">
        <v>50.747900000000001</v>
      </c>
      <c r="L113">
        <v>8.32179</v>
      </c>
      <c r="M113">
        <v>10.773899999999999</v>
      </c>
    </row>
    <row r="114" spans="1:13" x14ac:dyDescent="0.25">
      <c r="A114">
        <v>112</v>
      </c>
      <c r="B114" t="s">
        <v>547</v>
      </c>
      <c r="C114">
        <v>170</v>
      </c>
      <c r="D114" t="s">
        <v>248</v>
      </c>
      <c r="E114" t="s">
        <v>543</v>
      </c>
      <c r="F114">
        <v>10.258699999999999</v>
      </c>
      <c r="G114" t="s">
        <v>471</v>
      </c>
      <c r="H114">
        <v>8.9847640000000002</v>
      </c>
      <c r="I114">
        <v>1.473347</v>
      </c>
      <c r="J114">
        <v>1.9074899999999999</v>
      </c>
      <c r="K114">
        <v>92.171999999999997</v>
      </c>
      <c r="L114">
        <v>15.114599999999999</v>
      </c>
      <c r="M114">
        <v>19.5684</v>
      </c>
    </row>
    <row r="115" spans="1:13" x14ac:dyDescent="0.25">
      <c r="A115">
        <v>113</v>
      </c>
      <c r="B115" t="s">
        <v>547</v>
      </c>
      <c r="C115">
        <v>170</v>
      </c>
      <c r="D115" t="s">
        <v>248</v>
      </c>
      <c r="E115" t="s">
        <v>543</v>
      </c>
      <c r="F115">
        <v>6.3279699999999997</v>
      </c>
      <c r="G115" t="s">
        <v>471</v>
      </c>
      <c r="H115">
        <v>8.9847640000000002</v>
      </c>
      <c r="I115">
        <v>1.473347</v>
      </c>
      <c r="J115">
        <v>1.9074899999999999</v>
      </c>
      <c r="K115">
        <v>56.8553</v>
      </c>
      <c r="L115">
        <v>9.3232900000000001</v>
      </c>
      <c r="M115">
        <v>12.070499999999999</v>
      </c>
    </row>
    <row r="116" spans="1:13" x14ac:dyDescent="0.25">
      <c r="A116">
        <v>114</v>
      </c>
      <c r="B116" t="s">
        <v>547</v>
      </c>
      <c r="C116">
        <v>170</v>
      </c>
      <c r="D116" t="s">
        <v>248</v>
      </c>
      <c r="E116" t="s">
        <v>543</v>
      </c>
      <c r="F116">
        <v>3.96475</v>
      </c>
      <c r="G116" t="s">
        <v>471</v>
      </c>
      <c r="H116">
        <v>8.9847640000000002</v>
      </c>
      <c r="I116">
        <v>1.473347</v>
      </c>
      <c r="J116">
        <v>1.9074899999999999</v>
      </c>
      <c r="K116">
        <v>35.622300000000003</v>
      </c>
      <c r="L116">
        <v>5.84145</v>
      </c>
      <c r="M116">
        <v>7.5627199999999997</v>
      </c>
    </row>
    <row r="117" spans="1:13" x14ac:dyDescent="0.25">
      <c r="A117">
        <v>115</v>
      </c>
      <c r="B117" t="s">
        <v>547</v>
      </c>
      <c r="C117">
        <v>171</v>
      </c>
      <c r="D117" t="s">
        <v>235</v>
      </c>
      <c r="E117" t="s">
        <v>564</v>
      </c>
      <c r="F117">
        <v>20.184100000000001</v>
      </c>
      <c r="G117" t="s">
        <v>471</v>
      </c>
      <c r="H117">
        <v>12.264234</v>
      </c>
      <c r="I117">
        <v>2.0773109999999999</v>
      </c>
      <c r="J117">
        <v>2.1641499999999998</v>
      </c>
      <c r="K117">
        <v>247.54300000000001</v>
      </c>
      <c r="L117">
        <v>41.928600000000003</v>
      </c>
      <c r="M117">
        <v>43.681399999999996</v>
      </c>
    </row>
    <row r="118" spans="1:13" x14ac:dyDescent="0.25">
      <c r="A118">
        <v>116</v>
      </c>
      <c r="B118" t="s">
        <v>547</v>
      </c>
      <c r="C118">
        <v>171</v>
      </c>
      <c r="D118" t="s">
        <v>235</v>
      </c>
      <c r="E118" t="s">
        <v>564</v>
      </c>
      <c r="F118">
        <v>13.1487</v>
      </c>
      <c r="G118" t="s">
        <v>471</v>
      </c>
      <c r="H118">
        <v>12.264234</v>
      </c>
      <c r="I118">
        <v>2.0773109999999999</v>
      </c>
      <c r="J118">
        <v>2.1641499999999998</v>
      </c>
      <c r="K118">
        <v>161.25899999999999</v>
      </c>
      <c r="L118">
        <v>27.3139</v>
      </c>
      <c r="M118">
        <v>28.4558</v>
      </c>
    </row>
    <row r="119" spans="1:13" x14ac:dyDescent="0.25">
      <c r="A119">
        <v>117</v>
      </c>
      <c r="B119" t="s">
        <v>547</v>
      </c>
      <c r="C119">
        <v>182</v>
      </c>
      <c r="D119" t="s">
        <v>242</v>
      </c>
      <c r="E119" t="s">
        <v>565</v>
      </c>
      <c r="F119">
        <v>3.48563</v>
      </c>
      <c r="G119" t="s">
        <v>471</v>
      </c>
      <c r="H119">
        <v>9.8197329999999994</v>
      </c>
      <c r="I119">
        <v>1.5889770000000001</v>
      </c>
      <c r="J119">
        <v>1.8789210000000001</v>
      </c>
      <c r="K119">
        <v>34.228000000000002</v>
      </c>
      <c r="L119">
        <v>5.5385900000000001</v>
      </c>
      <c r="M119">
        <v>6.54922</v>
      </c>
    </row>
    <row r="120" spans="1:13" x14ac:dyDescent="0.25">
      <c r="A120">
        <v>118</v>
      </c>
      <c r="B120" t="s">
        <v>547</v>
      </c>
      <c r="C120">
        <v>182</v>
      </c>
      <c r="D120" t="s">
        <v>242</v>
      </c>
      <c r="E120" t="s">
        <v>565</v>
      </c>
      <c r="F120">
        <v>14.2544</v>
      </c>
      <c r="G120" t="s">
        <v>471</v>
      </c>
      <c r="H120">
        <v>9.8197329999999994</v>
      </c>
      <c r="I120">
        <v>1.5889770000000001</v>
      </c>
      <c r="J120">
        <v>1.8789210000000001</v>
      </c>
      <c r="K120">
        <v>139.97399999999999</v>
      </c>
      <c r="L120">
        <v>22.649899999999999</v>
      </c>
      <c r="M120">
        <v>26.782900000000001</v>
      </c>
    </row>
    <row r="121" spans="1:13" x14ac:dyDescent="0.25">
      <c r="A121">
        <v>119</v>
      </c>
      <c r="B121" t="s">
        <v>547</v>
      </c>
      <c r="C121">
        <v>182</v>
      </c>
      <c r="D121" t="s">
        <v>242</v>
      </c>
      <c r="E121" t="s">
        <v>565</v>
      </c>
      <c r="F121">
        <v>37.8932</v>
      </c>
      <c r="G121" t="s">
        <v>471</v>
      </c>
      <c r="H121">
        <v>9.8197329999999994</v>
      </c>
      <c r="I121">
        <v>1.5889770000000001</v>
      </c>
      <c r="J121">
        <v>1.8789210000000001</v>
      </c>
      <c r="K121">
        <v>372.101</v>
      </c>
      <c r="L121">
        <v>60.211399999999998</v>
      </c>
      <c r="M121">
        <v>71.198300000000003</v>
      </c>
    </row>
    <row r="122" spans="1:13" x14ac:dyDescent="0.25">
      <c r="A122">
        <v>120</v>
      </c>
      <c r="B122" t="s">
        <v>547</v>
      </c>
      <c r="C122">
        <v>190</v>
      </c>
      <c r="D122" t="s">
        <v>297</v>
      </c>
      <c r="E122" t="s">
        <v>487</v>
      </c>
      <c r="F122">
        <v>5.9202300000000001</v>
      </c>
      <c r="G122" t="s">
        <v>471</v>
      </c>
      <c r="H122">
        <v>9.4791480000000004</v>
      </c>
      <c r="I122">
        <v>1.5358339999999999</v>
      </c>
      <c r="J122">
        <v>1.834163</v>
      </c>
      <c r="K122">
        <v>56.118699999999997</v>
      </c>
      <c r="L122">
        <v>9.0924899999999997</v>
      </c>
      <c r="M122">
        <v>10.858700000000001</v>
      </c>
    </row>
    <row r="123" spans="1:13" x14ac:dyDescent="0.25">
      <c r="A123">
        <v>121</v>
      </c>
      <c r="B123" t="s">
        <v>547</v>
      </c>
      <c r="C123">
        <v>192</v>
      </c>
      <c r="D123" t="s">
        <v>368</v>
      </c>
      <c r="E123" t="s">
        <v>566</v>
      </c>
      <c r="F123">
        <v>7.2588100000000004</v>
      </c>
      <c r="G123" t="s">
        <v>471</v>
      </c>
      <c r="H123">
        <v>11.933481</v>
      </c>
      <c r="I123">
        <v>2.0083350000000002</v>
      </c>
      <c r="J123">
        <v>2.0941719999999999</v>
      </c>
      <c r="K123">
        <v>86.622900000000001</v>
      </c>
      <c r="L123">
        <v>14.578099999999999</v>
      </c>
      <c r="M123">
        <v>15.2012</v>
      </c>
    </row>
    <row r="124" spans="1:13" x14ac:dyDescent="0.25">
      <c r="A124">
        <v>122</v>
      </c>
      <c r="B124" t="s">
        <v>547</v>
      </c>
      <c r="C124">
        <v>814</v>
      </c>
      <c r="D124" t="s">
        <v>239</v>
      </c>
      <c r="E124" t="s">
        <v>499</v>
      </c>
      <c r="F124">
        <v>3.3245900000000002</v>
      </c>
      <c r="G124" t="s">
        <v>471</v>
      </c>
      <c r="H124">
        <v>6.7941729999999998</v>
      </c>
      <c r="I124">
        <v>0.93106900000000004</v>
      </c>
      <c r="J124">
        <v>1.6025199999999999</v>
      </c>
      <c r="K124">
        <v>22.587800000000001</v>
      </c>
      <c r="L124">
        <v>3.0954199999999998</v>
      </c>
      <c r="M124">
        <v>5.3277200000000002</v>
      </c>
    </row>
    <row r="125" spans="1:13" x14ac:dyDescent="0.25">
      <c r="A125">
        <v>123</v>
      </c>
      <c r="B125" t="s">
        <v>547</v>
      </c>
      <c r="C125">
        <v>814</v>
      </c>
      <c r="D125" t="s">
        <v>239</v>
      </c>
      <c r="E125" t="s">
        <v>499</v>
      </c>
      <c r="F125">
        <v>3.1504999999999998E-2</v>
      </c>
      <c r="G125" t="s">
        <v>471</v>
      </c>
      <c r="H125">
        <v>6.7941729999999998</v>
      </c>
      <c r="I125">
        <v>0.93106900000000004</v>
      </c>
      <c r="J125">
        <v>1.6025199999999999</v>
      </c>
      <c r="K125">
        <v>0.21404999999999999</v>
      </c>
      <c r="L125">
        <v>2.9333000000000001E-2</v>
      </c>
      <c r="M125">
        <v>5.0486999999999997E-2</v>
      </c>
    </row>
    <row r="126" spans="1:13" x14ac:dyDescent="0.25">
      <c r="A126">
        <v>124</v>
      </c>
      <c r="B126" t="s">
        <v>547</v>
      </c>
      <c r="C126">
        <v>121</v>
      </c>
      <c r="D126" t="s">
        <v>231</v>
      </c>
      <c r="E126" t="s">
        <v>567</v>
      </c>
      <c r="F126">
        <v>0.118231</v>
      </c>
      <c r="G126" t="s">
        <v>501</v>
      </c>
      <c r="H126">
        <v>9.3199050000000003</v>
      </c>
      <c r="I126">
        <v>1.5792930000000001</v>
      </c>
      <c r="J126">
        <v>1.5779970000000001</v>
      </c>
      <c r="K126">
        <v>1.1019000000000001</v>
      </c>
      <c r="L126">
        <v>0.186721</v>
      </c>
      <c r="M126">
        <v>0.18656800000000001</v>
      </c>
    </row>
    <row r="127" spans="1:13" x14ac:dyDescent="0.25">
      <c r="A127">
        <v>125</v>
      </c>
      <c r="B127" t="s">
        <v>547</v>
      </c>
      <c r="C127">
        <v>121</v>
      </c>
      <c r="D127" t="s">
        <v>231</v>
      </c>
      <c r="E127" t="s">
        <v>567</v>
      </c>
      <c r="F127">
        <v>8.1349999999999999E-3</v>
      </c>
      <c r="G127" t="s">
        <v>501</v>
      </c>
      <c r="H127">
        <v>9.3199050000000003</v>
      </c>
      <c r="I127">
        <v>1.5792930000000001</v>
      </c>
      <c r="J127">
        <v>1.5779970000000001</v>
      </c>
      <c r="K127">
        <v>7.5814000000000006E-2</v>
      </c>
      <c r="L127">
        <v>1.2847000000000001E-2</v>
      </c>
      <c r="M127">
        <v>1.2836E-2</v>
      </c>
    </row>
    <row r="128" spans="1:13" x14ac:dyDescent="0.25">
      <c r="A128">
        <v>126</v>
      </c>
      <c r="B128" t="s">
        <v>547</v>
      </c>
      <c r="C128">
        <v>121</v>
      </c>
      <c r="D128" t="s">
        <v>231</v>
      </c>
      <c r="E128" t="s">
        <v>567</v>
      </c>
      <c r="F128">
        <v>0.21687200000000001</v>
      </c>
      <c r="G128" t="s">
        <v>501</v>
      </c>
      <c r="H128">
        <v>9.3199050000000003</v>
      </c>
      <c r="I128">
        <v>1.5792930000000001</v>
      </c>
      <c r="J128">
        <v>1.5779970000000001</v>
      </c>
      <c r="K128">
        <v>2.0212300000000001</v>
      </c>
      <c r="L128">
        <v>0.34250399999999998</v>
      </c>
      <c r="M128">
        <v>0.342223</v>
      </c>
    </row>
    <row r="129" spans="1:13" x14ac:dyDescent="0.25">
      <c r="A129">
        <v>127</v>
      </c>
      <c r="B129" t="s">
        <v>547</v>
      </c>
      <c r="C129">
        <v>121</v>
      </c>
      <c r="D129" t="s">
        <v>231</v>
      </c>
      <c r="E129" t="s">
        <v>567</v>
      </c>
      <c r="F129">
        <v>1.5011E-2</v>
      </c>
      <c r="G129" t="s">
        <v>501</v>
      </c>
      <c r="H129">
        <v>9.3199050000000003</v>
      </c>
      <c r="I129">
        <v>1.5792930000000001</v>
      </c>
      <c r="J129">
        <v>1.5779970000000001</v>
      </c>
      <c r="K129">
        <v>0.139899</v>
      </c>
      <c r="L129">
        <v>2.3706000000000001E-2</v>
      </c>
      <c r="M129">
        <v>2.3687E-2</v>
      </c>
    </row>
    <row r="130" spans="1:13" x14ac:dyDescent="0.25">
      <c r="A130">
        <v>128</v>
      </c>
      <c r="B130" t="s">
        <v>547</v>
      </c>
      <c r="C130">
        <v>142</v>
      </c>
      <c r="D130" t="s">
        <v>293</v>
      </c>
      <c r="E130" t="s">
        <v>568</v>
      </c>
      <c r="F130">
        <v>0.38275700000000001</v>
      </c>
      <c r="G130" t="s">
        <v>501</v>
      </c>
      <c r="H130">
        <v>4.4474780000000003</v>
      </c>
      <c r="I130">
        <v>0.82944899999999999</v>
      </c>
      <c r="J130">
        <v>1.43459</v>
      </c>
      <c r="K130">
        <v>1.7022999999999999</v>
      </c>
      <c r="L130">
        <v>0.31747700000000001</v>
      </c>
      <c r="M130">
        <v>0.549099</v>
      </c>
    </row>
    <row r="131" spans="1:13" x14ac:dyDescent="0.25">
      <c r="A131">
        <v>129</v>
      </c>
      <c r="B131" t="s">
        <v>547</v>
      </c>
      <c r="C131">
        <v>142</v>
      </c>
      <c r="D131" t="s">
        <v>293</v>
      </c>
      <c r="E131" t="s">
        <v>568</v>
      </c>
      <c r="F131">
        <v>1.168E-3</v>
      </c>
      <c r="G131" t="s">
        <v>501</v>
      </c>
      <c r="H131">
        <v>4.4474780000000003</v>
      </c>
      <c r="I131">
        <v>0.82944899999999999</v>
      </c>
      <c r="J131">
        <v>1.43459</v>
      </c>
      <c r="K131">
        <v>5.195E-3</v>
      </c>
      <c r="L131">
        <v>9.6900000000000003E-4</v>
      </c>
      <c r="M131">
        <v>1.676E-3</v>
      </c>
    </row>
    <row r="132" spans="1:13" x14ac:dyDescent="0.25">
      <c r="A132">
        <v>130</v>
      </c>
      <c r="B132" t="s">
        <v>547</v>
      </c>
      <c r="C132">
        <v>184</v>
      </c>
      <c r="D132" t="s">
        <v>413</v>
      </c>
      <c r="E132" t="s">
        <v>569</v>
      </c>
      <c r="F132">
        <v>6.3999999999999997E-5</v>
      </c>
      <c r="G132" t="s">
        <v>501</v>
      </c>
      <c r="H132">
        <v>2.7796460000000001</v>
      </c>
      <c r="I132">
        <v>0.367898</v>
      </c>
      <c r="J132">
        <v>0.93459300000000001</v>
      </c>
      <c r="K132">
        <v>1.7699999999999999E-4</v>
      </c>
      <c r="L132">
        <v>2.3E-5</v>
      </c>
      <c r="M132">
        <v>6.0000000000000002E-5</v>
      </c>
    </row>
    <row r="133" spans="1:13" x14ac:dyDescent="0.25">
      <c r="A133">
        <v>131</v>
      </c>
      <c r="B133" t="s">
        <v>547</v>
      </c>
      <c r="C133">
        <v>184</v>
      </c>
      <c r="D133" t="s">
        <v>413</v>
      </c>
      <c r="E133" t="s">
        <v>569</v>
      </c>
      <c r="F133">
        <v>2.7667099999999998</v>
      </c>
      <c r="G133" t="s">
        <v>501</v>
      </c>
      <c r="H133">
        <v>2.7796460000000001</v>
      </c>
      <c r="I133">
        <v>0.367898</v>
      </c>
      <c r="J133">
        <v>0.93459300000000001</v>
      </c>
      <c r="K133">
        <v>7.6904700000000004</v>
      </c>
      <c r="L133">
        <v>1.0178700000000001</v>
      </c>
      <c r="M133">
        <v>2.58575</v>
      </c>
    </row>
    <row r="134" spans="1:13" x14ac:dyDescent="0.25">
      <c r="A134">
        <v>132</v>
      </c>
      <c r="B134" t="s">
        <v>547</v>
      </c>
      <c r="C134">
        <v>185</v>
      </c>
      <c r="D134" t="s">
        <v>280</v>
      </c>
      <c r="E134" t="s">
        <v>570</v>
      </c>
      <c r="F134">
        <v>9.5046000000000005E-2</v>
      </c>
      <c r="G134" t="s">
        <v>501</v>
      </c>
      <c r="H134">
        <v>9.0695209999999999</v>
      </c>
      <c r="I134">
        <v>1.52854</v>
      </c>
      <c r="J134">
        <v>1.610789</v>
      </c>
      <c r="K134">
        <v>0.86201799999999995</v>
      </c>
      <c r="L134">
        <v>0.14528099999999999</v>
      </c>
      <c r="M134">
        <v>0.15309800000000001</v>
      </c>
    </row>
    <row r="135" spans="1:13" x14ac:dyDescent="0.25">
      <c r="A135">
        <v>133</v>
      </c>
      <c r="B135" t="s">
        <v>547</v>
      </c>
      <c r="C135">
        <v>185</v>
      </c>
      <c r="D135" t="s">
        <v>280</v>
      </c>
      <c r="E135" t="s">
        <v>570</v>
      </c>
      <c r="F135">
        <v>9.9500000000000001E-4</v>
      </c>
      <c r="G135" t="s">
        <v>501</v>
      </c>
      <c r="H135">
        <v>9.0695209999999999</v>
      </c>
      <c r="I135">
        <v>1.52854</v>
      </c>
      <c r="J135">
        <v>1.610789</v>
      </c>
      <c r="K135">
        <v>9.0209999999999995E-3</v>
      </c>
      <c r="L135">
        <v>1.5200000000000001E-3</v>
      </c>
      <c r="M135">
        <v>1.6019999999999999E-3</v>
      </c>
    </row>
    <row r="136" spans="1:13" x14ac:dyDescent="0.25">
      <c r="A136">
        <v>134</v>
      </c>
      <c r="B136" t="s">
        <v>547</v>
      </c>
      <c r="C136">
        <v>185</v>
      </c>
      <c r="D136" t="s">
        <v>280</v>
      </c>
      <c r="E136" t="s">
        <v>570</v>
      </c>
      <c r="F136">
        <v>1.5377999999999999E-2</v>
      </c>
      <c r="G136" t="s">
        <v>501</v>
      </c>
      <c r="H136">
        <v>9.0695209999999999</v>
      </c>
      <c r="I136">
        <v>1.52854</v>
      </c>
      <c r="J136">
        <v>1.610789</v>
      </c>
      <c r="K136">
        <v>0.13947599999999999</v>
      </c>
      <c r="L136">
        <v>2.3507E-2</v>
      </c>
      <c r="M136">
        <v>2.4771000000000001E-2</v>
      </c>
    </row>
    <row r="137" spans="1:13" x14ac:dyDescent="0.25">
      <c r="A137">
        <v>135</v>
      </c>
      <c r="B137" t="s">
        <v>547</v>
      </c>
      <c r="C137">
        <v>190</v>
      </c>
      <c r="D137" t="s">
        <v>297</v>
      </c>
      <c r="E137" t="s">
        <v>571</v>
      </c>
      <c r="F137">
        <v>4.0350000000000004E-3</v>
      </c>
      <c r="G137" t="s">
        <v>501</v>
      </c>
      <c r="H137">
        <v>6.0052099999999999</v>
      </c>
      <c r="I137">
        <v>0.966418</v>
      </c>
      <c r="J137">
        <v>1.1521809999999999</v>
      </c>
      <c r="K137">
        <v>2.4232E-2</v>
      </c>
      <c r="L137">
        <v>3.8999999999999998E-3</v>
      </c>
      <c r="M137">
        <v>4.6490000000000004E-3</v>
      </c>
    </row>
    <row r="138" spans="1:13" x14ac:dyDescent="0.25">
      <c r="A138">
        <v>136</v>
      </c>
      <c r="B138" t="s">
        <v>547</v>
      </c>
      <c r="C138">
        <v>111</v>
      </c>
      <c r="D138" t="s">
        <v>231</v>
      </c>
      <c r="E138" t="s">
        <v>358</v>
      </c>
      <c r="F138">
        <v>45.870600000000003</v>
      </c>
      <c r="G138" t="s">
        <v>452</v>
      </c>
      <c r="H138">
        <v>10.324559000000001</v>
      </c>
      <c r="I138">
        <v>1.6882189999999999</v>
      </c>
      <c r="J138">
        <v>1.9600960000000001</v>
      </c>
      <c r="K138">
        <v>473.59399999999999</v>
      </c>
      <c r="L138">
        <v>77.439599999999999</v>
      </c>
      <c r="M138">
        <v>89.910799999999995</v>
      </c>
    </row>
    <row r="139" spans="1:13" x14ac:dyDescent="0.25">
      <c r="A139">
        <v>137</v>
      </c>
      <c r="B139" t="s">
        <v>547</v>
      </c>
      <c r="C139">
        <v>111</v>
      </c>
      <c r="D139" t="s">
        <v>231</v>
      </c>
      <c r="E139" t="s">
        <v>358</v>
      </c>
      <c r="F139">
        <v>38.289499999999997</v>
      </c>
      <c r="G139" t="s">
        <v>452</v>
      </c>
      <c r="H139">
        <v>10.324559000000001</v>
      </c>
      <c r="I139">
        <v>1.6882189999999999</v>
      </c>
      <c r="J139">
        <v>1.9600960000000001</v>
      </c>
      <c r="K139">
        <v>395.322</v>
      </c>
      <c r="L139">
        <v>64.641099999999994</v>
      </c>
      <c r="M139">
        <v>75.051100000000005</v>
      </c>
    </row>
    <row r="140" spans="1:13" x14ac:dyDescent="0.25">
      <c r="A140">
        <v>138</v>
      </c>
      <c r="B140" t="s">
        <v>547</v>
      </c>
      <c r="C140">
        <v>111</v>
      </c>
      <c r="D140" t="s">
        <v>231</v>
      </c>
      <c r="E140" t="s">
        <v>358</v>
      </c>
      <c r="F140">
        <v>4.9374000000000002</v>
      </c>
      <c r="G140" t="s">
        <v>452</v>
      </c>
      <c r="H140">
        <v>10.324559000000001</v>
      </c>
      <c r="I140">
        <v>1.6882189999999999</v>
      </c>
      <c r="J140">
        <v>1.9600960000000001</v>
      </c>
      <c r="K140">
        <v>50.976500000000001</v>
      </c>
      <c r="L140">
        <v>8.3354099999999995</v>
      </c>
      <c r="M140">
        <v>9.6777800000000003</v>
      </c>
    </row>
    <row r="141" spans="1:13" x14ac:dyDescent="0.25">
      <c r="A141">
        <v>139</v>
      </c>
      <c r="B141" t="s">
        <v>547</v>
      </c>
      <c r="C141">
        <v>111</v>
      </c>
      <c r="D141" t="s">
        <v>231</v>
      </c>
      <c r="E141" t="s">
        <v>358</v>
      </c>
      <c r="F141">
        <v>535.17499999999995</v>
      </c>
      <c r="G141" t="s">
        <v>452</v>
      </c>
      <c r="H141">
        <v>10.324559000000001</v>
      </c>
      <c r="I141">
        <v>1.6882189999999999</v>
      </c>
      <c r="J141">
        <v>1.9600960000000001</v>
      </c>
      <c r="K141">
        <v>5525.45</v>
      </c>
      <c r="L141">
        <v>903.49300000000005</v>
      </c>
      <c r="M141">
        <v>1048.99</v>
      </c>
    </row>
    <row r="142" spans="1:13" x14ac:dyDescent="0.25">
      <c r="A142">
        <v>140</v>
      </c>
      <c r="B142" t="s">
        <v>547</v>
      </c>
      <c r="C142">
        <v>118</v>
      </c>
      <c r="D142" t="s">
        <v>247</v>
      </c>
      <c r="E142" t="s">
        <v>383</v>
      </c>
      <c r="F142">
        <v>5.96556</v>
      </c>
      <c r="G142" t="s">
        <v>452</v>
      </c>
      <c r="H142">
        <v>9.3790619999999993</v>
      </c>
      <c r="I142">
        <v>1.5208660000000001</v>
      </c>
      <c r="J142">
        <v>1.8909549999999999</v>
      </c>
      <c r="K142">
        <v>55.9514</v>
      </c>
      <c r="L142">
        <v>9.0728200000000001</v>
      </c>
      <c r="M142">
        <v>11.2806</v>
      </c>
    </row>
    <row r="143" spans="1:13" x14ac:dyDescent="0.25">
      <c r="A143">
        <v>141</v>
      </c>
      <c r="B143" t="s">
        <v>547</v>
      </c>
      <c r="C143">
        <v>118</v>
      </c>
      <c r="D143" t="s">
        <v>247</v>
      </c>
      <c r="E143" t="s">
        <v>383</v>
      </c>
      <c r="F143">
        <v>23.3688</v>
      </c>
      <c r="G143" t="s">
        <v>452</v>
      </c>
      <c r="H143">
        <v>9.3790619999999993</v>
      </c>
      <c r="I143">
        <v>1.5208660000000001</v>
      </c>
      <c r="J143">
        <v>1.8909549999999999</v>
      </c>
      <c r="K143">
        <v>219.17699999999999</v>
      </c>
      <c r="L143">
        <v>35.540799999999997</v>
      </c>
      <c r="M143">
        <v>44.189399999999999</v>
      </c>
    </row>
    <row r="144" spans="1:13" x14ac:dyDescent="0.25">
      <c r="A144">
        <v>142</v>
      </c>
      <c r="B144" t="s">
        <v>547</v>
      </c>
      <c r="C144">
        <v>121</v>
      </c>
      <c r="D144" t="s">
        <v>231</v>
      </c>
      <c r="E144" t="s">
        <v>243</v>
      </c>
      <c r="F144">
        <v>10.0852</v>
      </c>
      <c r="G144" t="s">
        <v>452</v>
      </c>
      <c r="H144">
        <v>10.597968</v>
      </c>
      <c r="I144">
        <v>1.7723370000000001</v>
      </c>
      <c r="J144">
        <v>1.9982530000000001</v>
      </c>
      <c r="K144">
        <v>106.883</v>
      </c>
      <c r="L144">
        <v>17.874400000000001</v>
      </c>
      <c r="M144">
        <v>20.152799999999999</v>
      </c>
    </row>
    <row r="145" spans="1:13" x14ac:dyDescent="0.25">
      <c r="A145">
        <v>143</v>
      </c>
      <c r="B145" t="s">
        <v>547</v>
      </c>
      <c r="C145">
        <v>121</v>
      </c>
      <c r="D145" t="s">
        <v>231</v>
      </c>
      <c r="E145" t="s">
        <v>243</v>
      </c>
      <c r="F145">
        <v>95.973299999999995</v>
      </c>
      <c r="G145" t="s">
        <v>452</v>
      </c>
      <c r="H145">
        <v>10.597968</v>
      </c>
      <c r="I145">
        <v>1.7723370000000001</v>
      </c>
      <c r="J145">
        <v>1.9982530000000001</v>
      </c>
      <c r="K145">
        <v>1017.12</v>
      </c>
      <c r="L145">
        <v>170.09700000000001</v>
      </c>
      <c r="M145">
        <v>191.779</v>
      </c>
    </row>
    <row r="146" spans="1:13" x14ac:dyDescent="0.25">
      <c r="A146">
        <v>144</v>
      </c>
      <c r="B146" t="s">
        <v>547</v>
      </c>
      <c r="C146">
        <v>121</v>
      </c>
      <c r="D146" t="s">
        <v>231</v>
      </c>
      <c r="E146" t="s">
        <v>243</v>
      </c>
      <c r="F146">
        <v>15.041499999999999</v>
      </c>
      <c r="G146" t="s">
        <v>452</v>
      </c>
      <c r="H146">
        <v>10.597968</v>
      </c>
      <c r="I146">
        <v>1.7723370000000001</v>
      </c>
      <c r="J146">
        <v>1.9982530000000001</v>
      </c>
      <c r="K146">
        <v>159.40899999999999</v>
      </c>
      <c r="L146">
        <v>26.6586</v>
      </c>
      <c r="M146">
        <v>30.056699999999999</v>
      </c>
    </row>
    <row r="147" spans="1:13" x14ac:dyDescent="0.25">
      <c r="A147">
        <v>145</v>
      </c>
      <c r="B147" t="s">
        <v>547</v>
      </c>
      <c r="C147">
        <v>121</v>
      </c>
      <c r="D147" t="s">
        <v>231</v>
      </c>
      <c r="E147" t="s">
        <v>243</v>
      </c>
      <c r="F147">
        <v>46.512799999999999</v>
      </c>
      <c r="G147" t="s">
        <v>452</v>
      </c>
      <c r="H147">
        <v>10.597968</v>
      </c>
      <c r="I147">
        <v>1.7723370000000001</v>
      </c>
      <c r="J147">
        <v>1.9982530000000001</v>
      </c>
      <c r="K147">
        <v>492.94099999999997</v>
      </c>
      <c r="L147">
        <v>82.436400000000006</v>
      </c>
      <c r="M147">
        <v>92.944400000000002</v>
      </c>
    </row>
    <row r="148" spans="1:13" x14ac:dyDescent="0.25">
      <c r="A148">
        <v>146</v>
      </c>
      <c r="B148" t="s">
        <v>547</v>
      </c>
      <c r="C148">
        <v>121</v>
      </c>
      <c r="D148" t="s">
        <v>231</v>
      </c>
      <c r="E148" t="s">
        <v>243</v>
      </c>
      <c r="F148">
        <v>108.46</v>
      </c>
      <c r="G148" t="s">
        <v>452</v>
      </c>
      <c r="H148">
        <v>10.597968</v>
      </c>
      <c r="I148">
        <v>1.7723370000000001</v>
      </c>
      <c r="J148">
        <v>1.9982530000000001</v>
      </c>
      <c r="K148">
        <v>1149.46</v>
      </c>
      <c r="L148">
        <v>192.22800000000001</v>
      </c>
      <c r="M148">
        <v>216.73099999999999</v>
      </c>
    </row>
    <row r="149" spans="1:13" x14ac:dyDescent="0.25">
      <c r="A149">
        <v>147</v>
      </c>
      <c r="B149" t="s">
        <v>547</v>
      </c>
      <c r="C149">
        <v>121</v>
      </c>
      <c r="D149" t="s">
        <v>231</v>
      </c>
      <c r="E149" t="s">
        <v>243</v>
      </c>
      <c r="F149">
        <v>20.715699999999998</v>
      </c>
      <c r="G149" t="s">
        <v>452</v>
      </c>
      <c r="H149">
        <v>10.597968</v>
      </c>
      <c r="I149">
        <v>1.7723370000000001</v>
      </c>
      <c r="J149">
        <v>1.9982530000000001</v>
      </c>
      <c r="K149">
        <v>219.54400000000001</v>
      </c>
      <c r="L149">
        <v>36.715200000000003</v>
      </c>
      <c r="M149">
        <v>41.395200000000003</v>
      </c>
    </row>
    <row r="150" spans="1:13" x14ac:dyDescent="0.25">
      <c r="A150">
        <v>148</v>
      </c>
      <c r="B150" t="s">
        <v>547</v>
      </c>
      <c r="C150">
        <v>121</v>
      </c>
      <c r="D150" t="s">
        <v>231</v>
      </c>
      <c r="E150" t="s">
        <v>243</v>
      </c>
      <c r="F150">
        <v>364.45499999999998</v>
      </c>
      <c r="G150" t="s">
        <v>452</v>
      </c>
      <c r="H150">
        <v>10.597968</v>
      </c>
      <c r="I150">
        <v>1.7723370000000001</v>
      </c>
      <c r="J150">
        <v>1.9982530000000001</v>
      </c>
      <c r="K150">
        <v>3862.48</v>
      </c>
      <c r="L150">
        <v>645.93700000000001</v>
      </c>
      <c r="M150">
        <v>728.27300000000002</v>
      </c>
    </row>
    <row r="151" spans="1:13" x14ac:dyDescent="0.25">
      <c r="A151">
        <v>149</v>
      </c>
      <c r="B151" t="s">
        <v>547</v>
      </c>
      <c r="C151">
        <v>121</v>
      </c>
      <c r="D151" t="s">
        <v>231</v>
      </c>
      <c r="E151" t="s">
        <v>243</v>
      </c>
      <c r="F151">
        <v>29.358000000000001</v>
      </c>
      <c r="G151" t="s">
        <v>452</v>
      </c>
      <c r="H151">
        <v>10.597968</v>
      </c>
      <c r="I151">
        <v>1.7723370000000001</v>
      </c>
      <c r="J151">
        <v>1.9982530000000001</v>
      </c>
      <c r="K151">
        <v>311.13499999999999</v>
      </c>
      <c r="L151">
        <v>52.032299999999999</v>
      </c>
      <c r="M151">
        <v>58.664700000000003</v>
      </c>
    </row>
    <row r="152" spans="1:13" x14ac:dyDescent="0.25">
      <c r="A152">
        <v>150</v>
      </c>
      <c r="B152" t="s">
        <v>547</v>
      </c>
      <c r="C152">
        <v>121</v>
      </c>
      <c r="D152" t="s">
        <v>231</v>
      </c>
      <c r="E152" t="s">
        <v>243</v>
      </c>
      <c r="F152">
        <v>1.3865000000000001E-2</v>
      </c>
      <c r="G152" t="s">
        <v>452</v>
      </c>
      <c r="H152">
        <v>10.597968</v>
      </c>
      <c r="I152">
        <v>1.7723370000000001</v>
      </c>
      <c r="J152">
        <v>1.9982530000000001</v>
      </c>
      <c r="K152">
        <v>0.14694099999999999</v>
      </c>
      <c r="L152">
        <v>2.4573999999999999E-2</v>
      </c>
      <c r="M152">
        <v>2.7706000000000001E-2</v>
      </c>
    </row>
    <row r="153" spans="1:13" x14ac:dyDescent="0.25">
      <c r="A153">
        <v>151</v>
      </c>
      <c r="B153" t="s">
        <v>547</v>
      </c>
      <c r="C153">
        <v>121</v>
      </c>
      <c r="D153" t="s">
        <v>231</v>
      </c>
      <c r="E153" t="s">
        <v>243</v>
      </c>
      <c r="F153">
        <v>72.115200000000002</v>
      </c>
      <c r="G153" t="s">
        <v>452</v>
      </c>
      <c r="H153">
        <v>10.597968</v>
      </c>
      <c r="I153">
        <v>1.7723370000000001</v>
      </c>
      <c r="J153">
        <v>1.9982530000000001</v>
      </c>
      <c r="K153">
        <v>764.27499999999998</v>
      </c>
      <c r="L153">
        <v>127.812</v>
      </c>
      <c r="M153">
        <v>144.10400000000001</v>
      </c>
    </row>
    <row r="154" spans="1:13" x14ac:dyDescent="0.25">
      <c r="A154">
        <v>152</v>
      </c>
      <c r="B154" t="s">
        <v>547</v>
      </c>
      <c r="C154">
        <v>122</v>
      </c>
      <c r="D154" t="s">
        <v>290</v>
      </c>
      <c r="E154" t="s">
        <v>365</v>
      </c>
      <c r="F154">
        <v>36.927300000000002</v>
      </c>
      <c r="G154" t="s">
        <v>452</v>
      </c>
      <c r="H154">
        <v>3.824192</v>
      </c>
      <c r="I154">
        <v>0.390073</v>
      </c>
      <c r="J154">
        <v>1.2469509999999999</v>
      </c>
      <c r="K154">
        <v>141.21700000000001</v>
      </c>
      <c r="L154">
        <v>14.404400000000001</v>
      </c>
      <c r="M154">
        <v>46.046500000000002</v>
      </c>
    </row>
    <row r="155" spans="1:13" x14ac:dyDescent="0.25">
      <c r="A155">
        <v>153</v>
      </c>
      <c r="B155" t="s">
        <v>547</v>
      </c>
      <c r="C155">
        <v>123</v>
      </c>
      <c r="D155" t="s">
        <v>323</v>
      </c>
      <c r="E155" t="s">
        <v>330</v>
      </c>
      <c r="F155">
        <v>52.835000000000001</v>
      </c>
      <c r="G155" t="s">
        <v>452</v>
      </c>
      <c r="H155">
        <v>10.241213999999999</v>
      </c>
      <c r="I155">
        <v>1.8925879999999999</v>
      </c>
      <c r="J155">
        <v>2.0917560000000002</v>
      </c>
      <c r="K155">
        <v>541.09500000000003</v>
      </c>
      <c r="L155">
        <v>99.994900000000001</v>
      </c>
      <c r="M155">
        <v>110.518</v>
      </c>
    </row>
    <row r="156" spans="1:13" x14ac:dyDescent="0.25">
      <c r="A156">
        <v>154</v>
      </c>
      <c r="B156" t="s">
        <v>547</v>
      </c>
      <c r="C156">
        <v>132</v>
      </c>
      <c r="D156" t="s">
        <v>333</v>
      </c>
      <c r="E156" t="s">
        <v>349</v>
      </c>
      <c r="F156">
        <v>44.386400000000002</v>
      </c>
      <c r="G156" t="s">
        <v>452</v>
      </c>
      <c r="H156">
        <v>11.777051999999999</v>
      </c>
      <c r="I156">
        <v>2.4246759999999998</v>
      </c>
      <c r="J156">
        <v>2.0385930000000001</v>
      </c>
      <c r="K156">
        <v>522.74099999999999</v>
      </c>
      <c r="L156">
        <v>107.623</v>
      </c>
      <c r="M156">
        <v>90.485799999999998</v>
      </c>
    </row>
    <row r="157" spans="1:13" x14ac:dyDescent="0.25">
      <c r="A157">
        <v>155</v>
      </c>
      <c r="B157" t="s">
        <v>547</v>
      </c>
      <c r="C157">
        <v>132</v>
      </c>
      <c r="D157" t="s">
        <v>333</v>
      </c>
      <c r="E157" t="s">
        <v>349</v>
      </c>
      <c r="F157">
        <v>95.584999999999994</v>
      </c>
      <c r="G157" t="s">
        <v>452</v>
      </c>
      <c r="H157">
        <v>11.777051999999999</v>
      </c>
      <c r="I157">
        <v>2.4246759999999998</v>
      </c>
      <c r="J157">
        <v>2.0385930000000001</v>
      </c>
      <c r="K157">
        <v>1125.71</v>
      </c>
      <c r="L157">
        <v>231.76300000000001</v>
      </c>
      <c r="M157">
        <v>194.85900000000001</v>
      </c>
    </row>
    <row r="158" spans="1:13" x14ac:dyDescent="0.25">
      <c r="A158">
        <v>156</v>
      </c>
      <c r="B158" t="s">
        <v>547</v>
      </c>
      <c r="C158">
        <v>132</v>
      </c>
      <c r="D158" t="s">
        <v>333</v>
      </c>
      <c r="E158" t="s">
        <v>349</v>
      </c>
      <c r="F158">
        <v>1.49641</v>
      </c>
      <c r="G158" t="s">
        <v>452</v>
      </c>
      <c r="H158">
        <v>11.777051999999999</v>
      </c>
      <c r="I158">
        <v>2.4246759999999998</v>
      </c>
      <c r="J158">
        <v>2.0385930000000001</v>
      </c>
      <c r="K158">
        <v>17.6233</v>
      </c>
      <c r="L158">
        <v>3.6283099999999999</v>
      </c>
      <c r="M158">
        <v>3.05057</v>
      </c>
    </row>
    <row r="159" spans="1:13" x14ac:dyDescent="0.25">
      <c r="A159">
        <v>157</v>
      </c>
      <c r="B159" t="s">
        <v>547</v>
      </c>
      <c r="C159">
        <v>133</v>
      </c>
      <c r="D159" t="s">
        <v>232</v>
      </c>
      <c r="E159" t="s">
        <v>331</v>
      </c>
      <c r="F159">
        <v>51.9377</v>
      </c>
      <c r="G159" t="s">
        <v>452</v>
      </c>
      <c r="H159">
        <v>9.8941820000000007</v>
      </c>
      <c r="I159">
        <v>1.6482680000000001</v>
      </c>
      <c r="J159">
        <v>1.9179250000000001</v>
      </c>
      <c r="K159">
        <v>513.88099999999997</v>
      </c>
      <c r="L159">
        <v>85.607299999999995</v>
      </c>
      <c r="M159">
        <v>99.6126</v>
      </c>
    </row>
    <row r="160" spans="1:13" x14ac:dyDescent="0.25">
      <c r="A160">
        <v>158</v>
      </c>
      <c r="B160" t="s">
        <v>547</v>
      </c>
      <c r="C160">
        <v>133</v>
      </c>
      <c r="D160" t="s">
        <v>232</v>
      </c>
      <c r="E160" t="s">
        <v>331</v>
      </c>
      <c r="F160">
        <v>2.89385</v>
      </c>
      <c r="G160" t="s">
        <v>452</v>
      </c>
      <c r="H160">
        <v>9.8941820000000007</v>
      </c>
      <c r="I160">
        <v>1.6482680000000001</v>
      </c>
      <c r="J160">
        <v>1.9179250000000001</v>
      </c>
      <c r="K160">
        <v>28.632300000000001</v>
      </c>
      <c r="L160">
        <v>4.7698400000000003</v>
      </c>
      <c r="M160">
        <v>5.5501899999999997</v>
      </c>
    </row>
    <row r="161" spans="1:13" x14ac:dyDescent="0.25">
      <c r="A161">
        <v>159</v>
      </c>
      <c r="B161" t="s">
        <v>547</v>
      </c>
      <c r="C161">
        <v>133</v>
      </c>
      <c r="D161" t="s">
        <v>232</v>
      </c>
      <c r="E161" t="s">
        <v>331</v>
      </c>
      <c r="F161">
        <v>21.7056</v>
      </c>
      <c r="G161" t="s">
        <v>452</v>
      </c>
      <c r="H161">
        <v>9.8941820000000007</v>
      </c>
      <c r="I161">
        <v>1.6482680000000001</v>
      </c>
      <c r="J161">
        <v>1.9179250000000001</v>
      </c>
      <c r="K161">
        <v>214.75899999999999</v>
      </c>
      <c r="L161">
        <v>35.776600000000002</v>
      </c>
      <c r="M161">
        <v>41.6297</v>
      </c>
    </row>
    <row r="162" spans="1:13" x14ac:dyDescent="0.25">
      <c r="A162">
        <v>160</v>
      </c>
      <c r="B162" t="s">
        <v>547</v>
      </c>
      <c r="C162">
        <v>133</v>
      </c>
      <c r="D162" t="s">
        <v>232</v>
      </c>
      <c r="E162" t="s">
        <v>331</v>
      </c>
      <c r="F162">
        <v>22.1386</v>
      </c>
      <c r="G162" t="s">
        <v>452</v>
      </c>
      <c r="H162">
        <v>9.8941820000000007</v>
      </c>
      <c r="I162">
        <v>1.6482680000000001</v>
      </c>
      <c r="J162">
        <v>1.9179250000000001</v>
      </c>
      <c r="K162">
        <v>219.04300000000001</v>
      </c>
      <c r="L162">
        <v>36.490299999999998</v>
      </c>
      <c r="M162">
        <v>42.4602</v>
      </c>
    </row>
    <row r="163" spans="1:13" x14ac:dyDescent="0.25">
      <c r="A163">
        <v>161</v>
      </c>
      <c r="B163" t="s">
        <v>547</v>
      </c>
      <c r="C163">
        <v>133</v>
      </c>
      <c r="D163" t="s">
        <v>232</v>
      </c>
      <c r="E163" t="s">
        <v>331</v>
      </c>
      <c r="F163">
        <v>3.3169300000000002</v>
      </c>
      <c r="G163" t="s">
        <v>452</v>
      </c>
      <c r="H163">
        <v>9.8941820000000007</v>
      </c>
      <c r="I163">
        <v>1.6482680000000001</v>
      </c>
      <c r="J163">
        <v>1.9179250000000001</v>
      </c>
      <c r="K163">
        <v>32.818300000000001</v>
      </c>
      <c r="L163">
        <v>5.4671900000000004</v>
      </c>
      <c r="M163">
        <v>6.3616200000000003</v>
      </c>
    </row>
    <row r="164" spans="1:13" x14ac:dyDescent="0.25">
      <c r="A164">
        <v>162</v>
      </c>
      <c r="B164" t="s">
        <v>547</v>
      </c>
      <c r="C164">
        <v>133</v>
      </c>
      <c r="D164" t="s">
        <v>232</v>
      </c>
      <c r="E164" t="s">
        <v>331</v>
      </c>
      <c r="F164">
        <v>8.5964899999999993</v>
      </c>
      <c r="G164" t="s">
        <v>452</v>
      </c>
      <c r="H164">
        <v>9.8941820000000007</v>
      </c>
      <c r="I164">
        <v>1.6482680000000001</v>
      </c>
      <c r="J164">
        <v>1.9179250000000001</v>
      </c>
      <c r="K164">
        <v>85.055199999999999</v>
      </c>
      <c r="L164">
        <v>14.1693</v>
      </c>
      <c r="M164">
        <v>16.487400000000001</v>
      </c>
    </row>
    <row r="165" spans="1:13" x14ac:dyDescent="0.25">
      <c r="A165">
        <v>163</v>
      </c>
      <c r="B165" t="s">
        <v>547</v>
      </c>
      <c r="C165">
        <v>133</v>
      </c>
      <c r="D165" t="s">
        <v>232</v>
      </c>
      <c r="E165" t="s">
        <v>331</v>
      </c>
      <c r="F165">
        <v>21.764199999999999</v>
      </c>
      <c r="G165" t="s">
        <v>452</v>
      </c>
      <c r="H165">
        <v>9.8941820000000007</v>
      </c>
      <c r="I165">
        <v>1.6482680000000001</v>
      </c>
      <c r="J165">
        <v>1.9179250000000001</v>
      </c>
      <c r="K165">
        <v>215.339</v>
      </c>
      <c r="L165">
        <v>35.873199999999997</v>
      </c>
      <c r="M165">
        <v>41.742100000000001</v>
      </c>
    </row>
    <row r="166" spans="1:13" x14ac:dyDescent="0.25">
      <c r="A166">
        <v>164</v>
      </c>
      <c r="B166" t="s">
        <v>547</v>
      </c>
      <c r="C166">
        <v>134</v>
      </c>
      <c r="D166" t="s">
        <v>241</v>
      </c>
      <c r="E166" t="s">
        <v>421</v>
      </c>
      <c r="F166">
        <v>2.3810999999999999E-2</v>
      </c>
      <c r="G166" t="s">
        <v>452</v>
      </c>
      <c r="H166">
        <v>11.59186</v>
      </c>
      <c r="I166">
        <v>1.8978889999999999</v>
      </c>
      <c r="J166">
        <v>2.0497580000000002</v>
      </c>
      <c r="K166">
        <v>0.27601799999999999</v>
      </c>
      <c r="L166">
        <v>4.5191000000000002E-2</v>
      </c>
      <c r="M166">
        <v>4.8807999999999997E-2</v>
      </c>
    </row>
    <row r="167" spans="1:13" x14ac:dyDescent="0.25">
      <c r="A167">
        <v>165</v>
      </c>
      <c r="B167" t="s">
        <v>547</v>
      </c>
      <c r="C167">
        <v>140</v>
      </c>
      <c r="D167" t="s">
        <v>233</v>
      </c>
      <c r="E167" t="s">
        <v>244</v>
      </c>
      <c r="F167">
        <v>2.5209899999999998</v>
      </c>
      <c r="G167" t="s">
        <v>452</v>
      </c>
      <c r="H167">
        <v>10.321685</v>
      </c>
      <c r="I167">
        <v>1.573078</v>
      </c>
      <c r="J167">
        <v>1.918366</v>
      </c>
      <c r="K167">
        <v>26.020900000000001</v>
      </c>
      <c r="L167">
        <v>3.9657100000000001</v>
      </c>
      <c r="M167">
        <v>4.8361799999999997</v>
      </c>
    </row>
    <row r="168" spans="1:13" x14ac:dyDescent="0.25">
      <c r="A168">
        <v>166</v>
      </c>
      <c r="B168" t="s">
        <v>547</v>
      </c>
      <c r="C168">
        <v>140</v>
      </c>
      <c r="D168" t="s">
        <v>233</v>
      </c>
      <c r="E168" t="s">
        <v>244</v>
      </c>
      <c r="F168">
        <v>3.826E-3</v>
      </c>
      <c r="G168" t="s">
        <v>452</v>
      </c>
      <c r="H168">
        <v>10.321685</v>
      </c>
      <c r="I168">
        <v>1.573078</v>
      </c>
      <c r="J168">
        <v>1.918366</v>
      </c>
      <c r="K168">
        <v>3.9494000000000001E-2</v>
      </c>
      <c r="L168">
        <v>6.019E-3</v>
      </c>
      <c r="M168">
        <v>7.3400000000000002E-3</v>
      </c>
    </row>
    <row r="169" spans="1:13" x14ac:dyDescent="0.25">
      <c r="A169">
        <v>167</v>
      </c>
      <c r="B169" t="s">
        <v>547</v>
      </c>
      <c r="C169">
        <v>140</v>
      </c>
      <c r="D169" t="s">
        <v>233</v>
      </c>
      <c r="E169" t="s">
        <v>244</v>
      </c>
      <c r="F169">
        <v>5.9998100000000001</v>
      </c>
      <c r="G169" t="s">
        <v>452</v>
      </c>
      <c r="H169">
        <v>10.321685</v>
      </c>
      <c r="I169">
        <v>1.573078</v>
      </c>
      <c r="J169">
        <v>1.918366</v>
      </c>
      <c r="K169">
        <v>61.928199999999997</v>
      </c>
      <c r="L169">
        <v>9.4381699999999995</v>
      </c>
      <c r="M169">
        <v>11.5098</v>
      </c>
    </row>
    <row r="170" spans="1:13" x14ac:dyDescent="0.25">
      <c r="A170">
        <v>168</v>
      </c>
      <c r="B170" t="s">
        <v>547</v>
      </c>
      <c r="C170">
        <v>140</v>
      </c>
      <c r="D170" t="s">
        <v>233</v>
      </c>
      <c r="E170" t="s">
        <v>244</v>
      </c>
      <c r="F170">
        <v>20.255500000000001</v>
      </c>
      <c r="G170" t="s">
        <v>452</v>
      </c>
      <c r="H170">
        <v>10.321685</v>
      </c>
      <c r="I170">
        <v>1.573078</v>
      </c>
      <c r="J170">
        <v>1.918366</v>
      </c>
      <c r="K170">
        <v>209.071</v>
      </c>
      <c r="L170">
        <v>31.863499999999998</v>
      </c>
      <c r="M170">
        <v>38.857500000000002</v>
      </c>
    </row>
    <row r="171" spans="1:13" x14ac:dyDescent="0.25">
      <c r="A171">
        <v>169</v>
      </c>
      <c r="B171" t="s">
        <v>547</v>
      </c>
      <c r="C171">
        <v>140</v>
      </c>
      <c r="D171" t="s">
        <v>233</v>
      </c>
      <c r="E171" t="s">
        <v>244</v>
      </c>
      <c r="F171">
        <v>43.533999999999999</v>
      </c>
      <c r="G171" t="s">
        <v>452</v>
      </c>
      <c r="H171">
        <v>10.321685</v>
      </c>
      <c r="I171">
        <v>1.573078</v>
      </c>
      <c r="J171">
        <v>1.918366</v>
      </c>
      <c r="K171">
        <v>449.34399999999999</v>
      </c>
      <c r="L171">
        <v>68.482399999999998</v>
      </c>
      <c r="M171">
        <v>83.514099999999999</v>
      </c>
    </row>
    <row r="172" spans="1:13" x14ac:dyDescent="0.25">
      <c r="A172">
        <v>170</v>
      </c>
      <c r="B172" t="s">
        <v>547</v>
      </c>
      <c r="C172">
        <v>140</v>
      </c>
      <c r="D172" t="s">
        <v>233</v>
      </c>
      <c r="E172" t="s">
        <v>244</v>
      </c>
      <c r="F172">
        <v>10.1243</v>
      </c>
      <c r="G172" t="s">
        <v>452</v>
      </c>
      <c r="H172">
        <v>10.321685</v>
      </c>
      <c r="I172">
        <v>1.573078</v>
      </c>
      <c r="J172">
        <v>1.918366</v>
      </c>
      <c r="K172">
        <v>104.5</v>
      </c>
      <c r="L172">
        <v>15.926299999999999</v>
      </c>
      <c r="M172">
        <v>19.4221</v>
      </c>
    </row>
    <row r="173" spans="1:13" x14ac:dyDescent="0.25">
      <c r="A173">
        <v>171</v>
      </c>
      <c r="B173" t="s">
        <v>547</v>
      </c>
      <c r="C173">
        <v>140</v>
      </c>
      <c r="D173" t="s">
        <v>233</v>
      </c>
      <c r="E173" t="s">
        <v>244</v>
      </c>
      <c r="F173">
        <v>2.4010400000000001</v>
      </c>
      <c r="G173" t="s">
        <v>452</v>
      </c>
      <c r="H173">
        <v>10.321685</v>
      </c>
      <c r="I173">
        <v>1.573078</v>
      </c>
      <c r="J173">
        <v>1.918366</v>
      </c>
      <c r="K173">
        <v>24.782800000000002</v>
      </c>
      <c r="L173">
        <v>3.7770199999999998</v>
      </c>
      <c r="M173">
        <v>4.6060699999999999</v>
      </c>
    </row>
    <row r="174" spans="1:13" x14ac:dyDescent="0.25">
      <c r="A174">
        <v>172</v>
      </c>
      <c r="B174" t="s">
        <v>547</v>
      </c>
      <c r="C174">
        <v>140</v>
      </c>
      <c r="D174" t="s">
        <v>233</v>
      </c>
      <c r="E174" t="s">
        <v>244</v>
      </c>
      <c r="F174">
        <v>23.427900000000001</v>
      </c>
      <c r="G174" t="s">
        <v>452</v>
      </c>
      <c r="H174">
        <v>10.321685</v>
      </c>
      <c r="I174">
        <v>1.573078</v>
      </c>
      <c r="J174">
        <v>1.918366</v>
      </c>
      <c r="K174">
        <v>241.815</v>
      </c>
      <c r="L174">
        <v>36.853900000000003</v>
      </c>
      <c r="M174">
        <v>44.943300000000001</v>
      </c>
    </row>
    <row r="175" spans="1:13" x14ac:dyDescent="0.25">
      <c r="A175">
        <v>173</v>
      </c>
      <c r="B175" t="s">
        <v>547</v>
      </c>
      <c r="C175">
        <v>140</v>
      </c>
      <c r="D175" t="s">
        <v>233</v>
      </c>
      <c r="E175" t="s">
        <v>244</v>
      </c>
      <c r="F175">
        <v>7.0293000000000001</v>
      </c>
      <c r="G175" t="s">
        <v>452</v>
      </c>
      <c r="H175">
        <v>10.321685</v>
      </c>
      <c r="I175">
        <v>1.573078</v>
      </c>
      <c r="J175">
        <v>1.918366</v>
      </c>
      <c r="K175">
        <v>72.554199999999994</v>
      </c>
      <c r="L175">
        <v>11.057600000000001</v>
      </c>
      <c r="M175">
        <v>13.4848</v>
      </c>
    </row>
    <row r="176" spans="1:13" x14ac:dyDescent="0.25">
      <c r="A176">
        <v>174</v>
      </c>
      <c r="B176" t="s">
        <v>547</v>
      </c>
      <c r="C176">
        <v>140</v>
      </c>
      <c r="D176" t="s">
        <v>233</v>
      </c>
      <c r="E176" t="s">
        <v>244</v>
      </c>
      <c r="F176">
        <v>3.46258</v>
      </c>
      <c r="G176" t="s">
        <v>452</v>
      </c>
      <c r="H176">
        <v>10.321685</v>
      </c>
      <c r="I176">
        <v>1.573078</v>
      </c>
      <c r="J176">
        <v>1.918366</v>
      </c>
      <c r="K176">
        <v>35.739699999999999</v>
      </c>
      <c r="L176">
        <v>5.4469099999999999</v>
      </c>
      <c r="M176">
        <v>6.6424899999999996</v>
      </c>
    </row>
    <row r="177" spans="1:13" x14ac:dyDescent="0.25">
      <c r="A177">
        <v>175</v>
      </c>
      <c r="B177" t="s">
        <v>547</v>
      </c>
      <c r="C177">
        <v>140</v>
      </c>
      <c r="D177" t="s">
        <v>233</v>
      </c>
      <c r="E177" t="s">
        <v>244</v>
      </c>
      <c r="F177">
        <v>3.8884400000000001</v>
      </c>
      <c r="G177" t="s">
        <v>452</v>
      </c>
      <c r="H177">
        <v>10.321685</v>
      </c>
      <c r="I177">
        <v>1.573078</v>
      </c>
      <c r="J177">
        <v>1.918366</v>
      </c>
      <c r="K177">
        <v>40.135300000000001</v>
      </c>
      <c r="L177">
        <v>6.1168199999999997</v>
      </c>
      <c r="M177">
        <v>7.4594500000000004</v>
      </c>
    </row>
    <row r="178" spans="1:13" x14ac:dyDescent="0.25">
      <c r="A178">
        <v>176</v>
      </c>
      <c r="B178" t="s">
        <v>547</v>
      </c>
      <c r="C178">
        <v>140</v>
      </c>
      <c r="D178" t="s">
        <v>233</v>
      </c>
      <c r="E178" t="s">
        <v>244</v>
      </c>
      <c r="F178">
        <v>25.039100000000001</v>
      </c>
      <c r="G178" t="s">
        <v>452</v>
      </c>
      <c r="H178">
        <v>10.321685</v>
      </c>
      <c r="I178">
        <v>1.573078</v>
      </c>
      <c r="J178">
        <v>1.918366</v>
      </c>
      <c r="K178">
        <v>258.44600000000003</v>
      </c>
      <c r="L178">
        <v>39.388500000000001</v>
      </c>
      <c r="M178">
        <v>48.034100000000002</v>
      </c>
    </row>
    <row r="179" spans="1:13" x14ac:dyDescent="0.25">
      <c r="A179">
        <v>177</v>
      </c>
      <c r="B179" t="s">
        <v>547</v>
      </c>
      <c r="C179">
        <v>140</v>
      </c>
      <c r="D179" t="s">
        <v>233</v>
      </c>
      <c r="E179" t="s">
        <v>244</v>
      </c>
      <c r="F179">
        <v>7.8545699999999998</v>
      </c>
      <c r="G179" t="s">
        <v>452</v>
      </c>
      <c r="H179">
        <v>10.321685</v>
      </c>
      <c r="I179">
        <v>1.573078</v>
      </c>
      <c r="J179">
        <v>1.918366</v>
      </c>
      <c r="K179">
        <v>81.072400000000002</v>
      </c>
      <c r="L179">
        <v>12.3558</v>
      </c>
      <c r="M179">
        <v>15.0679</v>
      </c>
    </row>
    <row r="180" spans="1:13" x14ac:dyDescent="0.25">
      <c r="A180">
        <v>178</v>
      </c>
      <c r="B180" t="s">
        <v>547</v>
      </c>
      <c r="C180">
        <v>141</v>
      </c>
      <c r="D180" t="s">
        <v>234</v>
      </c>
      <c r="E180" t="s">
        <v>370</v>
      </c>
      <c r="F180">
        <v>2.6245599999999998</v>
      </c>
      <c r="G180" t="s">
        <v>452</v>
      </c>
      <c r="H180">
        <v>10.495656</v>
      </c>
      <c r="I180">
        <v>1.5049060000000001</v>
      </c>
      <c r="J180">
        <v>2.0081720000000001</v>
      </c>
      <c r="K180">
        <v>27.546500000000002</v>
      </c>
      <c r="L180">
        <v>3.9497200000000001</v>
      </c>
      <c r="M180">
        <v>5.2705700000000002</v>
      </c>
    </row>
    <row r="181" spans="1:13" x14ac:dyDescent="0.25">
      <c r="A181">
        <v>179</v>
      </c>
      <c r="B181" t="s">
        <v>547</v>
      </c>
      <c r="C181">
        <v>141</v>
      </c>
      <c r="D181" t="s">
        <v>234</v>
      </c>
      <c r="E181" t="s">
        <v>370</v>
      </c>
      <c r="F181">
        <v>1.26437</v>
      </c>
      <c r="G181" t="s">
        <v>452</v>
      </c>
      <c r="H181">
        <v>10.495656</v>
      </c>
      <c r="I181">
        <v>1.5049060000000001</v>
      </c>
      <c r="J181">
        <v>2.0081720000000001</v>
      </c>
      <c r="K181">
        <v>13.2704</v>
      </c>
      <c r="L181">
        <v>1.90276</v>
      </c>
      <c r="M181">
        <v>2.5390700000000002</v>
      </c>
    </row>
    <row r="182" spans="1:13" x14ac:dyDescent="0.25">
      <c r="A182">
        <v>180</v>
      </c>
      <c r="B182" t="s">
        <v>547</v>
      </c>
      <c r="C182">
        <v>141</v>
      </c>
      <c r="D182" t="s">
        <v>234</v>
      </c>
      <c r="E182" t="s">
        <v>370</v>
      </c>
      <c r="F182">
        <v>4.3213600000000003</v>
      </c>
      <c r="G182" t="s">
        <v>452</v>
      </c>
      <c r="H182">
        <v>10.495656</v>
      </c>
      <c r="I182">
        <v>1.5049060000000001</v>
      </c>
      <c r="J182">
        <v>2.0081720000000001</v>
      </c>
      <c r="K182">
        <v>45.355499999999999</v>
      </c>
      <c r="L182">
        <v>6.5032399999999999</v>
      </c>
      <c r="M182">
        <v>8.6780299999999997</v>
      </c>
    </row>
    <row r="183" spans="1:13" x14ac:dyDescent="0.25">
      <c r="A183">
        <v>181</v>
      </c>
      <c r="B183" t="s">
        <v>547</v>
      </c>
      <c r="C183">
        <v>141</v>
      </c>
      <c r="D183" t="s">
        <v>234</v>
      </c>
      <c r="E183" t="s">
        <v>370</v>
      </c>
      <c r="F183">
        <v>29.624300000000002</v>
      </c>
      <c r="G183" t="s">
        <v>452</v>
      </c>
      <c r="H183">
        <v>10.495656</v>
      </c>
      <c r="I183">
        <v>1.5049060000000001</v>
      </c>
      <c r="J183">
        <v>2.0081720000000001</v>
      </c>
      <c r="K183">
        <v>310.92599999999999</v>
      </c>
      <c r="L183">
        <v>44.581800000000001</v>
      </c>
      <c r="M183">
        <v>59.490699999999997</v>
      </c>
    </row>
    <row r="184" spans="1:13" x14ac:dyDescent="0.25">
      <c r="A184">
        <v>182</v>
      </c>
      <c r="B184" t="s">
        <v>547</v>
      </c>
      <c r="C184">
        <v>148</v>
      </c>
      <c r="D184" t="s">
        <v>230</v>
      </c>
      <c r="E184" t="s">
        <v>422</v>
      </c>
      <c r="F184">
        <v>7.3342000000000001</v>
      </c>
      <c r="G184" t="s">
        <v>452</v>
      </c>
      <c r="H184">
        <v>11.703124000000001</v>
      </c>
      <c r="I184">
        <v>1.94153</v>
      </c>
      <c r="J184">
        <v>2.0759940000000001</v>
      </c>
      <c r="K184">
        <v>85.833100000000002</v>
      </c>
      <c r="L184">
        <v>14.239599999999999</v>
      </c>
      <c r="M184">
        <v>15.2258</v>
      </c>
    </row>
    <row r="185" spans="1:13" x14ac:dyDescent="0.25">
      <c r="A185">
        <v>183</v>
      </c>
      <c r="B185" t="s">
        <v>547</v>
      </c>
      <c r="C185">
        <v>149</v>
      </c>
      <c r="D185" t="s">
        <v>366</v>
      </c>
      <c r="E185" t="s">
        <v>367</v>
      </c>
      <c r="F185">
        <v>7.5987400000000003</v>
      </c>
      <c r="G185" t="s">
        <v>452</v>
      </c>
      <c r="H185">
        <v>5.057391</v>
      </c>
      <c r="I185">
        <v>0.91479500000000002</v>
      </c>
      <c r="J185">
        <v>1.239824</v>
      </c>
      <c r="K185">
        <v>38.4298</v>
      </c>
      <c r="L185">
        <v>6.9512900000000002</v>
      </c>
      <c r="M185">
        <v>9.4210999999999991</v>
      </c>
    </row>
    <row r="186" spans="1:13" x14ac:dyDescent="0.25">
      <c r="A186">
        <v>184</v>
      </c>
      <c r="B186" t="s">
        <v>547</v>
      </c>
      <c r="C186">
        <v>155</v>
      </c>
      <c r="D186" t="s">
        <v>371</v>
      </c>
      <c r="E186" t="s">
        <v>372</v>
      </c>
      <c r="F186">
        <v>6.2254500000000004</v>
      </c>
      <c r="G186" t="s">
        <v>452</v>
      </c>
      <c r="H186">
        <v>8.4505649999999992</v>
      </c>
      <c r="I186">
        <v>1.176169</v>
      </c>
      <c r="J186">
        <v>1.676164</v>
      </c>
      <c r="K186">
        <v>52.608600000000003</v>
      </c>
      <c r="L186">
        <v>7.3221800000000004</v>
      </c>
      <c r="M186">
        <v>10.434900000000001</v>
      </c>
    </row>
    <row r="187" spans="1:13" x14ac:dyDescent="0.25">
      <c r="A187">
        <v>185</v>
      </c>
      <c r="B187" t="s">
        <v>547</v>
      </c>
      <c r="C187">
        <v>155</v>
      </c>
      <c r="D187" t="s">
        <v>371</v>
      </c>
      <c r="E187" t="s">
        <v>372</v>
      </c>
      <c r="F187">
        <v>12.1708</v>
      </c>
      <c r="G187" t="s">
        <v>452</v>
      </c>
      <c r="H187">
        <v>8.4505649999999992</v>
      </c>
      <c r="I187">
        <v>1.176169</v>
      </c>
      <c r="J187">
        <v>1.676164</v>
      </c>
      <c r="K187">
        <v>102.85</v>
      </c>
      <c r="L187">
        <v>14.3149</v>
      </c>
      <c r="M187">
        <v>20.400300000000001</v>
      </c>
    </row>
    <row r="188" spans="1:13" x14ac:dyDescent="0.25">
      <c r="A188">
        <v>186</v>
      </c>
      <c r="B188" t="s">
        <v>547</v>
      </c>
      <c r="C188">
        <v>155</v>
      </c>
      <c r="D188" t="s">
        <v>371</v>
      </c>
      <c r="E188" t="s">
        <v>372</v>
      </c>
      <c r="F188">
        <v>0.18009600000000001</v>
      </c>
      <c r="G188" t="s">
        <v>452</v>
      </c>
      <c r="H188">
        <v>8.4505649999999992</v>
      </c>
      <c r="I188">
        <v>1.176169</v>
      </c>
      <c r="J188">
        <v>1.676164</v>
      </c>
      <c r="K188">
        <v>1.5219100000000001</v>
      </c>
      <c r="L188">
        <v>0.21182300000000001</v>
      </c>
      <c r="M188">
        <v>0.30187000000000003</v>
      </c>
    </row>
    <row r="189" spans="1:13" x14ac:dyDescent="0.25">
      <c r="A189">
        <v>187</v>
      </c>
      <c r="B189" t="s">
        <v>547</v>
      </c>
      <c r="C189">
        <v>170</v>
      </c>
      <c r="D189" t="s">
        <v>248</v>
      </c>
      <c r="E189" t="s">
        <v>359</v>
      </c>
      <c r="F189">
        <v>17.026299999999999</v>
      </c>
      <c r="G189" t="s">
        <v>452</v>
      </c>
      <c r="H189">
        <v>12.129410999999999</v>
      </c>
      <c r="I189">
        <v>2.207271</v>
      </c>
      <c r="J189">
        <v>2.0878709999999998</v>
      </c>
      <c r="K189">
        <v>206.51900000000001</v>
      </c>
      <c r="L189">
        <v>37.581699999999998</v>
      </c>
      <c r="M189">
        <v>35.548699999999997</v>
      </c>
    </row>
    <row r="190" spans="1:13" x14ac:dyDescent="0.25">
      <c r="A190">
        <v>188</v>
      </c>
      <c r="B190" t="s">
        <v>547</v>
      </c>
      <c r="C190">
        <v>170</v>
      </c>
      <c r="D190" t="s">
        <v>248</v>
      </c>
      <c r="E190" t="s">
        <v>359</v>
      </c>
      <c r="F190">
        <v>11.796200000000001</v>
      </c>
      <c r="G190" t="s">
        <v>452</v>
      </c>
      <c r="H190">
        <v>12.129410999999999</v>
      </c>
      <c r="I190">
        <v>2.207271</v>
      </c>
      <c r="J190">
        <v>2.0878709999999998</v>
      </c>
      <c r="K190">
        <v>143.08099999999999</v>
      </c>
      <c r="L190">
        <v>26.037400000000002</v>
      </c>
      <c r="M190">
        <v>24.628900000000002</v>
      </c>
    </row>
    <row r="191" spans="1:13" x14ac:dyDescent="0.25">
      <c r="A191">
        <v>189</v>
      </c>
      <c r="B191" t="s">
        <v>547</v>
      </c>
      <c r="C191">
        <v>170</v>
      </c>
      <c r="D191" t="s">
        <v>248</v>
      </c>
      <c r="E191" t="s">
        <v>359</v>
      </c>
      <c r="F191">
        <v>13.5616</v>
      </c>
      <c r="G191" t="s">
        <v>452</v>
      </c>
      <c r="H191">
        <v>12.129410999999999</v>
      </c>
      <c r="I191">
        <v>2.207271</v>
      </c>
      <c r="J191">
        <v>2.0878709999999998</v>
      </c>
      <c r="K191">
        <v>164.494</v>
      </c>
      <c r="L191">
        <v>29.934100000000001</v>
      </c>
      <c r="M191">
        <v>28.314900000000002</v>
      </c>
    </row>
    <row r="192" spans="1:13" x14ac:dyDescent="0.25">
      <c r="A192">
        <v>190</v>
      </c>
      <c r="B192" t="s">
        <v>547</v>
      </c>
      <c r="C192">
        <v>170</v>
      </c>
      <c r="D192" t="s">
        <v>248</v>
      </c>
      <c r="E192" t="s">
        <v>359</v>
      </c>
      <c r="F192">
        <v>3.3502800000000001</v>
      </c>
      <c r="G192" t="s">
        <v>452</v>
      </c>
      <c r="H192">
        <v>12.129410999999999</v>
      </c>
      <c r="I192">
        <v>2.207271</v>
      </c>
      <c r="J192">
        <v>2.0878709999999998</v>
      </c>
      <c r="K192">
        <v>40.636899999999997</v>
      </c>
      <c r="L192">
        <v>7.3949800000000003</v>
      </c>
      <c r="M192">
        <v>6.9949500000000002</v>
      </c>
    </row>
    <row r="193" spans="1:13" x14ac:dyDescent="0.25">
      <c r="A193">
        <v>191</v>
      </c>
      <c r="B193" t="s">
        <v>547</v>
      </c>
      <c r="C193">
        <v>171</v>
      </c>
      <c r="D193" t="s">
        <v>235</v>
      </c>
      <c r="E193" t="s">
        <v>350</v>
      </c>
      <c r="F193">
        <v>19.258800000000001</v>
      </c>
      <c r="G193" t="s">
        <v>452</v>
      </c>
      <c r="H193">
        <v>9.1112819999999992</v>
      </c>
      <c r="I193">
        <v>1.493085</v>
      </c>
      <c r="J193">
        <v>2.0554540000000001</v>
      </c>
      <c r="K193">
        <v>175.47200000000001</v>
      </c>
      <c r="L193">
        <v>28.754999999999999</v>
      </c>
      <c r="M193">
        <v>39.585599999999999</v>
      </c>
    </row>
    <row r="194" spans="1:13" x14ac:dyDescent="0.25">
      <c r="A194">
        <v>192</v>
      </c>
      <c r="B194" t="s">
        <v>547</v>
      </c>
      <c r="C194">
        <v>171</v>
      </c>
      <c r="D194" t="s">
        <v>235</v>
      </c>
      <c r="E194" t="s">
        <v>350</v>
      </c>
      <c r="F194">
        <v>12.3345</v>
      </c>
      <c r="G194" t="s">
        <v>452</v>
      </c>
      <c r="H194">
        <v>9.1112819999999992</v>
      </c>
      <c r="I194">
        <v>1.493085</v>
      </c>
      <c r="J194">
        <v>2.0554540000000001</v>
      </c>
      <c r="K194">
        <v>112.383</v>
      </c>
      <c r="L194">
        <v>18.416499999999999</v>
      </c>
      <c r="M194">
        <v>25.353000000000002</v>
      </c>
    </row>
    <row r="195" spans="1:13" x14ac:dyDescent="0.25">
      <c r="A195">
        <v>193</v>
      </c>
      <c r="B195" t="s">
        <v>547</v>
      </c>
      <c r="C195">
        <v>171</v>
      </c>
      <c r="D195" t="s">
        <v>235</v>
      </c>
      <c r="E195" t="s">
        <v>350</v>
      </c>
      <c r="F195">
        <v>20.954999999999998</v>
      </c>
      <c r="G195" t="s">
        <v>452</v>
      </c>
      <c r="H195">
        <v>9.1112819999999992</v>
      </c>
      <c r="I195">
        <v>1.493085</v>
      </c>
      <c r="J195">
        <v>2.0554540000000001</v>
      </c>
      <c r="K195">
        <v>190.92699999999999</v>
      </c>
      <c r="L195">
        <v>31.287600000000001</v>
      </c>
      <c r="M195">
        <v>43.072000000000003</v>
      </c>
    </row>
    <row r="196" spans="1:13" x14ac:dyDescent="0.25">
      <c r="A196">
        <v>194</v>
      </c>
      <c r="B196" t="s">
        <v>547</v>
      </c>
      <c r="C196">
        <v>171</v>
      </c>
      <c r="D196" t="s">
        <v>235</v>
      </c>
      <c r="E196" t="s">
        <v>350</v>
      </c>
      <c r="F196">
        <v>54.367899999999999</v>
      </c>
      <c r="G196" t="s">
        <v>452</v>
      </c>
      <c r="H196">
        <v>9.1112819999999992</v>
      </c>
      <c r="I196">
        <v>1.493085</v>
      </c>
      <c r="J196">
        <v>2.0554540000000001</v>
      </c>
      <c r="K196">
        <v>495.36099999999999</v>
      </c>
      <c r="L196">
        <v>81.175899999999999</v>
      </c>
      <c r="M196">
        <v>111.751</v>
      </c>
    </row>
    <row r="197" spans="1:13" x14ac:dyDescent="0.25">
      <c r="A197">
        <v>195</v>
      </c>
      <c r="B197" t="s">
        <v>547</v>
      </c>
      <c r="C197">
        <v>184</v>
      </c>
      <c r="D197" t="s">
        <v>413</v>
      </c>
      <c r="E197" t="s">
        <v>425</v>
      </c>
      <c r="F197">
        <v>1.7279999999999999E-3</v>
      </c>
      <c r="G197" t="s">
        <v>452</v>
      </c>
      <c r="H197">
        <v>9.3744580000000006</v>
      </c>
      <c r="I197">
        <v>1.5468390000000001</v>
      </c>
      <c r="J197">
        <v>1.980912</v>
      </c>
      <c r="K197">
        <v>1.6195999999999999E-2</v>
      </c>
      <c r="L197">
        <v>2.6719999999999999E-3</v>
      </c>
      <c r="M197">
        <v>3.4220000000000001E-3</v>
      </c>
    </row>
    <row r="198" spans="1:13" x14ac:dyDescent="0.25">
      <c r="A198">
        <v>196</v>
      </c>
      <c r="B198" t="s">
        <v>547</v>
      </c>
      <c r="C198">
        <v>184</v>
      </c>
      <c r="D198" t="s">
        <v>413</v>
      </c>
      <c r="E198" t="s">
        <v>425</v>
      </c>
      <c r="F198">
        <v>4.9617100000000001</v>
      </c>
      <c r="G198" t="s">
        <v>452</v>
      </c>
      <c r="H198">
        <v>9.3744580000000006</v>
      </c>
      <c r="I198">
        <v>1.5468390000000001</v>
      </c>
      <c r="J198">
        <v>1.980912</v>
      </c>
      <c r="K198">
        <v>46.513300000000001</v>
      </c>
      <c r="L198">
        <v>7.6749700000000001</v>
      </c>
      <c r="M198">
        <v>9.8287099999999992</v>
      </c>
    </row>
    <row r="199" spans="1:13" x14ac:dyDescent="0.25">
      <c r="A199">
        <v>197</v>
      </c>
      <c r="B199" t="s">
        <v>547</v>
      </c>
      <c r="C199">
        <v>184</v>
      </c>
      <c r="D199" t="s">
        <v>413</v>
      </c>
      <c r="E199" t="s">
        <v>425</v>
      </c>
      <c r="F199">
        <v>5.5434700000000001</v>
      </c>
      <c r="G199" t="s">
        <v>452</v>
      </c>
      <c r="H199">
        <v>9.3744580000000006</v>
      </c>
      <c r="I199">
        <v>1.5468390000000001</v>
      </c>
      <c r="J199">
        <v>1.980912</v>
      </c>
      <c r="K199">
        <v>51.966999999999999</v>
      </c>
      <c r="L199">
        <v>8.5748599999999993</v>
      </c>
      <c r="M199">
        <v>10.9811</v>
      </c>
    </row>
    <row r="200" spans="1:13" x14ac:dyDescent="0.25">
      <c r="A200">
        <v>198</v>
      </c>
      <c r="B200" t="s">
        <v>547</v>
      </c>
      <c r="C200">
        <v>185</v>
      </c>
      <c r="D200" t="s">
        <v>280</v>
      </c>
      <c r="E200" t="s">
        <v>426</v>
      </c>
      <c r="F200">
        <v>6.254E-3</v>
      </c>
      <c r="G200" t="s">
        <v>452</v>
      </c>
      <c r="H200">
        <v>7.5876760000000001</v>
      </c>
      <c r="I200">
        <v>1.1978979999999999</v>
      </c>
      <c r="J200">
        <v>1.926161</v>
      </c>
      <c r="K200">
        <v>4.7449999999999999E-2</v>
      </c>
      <c r="L200">
        <v>7.4910000000000003E-3</v>
      </c>
      <c r="M200">
        <v>1.2045999999999999E-2</v>
      </c>
    </row>
    <row r="201" spans="1:13" x14ac:dyDescent="0.25">
      <c r="A201">
        <v>199</v>
      </c>
      <c r="B201" t="s">
        <v>547</v>
      </c>
      <c r="C201">
        <v>185</v>
      </c>
      <c r="D201" t="s">
        <v>280</v>
      </c>
      <c r="E201" t="s">
        <v>426</v>
      </c>
      <c r="F201">
        <v>20.984500000000001</v>
      </c>
      <c r="G201" t="s">
        <v>452</v>
      </c>
      <c r="H201">
        <v>7.5876760000000001</v>
      </c>
      <c r="I201">
        <v>1.1978979999999999</v>
      </c>
      <c r="J201">
        <v>1.926161</v>
      </c>
      <c r="K201">
        <v>159.22399999999999</v>
      </c>
      <c r="L201">
        <v>25.1373</v>
      </c>
      <c r="M201">
        <v>40.419499999999999</v>
      </c>
    </row>
    <row r="202" spans="1:13" x14ac:dyDescent="0.25">
      <c r="A202">
        <v>200</v>
      </c>
      <c r="B202" t="s">
        <v>547</v>
      </c>
      <c r="C202">
        <v>190</v>
      </c>
      <c r="D202" t="s">
        <v>297</v>
      </c>
      <c r="E202" t="s">
        <v>360</v>
      </c>
      <c r="F202">
        <v>19.203900000000001</v>
      </c>
      <c r="G202" t="s">
        <v>452</v>
      </c>
      <c r="H202">
        <v>6.559558</v>
      </c>
      <c r="I202">
        <v>0.81351899999999999</v>
      </c>
      <c r="J202">
        <v>1.7544200000000001</v>
      </c>
      <c r="K202">
        <v>125.96899999999999</v>
      </c>
      <c r="L202">
        <v>15.6227</v>
      </c>
      <c r="M202">
        <v>33.691699999999997</v>
      </c>
    </row>
    <row r="203" spans="1:13" x14ac:dyDescent="0.25">
      <c r="A203">
        <v>201</v>
      </c>
      <c r="B203" t="s">
        <v>547</v>
      </c>
      <c r="C203">
        <v>190</v>
      </c>
      <c r="D203" t="s">
        <v>297</v>
      </c>
      <c r="E203" t="s">
        <v>360</v>
      </c>
      <c r="F203">
        <v>5.2156000000000001E-2</v>
      </c>
      <c r="G203" t="s">
        <v>452</v>
      </c>
      <c r="H203">
        <v>6.559558</v>
      </c>
      <c r="I203">
        <v>0.81351899999999999</v>
      </c>
      <c r="J203">
        <v>1.7544200000000001</v>
      </c>
      <c r="K203">
        <v>0.34212100000000001</v>
      </c>
      <c r="L203">
        <v>4.2430000000000002E-2</v>
      </c>
      <c r="M203">
        <v>9.1504000000000002E-2</v>
      </c>
    </row>
    <row r="204" spans="1:13" x14ac:dyDescent="0.25">
      <c r="A204">
        <v>202</v>
      </c>
      <c r="B204" t="s">
        <v>547</v>
      </c>
      <c r="C204">
        <v>190</v>
      </c>
      <c r="D204" t="s">
        <v>297</v>
      </c>
      <c r="E204" t="s">
        <v>360</v>
      </c>
      <c r="F204">
        <v>0.12712100000000001</v>
      </c>
      <c r="G204" t="s">
        <v>452</v>
      </c>
      <c r="H204">
        <v>6.559558</v>
      </c>
      <c r="I204">
        <v>0.81351899999999999</v>
      </c>
      <c r="J204">
        <v>1.7544200000000001</v>
      </c>
      <c r="K204">
        <v>0.83385799999999999</v>
      </c>
      <c r="L204">
        <v>0.10341500000000001</v>
      </c>
      <c r="M204">
        <v>0.223024</v>
      </c>
    </row>
    <row r="205" spans="1:13" x14ac:dyDescent="0.25">
      <c r="A205">
        <v>203</v>
      </c>
      <c r="B205" t="s">
        <v>547</v>
      </c>
      <c r="C205">
        <v>190</v>
      </c>
      <c r="D205" t="s">
        <v>297</v>
      </c>
      <c r="E205" t="s">
        <v>360</v>
      </c>
      <c r="F205">
        <v>7.1462899999999996</v>
      </c>
      <c r="G205" t="s">
        <v>452</v>
      </c>
      <c r="H205">
        <v>6.559558</v>
      </c>
      <c r="I205">
        <v>0.81351899999999999</v>
      </c>
      <c r="J205">
        <v>1.7544200000000001</v>
      </c>
      <c r="K205">
        <v>46.8765</v>
      </c>
      <c r="L205">
        <v>5.8136400000000004</v>
      </c>
      <c r="M205">
        <v>12.537599999999999</v>
      </c>
    </row>
    <row r="206" spans="1:13" x14ac:dyDescent="0.25">
      <c r="A206">
        <v>204</v>
      </c>
      <c r="B206" t="s">
        <v>547</v>
      </c>
      <c r="C206">
        <v>192</v>
      </c>
      <c r="D206" t="s">
        <v>368</v>
      </c>
      <c r="E206" t="s">
        <v>369</v>
      </c>
      <c r="F206">
        <v>17.401900000000001</v>
      </c>
      <c r="G206" t="s">
        <v>452</v>
      </c>
      <c r="H206">
        <v>4.7543709999999999</v>
      </c>
      <c r="I206">
        <v>0.64084799999999997</v>
      </c>
      <c r="J206">
        <v>1.302905</v>
      </c>
      <c r="K206">
        <v>82.735100000000003</v>
      </c>
      <c r="L206">
        <v>11.151999999999999</v>
      </c>
      <c r="M206">
        <v>22.672999999999998</v>
      </c>
    </row>
    <row r="207" spans="1:13" x14ac:dyDescent="0.25">
      <c r="A207">
        <v>205</v>
      </c>
      <c r="B207" t="s">
        <v>547</v>
      </c>
      <c r="C207">
        <v>814</v>
      </c>
      <c r="D207" t="s">
        <v>239</v>
      </c>
      <c r="E207" t="s">
        <v>379</v>
      </c>
      <c r="F207">
        <v>4.9549200000000004</v>
      </c>
      <c r="G207" t="s">
        <v>452</v>
      </c>
      <c r="H207">
        <v>9.9609939999999995</v>
      </c>
      <c r="I207">
        <v>1.5271699999999999</v>
      </c>
      <c r="J207">
        <v>1.902773</v>
      </c>
      <c r="K207">
        <v>49.355899999999998</v>
      </c>
      <c r="L207">
        <v>7.5670099999999998</v>
      </c>
      <c r="M207">
        <v>9.4280899999999992</v>
      </c>
    </row>
    <row r="208" spans="1:13" x14ac:dyDescent="0.25">
      <c r="A208">
        <v>206</v>
      </c>
      <c r="B208" t="s">
        <v>547</v>
      </c>
      <c r="C208">
        <v>831</v>
      </c>
      <c r="D208" t="s">
        <v>319</v>
      </c>
      <c r="E208" t="s">
        <v>423</v>
      </c>
      <c r="F208">
        <v>2.1797300000000002</v>
      </c>
      <c r="G208" t="s">
        <v>452</v>
      </c>
      <c r="H208">
        <v>12.757586999999999</v>
      </c>
      <c r="I208">
        <v>1.972553</v>
      </c>
      <c r="J208">
        <v>2.1159330000000001</v>
      </c>
      <c r="K208">
        <v>27.8081</v>
      </c>
      <c r="L208">
        <v>4.2996299999999996</v>
      </c>
      <c r="M208">
        <v>4.6121600000000003</v>
      </c>
    </row>
    <row r="209" spans="1:13" x14ac:dyDescent="0.25">
      <c r="A209">
        <v>207</v>
      </c>
      <c r="B209" t="s">
        <v>547</v>
      </c>
      <c r="C209">
        <v>834</v>
      </c>
      <c r="D209" t="s">
        <v>410</v>
      </c>
      <c r="E209" t="s">
        <v>424</v>
      </c>
      <c r="F209">
        <v>20.008700000000001</v>
      </c>
      <c r="G209" t="s">
        <v>452</v>
      </c>
      <c r="H209">
        <v>11.222389</v>
      </c>
      <c r="I209">
        <v>1.854058</v>
      </c>
      <c r="J209">
        <v>2.114725</v>
      </c>
      <c r="K209">
        <v>224.54499999999999</v>
      </c>
      <c r="L209">
        <v>37.097299999999997</v>
      </c>
      <c r="M209">
        <v>42.312899999999999</v>
      </c>
    </row>
    <row r="210" spans="1:13" x14ac:dyDescent="0.25">
      <c r="A210">
        <v>208</v>
      </c>
      <c r="B210" t="s">
        <v>547</v>
      </c>
      <c r="C210">
        <v>111</v>
      </c>
      <c r="D210" t="s">
        <v>231</v>
      </c>
      <c r="E210" t="s">
        <v>414</v>
      </c>
      <c r="F210">
        <v>88.128100000000003</v>
      </c>
      <c r="G210" t="s">
        <v>453</v>
      </c>
      <c r="H210">
        <v>10.413732</v>
      </c>
      <c r="I210">
        <v>1.734764</v>
      </c>
      <c r="J210">
        <v>1.937713</v>
      </c>
      <c r="K210">
        <v>917.74199999999996</v>
      </c>
      <c r="L210">
        <v>152.881</v>
      </c>
      <c r="M210">
        <v>170.767</v>
      </c>
    </row>
    <row r="211" spans="1:13" x14ac:dyDescent="0.25">
      <c r="A211">
        <v>209</v>
      </c>
      <c r="B211" t="s">
        <v>547</v>
      </c>
      <c r="C211">
        <v>111</v>
      </c>
      <c r="D211" t="s">
        <v>231</v>
      </c>
      <c r="E211" t="s">
        <v>414</v>
      </c>
      <c r="F211">
        <v>14.351800000000001</v>
      </c>
      <c r="G211" t="s">
        <v>453</v>
      </c>
      <c r="H211">
        <v>10.413732</v>
      </c>
      <c r="I211">
        <v>1.734764</v>
      </c>
      <c r="J211">
        <v>1.937713</v>
      </c>
      <c r="K211">
        <v>149.45599999999999</v>
      </c>
      <c r="L211">
        <v>24.896999999999998</v>
      </c>
      <c r="M211">
        <v>27.809699999999999</v>
      </c>
    </row>
    <row r="212" spans="1:13" x14ac:dyDescent="0.25">
      <c r="A212">
        <v>210</v>
      </c>
      <c r="B212" t="s">
        <v>547</v>
      </c>
      <c r="C212">
        <v>111</v>
      </c>
      <c r="D212" t="s">
        <v>231</v>
      </c>
      <c r="E212" t="s">
        <v>414</v>
      </c>
      <c r="F212">
        <v>51.807899999999997</v>
      </c>
      <c r="G212" t="s">
        <v>453</v>
      </c>
      <c r="H212">
        <v>10.413732</v>
      </c>
      <c r="I212">
        <v>1.734764</v>
      </c>
      <c r="J212">
        <v>1.937713</v>
      </c>
      <c r="K212">
        <v>539.51400000000001</v>
      </c>
      <c r="L212">
        <v>89.874499999999998</v>
      </c>
      <c r="M212">
        <v>100.389</v>
      </c>
    </row>
    <row r="213" spans="1:13" x14ac:dyDescent="0.25">
      <c r="A213">
        <v>211</v>
      </c>
      <c r="B213" t="s">
        <v>547</v>
      </c>
      <c r="C213">
        <v>111</v>
      </c>
      <c r="D213" t="s">
        <v>231</v>
      </c>
      <c r="E213" t="s">
        <v>414</v>
      </c>
      <c r="F213">
        <v>21.2438</v>
      </c>
      <c r="G213" t="s">
        <v>453</v>
      </c>
      <c r="H213">
        <v>10.413732</v>
      </c>
      <c r="I213">
        <v>1.734764</v>
      </c>
      <c r="J213">
        <v>1.937713</v>
      </c>
      <c r="K213">
        <v>221.227</v>
      </c>
      <c r="L213">
        <v>36.853000000000002</v>
      </c>
      <c r="M213">
        <v>41.164400000000001</v>
      </c>
    </row>
    <row r="214" spans="1:13" x14ac:dyDescent="0.25">
      <c r="A214">
        <v>212</v>
      </c>
      <c r="B214" t="s">
        <v>547</v>
      </c>
      <c r="C214">
        <v>111</v>
      </c>
      <c r="D214" t="s">
        <v>231</v>
      </c>
      <c r="E214" t="s">
        <v>414</v>
      </c>
      <c r="F214">
        <v>139.68600000000001</v>
      </c>
      <c r="G214" t="s">
        <v>453</v>
      </c>
      <c r="H214">
        <v>10.413732</v>
      </c>
      <c r="I214">
        <v>1.734764</v>
      </c>
      <c r="J214">
        <v>1.937713</v>
      </c>
      <c r="K214">
        <v>1454.65</v>
      </c>
      <c r="L214">
        <v>242.322</v>
      </c>
      <c r="M214">
        <v>270.67099999999999</v>
      </c>
    </row>
    <row r="215" spans="1:13" x14ac:dyDescent="0.25">
      <c r="A215">
        <v>213</v>
      </c>
      <c r="B215" t="s">
        <v>547</v>
      </c>
      <c r="C215">
        <v>111</v>
      </c>
      <c r="D215" t="s">
        <v>231</v>
      </c>
      <c r="E215" t="s">
        <v>414</v>
      </c>
      <c r="F215">
        <v>29.1221</v>
      </c>
      <c r="G215" t="s">
        <v>453</v>
      </c>
      <c r="H215">
        <v>10.413732</v>
      </c>
      <c r="I215">
        <v>1.734764</v>
      </c>
      <c r="J215">
        <v>1.937713</v>
      </c>
      <c r="K215">
        <v>303.27</v>
      </c>
      <c r="L215">
        <v>50.52</v>
      </c>
      <c r="M215">
        <v>56.430300000000003</v>
      </c>
    </row>
    <row r="216" spans="1:13" x14ac:dyDescent="0.25">
      <c r="A216">
        <v>214</v>
      </c>
      <c r="B216" t="s">
        <v>547</v>
      </c>
      <c r="C216">
        <v>118</v>
      </c>
      <c r="D216" t="s">
        <v>247</v>
      </c>
      <c r="E216" t="s">
        <v>415</v>
      </c>
      <c r="F216">
        <v>6.0549400000000002</v>
      </c>
      <c r="G216" t="s">
        <v>453</v>
      </c>
      <c r="H216">
        <v>8.6339380000000006</v>
      </c>
      <c r="I216">
        <v>1.5375620000000001</v>
      </c>
      <c r="J216">
        <v>1.7281679999999999</v>
      </c>
      <c r="K216">
        <v>52.277999999999999</v>
      </c>
      <c r="L216">
        <v>9.3098500000000008</v>
      </c>
      <c r="M216">
        <v>10.464</v>
      </c>
    </row>
    <row r="217" spans="1:13" x14ac:dyDescent="0.25">
      <c r="A217">
        <v>215</v>
      </c>
      <c r="B217" t="s">
        <v>547</v>
      </c>
      <c r="C217">
        <v>118</v>
      </c>
      <c r="D217" t="s">
        <v>247</v>
      </c>
      <c r="E217" t="s">
        <v>415</v>
      </c>
      <c r="F217">
        <v>18.2363</v>
      </c>
      <c r="G217" t="s">
        <v>453</v>
      </c>
      <c r="H217">
        <v>8.6339380000000006</v>
      </c>
      <c r="I217">
        <v>1.5375620000000001</v>
      </c>
      <c r="J217">
        <v>1.7281679999999999</v>
      </c>
      <c r="K217">
        <v>157.45099999999999</v>
      </c>
      <c r="L217">
        <v>28.039400000000001</v>
      </c>
      <c r="M217">
        <v>31.5154</v>
      </c>
    </row>
    <row r="218" spans="1:13" x14ac:dyDescent="0.25">
      <c r="A218">
        <v>216</v>
      </c>
      <c r="B218" t="s">
        <v>547</v>
      </c>
      <c r="C218">
        <v>121</v>
      </c>
      <c r="D218" t="s">
        <v>231</v>
      </c>
      <c r="E218" t="s">
        <v>335</v>
      </c>
      <c r="F218">
        <v>204.18299999999999</v>
      </c>
      <c r="G218" t="s">
        <v>453</v>
      </c>
      <c r="H218">
        <v>11.819156</v>
      </c>
      <c r="I218">
        <v>1.999854</v>
      </c>
      <c r="J218">
        <v>2.097445</v>
      </c>
      <c r="K218">
        <v>2413.27</v>
      </c>
      <c r="L218">
        <v>408.33600000000001</v>
      </c>
      <c r="M218">
        <v>428.26299999999998</v>
      </c>
    </row>
    <row r="219" spans="1:13" x14ac:dyDescent="0.25">
      <c r="A219">
        <v>217</v>
      </c>
      <c r="B219" t="s">
        <v>547</v>
      </c>
      <c r="C219">
        <v>121</v>
      </c>
      <c r="D219" t="s">
        <v>231</v>
      </c>
      <c r="E219" t="s">
        <v>335</v>
      </c>
      <c r="F219">
        <v>310.839</v>
      </c>
      <c r="G219" t="s">
        <v>453</v>
      </c>
      <c r="H219">
        <v>11.819156</v>
      </c>
      <c r="I219">
        <v>1.999854</v>
      </c>
      <c r="J219">
        <v>2.097445</v>
      </c>
      <c r="K219">
        <v>3673.85</v>
      </c>
      <c r="L219">
        <v>621.63300000000004</v>
      </c>
      <c r="M219">
        <v>651.96799999999996</v>
      </c>
    </row>
    <row r="220" spans="1:13" x14ac:dyDescent="0.25">
      <c r="A220">
        <v>218</v>
      </c>
      <c r="B220" t="s">
        <v>547</v>
      </c>
      <c r="C220">
        <v>121</v>
      </c>
      <c r="D220" t="s">
        <v>231</v>
      </c>
      <c r="E220" t="s">
        <v>335</v>
      </c>
      <c r="F220">
        <v>82.376999999999995</v>
      </c>
      <c r="G220" t="s">
        <v>453</v>
      </c>
      <c r="H220">
        <v>11.819156</v>
      </c>
      <c r="I220">
        <v>1.999854</v>
      </c>
      <c r="J220">
        <v>2.097445</v>
      </c>
      <c r="K220">
        <v>973.62699999999995</v>
      </c>
      <c r="L220">
        <v>164.74199999999999</v>
      </c>
      <c r="M220">
        <v>172.78100000000001</v>
      </c>
    </row>
    <row r="221" spans="1:13" x14ac:dyDescent="0.25">
      <c r="A221">
        <v>219</v>
      </c>
      <c r="B221" t="s">
        <v>547</v>
      </c>
      <c r="C221">
        <v>121</v>
      </c>
      <c r="D221" t="s">
        <v>231</v>
      </c>
      <c r="E221" t="s">
        <v>335</v>
      </c>
      <c r="F221">
        <v>26.171299999999999</v>
      </c>
      <c r="G221" t="s">
        <v>453</v>
      </c>
      <c r="H221">
        <v>11.819156</v>
      </c>
      <c r="I221">
        <v>1.999854</v>
      </c>
      <c r="J221">
        <v>2.097445</v>
      </c>
      <c r="K221">
        <v>309.32299999999998</v>
      </c>
      <c r="L221">
        <v>52.338799999999999</v>
      </c>
      <c r="M221">
        <v>54.892899999999997</v>
      </c>
    </row>
    <row r="222" spans="1:13" x14ac:dyDescent="0.25">
      <c r="A222">
        <v>220</v>
      </c>
      <c r="B222" t="s">
        <v>547</v>
      </c>
      <c r="C222">
        <v>121</v>
      </c>
      <c r="D222" t="s">
        <v>231</v>
      </c>
      <c r="E222" t="s">
        <v>335</v>
      </c>
      <c r="F222">
        <v>109.735</v>
      </c>
      <c r="G222" t="s">
        <v>453</v>
      </c>
      <c r="H222">
        <v>11.819156</v>
      </c>
      <c r="I222">
        <v>1.999854</v>
      </c>
      <c r="J222">
        <v>2.097445</v>
      </c>
      <c r="K222">
        <v>1296.98</v>
      </c>
      <c r="L222">
        <v>219.45400000000001</v>
      </c>
      <c r="M222">
        <v>230.16300000000001</v>
      </c>
    </row>
    <row r="223" spans="1:13" x14ac:dyDescent="0.25">
      <c r="A223">
        <v>221</v>
      </c>
      <c r="B223" t="s">
        <v>547</v>
      </c>
      <c r="C223">
        <v>121</v>
      </c>
      <c r="D223" t="s">
        <v>231</v>
      </c>
      <c r="E223" t="s">
        <v>335</v>
      </c>
      <c r="F223">
        <v>60.476300000000002</v>
      </c>
      <c r="G223" t="s">
        <v>453</v>
      </c>
      <c r="H223">
        <v>11.819156</v>
      </c>
      <c r="I223">
        <v>1.999854</v>
      </c>
      <c r="J223">
        <v>2.097445</v>
      </c>
      <c r="K223">
        <v>714.779</v>
      </c>
      <c r="L223">
        <v>120.944</v>
      </c>
      <c r="M223">
        <v>126.846</v>
      </c>
    </row>
    <row r="224" spans="1:13" x14ac:dyDescent="0.25">
      <c r="A224">
        <v>222</v>
      </c>
      <c r="B224" t="s">
        <v>547</v>
      </c>
      <c r="C224">
        <v>121</v>
      </c>
      <c r="D224" t="s">
        <v>231</v>
      </c>
      <c r="E224" t="s">
        <v>335</v>
      </c>
      <c r="F224">
        <v>3.6736800000000001</v>
      </c>
      <c r="G224" t="s">
        <v>453</v>
      </c>
      <c r="H224">
        <v>11.819156</v>
      </c>
      <c r="I224">
        <v>1.999854</v>
      </c>
      <c r="J224">
        <v>2.097445</v>
      </c>
      <c r="K224">
        <v>43.419800000000002</v>
      </c>
      <c r="L224">
        <v>7.3468200000000001</v>
      </c>
      <c r="M224">
        <v>7.7053399999999996</v>
      </c>
    </row>
    <row r="225" spans="1:13" x14ac:dyDescent="0.25">
      <c r="A225">
        <v>223</v>
      </c>
      <c r="B225" t="s">
        <v>547</v>
      </c>
      <c r="C225">
        <v>121</v>
      </c>
      <c r="D225" t="s">
        <v>231</v>
      </c>
      <c r="E225" t="s">
        <v>335</v>
      </c>
      <c r="F225">
        <v>0.108803</v>
      </c>
      <c r="G225" t="s">
        <v>453</v>
      </c>
      <c r="H225">
        <v>11.819156</v>
      </c>
      <c r="I225">
        <v>1.999854</v>
      </c>
      <c r="J225">
        <v>2.097445</v>
      </c>
      <c r="K225">
        <v>1.28596</v>
      </c>
      <c r="L225">
        <v>0.21759000000000001</v>
      </c>
      <c r="M225">
        <v>0.22820799999999999</v>
      </c>
    </row>
    <row r="226" spans="1:13" x14ac:dyDescent="0.25">
      <c r="A226">
        <v>224</v>
      </c>
      <c r="B226" t="s">
        <v>547</v>
      </c>
      <c r="C226">
        <v>121</v>
      </c>
      <c r="D226" t="s">
        <v>231</v>
      </c>
      <c r="E226" t="s">
        <v>335</v>
      </c>
      <c r="F226">
        <v>3.0345499999999999</v>
      </c>
      <c r="G226" t="s">
        <v>453</v>
      </c>
      <c r="H226">
        <v>11.819156</v>
      </c>
      <c r="I226">
        <v>1.999854</v>
      </c>
      <c r="J226">
        <v>2.097445</v>
      </c>
      <c r="K226">
        <v>35.8658</v>
      </c>
      <c r="L226">
        <v>6.0686600000000004</v>
      </c>
      <c r="M226">
        <v>6.3647999999999998</v>
      </c>
    </row>
    <row r="227" spans="1:13" x14ac:dyDescent="0.25">
      <c r="A227">
        <v>225</v>
      </c>
      <c r="B227" t="s">
        <v>547</v>
      </c>
      <c r="C227">
        <v>121</v>
      </c>
      <c r="D227" t="s">
        <v>231</v>
      </c>
      <c r="E227" t="s">
        <v>335</v>
      </c>
      <c r="F227">
        <v>45.7134</v>
      </c>
      <c r="G227" t="s">
        <v>453</v>
      </c>
      <c r="H227">
        <v>11.819156</v>
      </c>
      <c r="I227">
        <v>1.999854</v>
      </c>
      <c r="J227">
        <v>2.097445</v>
      </c>
      <c r="K227">
        <v>540.29399999999998</v>
      </c>
      <c r="L227">
        <v>91.420100000000005</v>
      </c>
      <c r="M227">
        <v>95.881299999999996</v>
      </c>
    </row>
    <row r="228" spans="1:13" x14ac:dyDescent="0.25">
      <c r="A228">
        <v>226</v>
      </c>
      <c r="B228" t="s">
        <v>547</v>
      </c>
      <c r="C228">
        <v>121</v>
      </c>
      <c r="D228" t="s">
        <v>231</v>
      </c>
      <c r="E228" t="s">
        <v>335</v>
      </c>
      <c r="F228">
        <v>41.816899999999997</v>
      </c>
      <c r="G228" t="s">
        <v>453</v>
      </c>
      <c r="H228">
        <v>11.819156</v>
      </c>
      <c r="I228">
        <v>1.999854</v>
      </c>
      <c r="J228">
        <v>2.097445</v>
      </c>
      <c r="K228">
        <v>494.24</v>
      </c>
      <c r="L228">
        <v>83.627700000000004</v>
      </c>
      <c r="M228">
        <v>87.708600000000004</v>
      </c>
    </row>
    <row r="229" spans="1:13" x14ac:dyDescent="0.25">
      <c r="A229">
        <v>227</v>
      </c>
      <c r="B229" t="s">
        <v>547</v>
      </c>
      <c r="C229">
        <v>121</v>
      </c>
      <c r="D229" t="s">
        <v>231</v>
      </c>
      <c r="E229" t="s">
        <v>335</v>
      </c>
      <c r="F229">
        <v>95.609300000000005</v>
      </c>
      <c r="G229" t="s">
        <v>453</v>
      </c>
      <c r="H229">
        <v>11.819156</v>
      </c>
      <c r="I229">
        <v>1.999854</v>
      </c>
      <c r="J229">
        <v>2.097445</v>
      </c>
      <c r="K229">
        <v>1130.02</v>
      </c>
      <c r="L229">
        <v>191.20500000000001</v>
      </c>
      <c r="M229">
        <v>200.535</v>
      </c>
    </row>
    <row r="230" spans="1:13" x14ac:dyDescent="0.25">
      <c r="A230">
        <v>228</v>
      </c>
      <c r="B230" t="s">
        <v>547</v>
      </c>
      <c r="C230">
        <v>121</v>
      </c>
      <c r="D230" t="s">
        <v>231</v>
      </c>
      <c r="E230" t="s">
        <v>335</v>
      </c>
      <c r="F230">
        <v>30.293399999999998</v>
      </c>
      <c r="G230" t="s">
        <v>453</v>
      </c>
      <c r="H230">
        <v>11.819156</v>
      </c>
      <c r="I230">
        <v>1.999854</v>
      </c>
      <c r="J230">
        <v>2.097445</v>
      </c>
      <c r="K230">
        <v>358.04199999999997</v>
      </c>
      <c r="L230">
        <v>60.5824</v>
      </c>
      <c r="M230">
        <v>63.538699999999999</v>
      </c>
    </row>
    <row r="231" spans="1:13" x14ac:dyDescent="0.25">
      <c r="A231">
        <v>229</v>
      </c>
      <c r="B231" t="s">
        <v>547</v>
      </c>
      <c r="C231">
        <v>129</v>
      </c>
      <c r="D231" t="s">
        <v>326</v>
      </c>
      <c r="E231" t="s">
        <v>416</v>
      </c>
      <c r="F231">
        <v>72.669200000000004</v>
      </c>
      <c r="G231" t="s">
        <v>453</v>
      </c>
      <c r="H231">
        <v>10.942111000000001</v>
      </c>
      <c r="I231">
        <v>1.7858099999999999</v>
      </c>
      <c r="J231">
        <v>1.979358</v>
      </c>
      <c r="K231">
        <v>795.154</v>
      </c>
      <c r="L231">
        <v>129.773</v>
      </c>
      <c r="M231">
        <v>143.83799999999999</v>
      </c>
    </row>
    <row r="232" spans="1:13" x14ac:dyDescent="0.25">
      <c r="A232">
        <v>230</v>
      </c>
      <c r="B232" t="s">
        <v>547</v>
      </c>
      <c r="C232">
        <v>129</v>
      </c>
      <c r="D232" t="s">
        <v>326</v>
      </c>
      <c r="E232" t="s">
        <v>416</v>
      </c>
      <c r="F232">
        <v>7.3918499999999998</v>
      </c>
      <c r="G232" t="s">
        <v>453</v>
      </c>
      <c r="H232">
        <v>10.942111000000001</v>
      </c>
      <c r="I232">
        <v>1.7858099999999999</v>
      </c>
      <c r="J232">
        <v>1.979358</v>
      </c>
      <c r="K232">
        <v>80.882400000000004</v>
      </c>
      <c r="L232">
        <v>13.2004</v>
      </c>
      <c r="M232">
        <v>14.6311</v>
      </c>
    </row>
    <row r="233" spans="1:13" x14ac:dyDescent="0.25">
      <c r="A233">
        <v>231</v>
      </c>
      <c r="B233" t="s">
        <v>547</v>
      </c>
      <c r="C233">
        <v>132</v>
      </c>
      <c r="D233" t="s">
        <v>333</v>
      </c>
      <c r="E233" t="s">
        <v>417</v>
      </c>
      <c r="F233">
        <v>7.9645400000000004</v>
      </c>
      <c r="G233" t="s">
        <v>453</v>
      </c>
      <c r="H233">
        <v>11.940828</v>
      </c>
      <c r="I233">
        <v>2.5050249999999998</v>
      </c>
      <c r="J233">
        <v>1.996496</v>
      </c>
      <c r="K233">
        <v>95.103200000000001</v>
      </c>
      <c r="L233">
        <v>19.9514</v>
      </c>
      <c r="M233">
        <v>15.901199999999999</v>
      </c>
    </row>
    <row r="234" spans="1:13" x14ac:dyDescent="0.25">
      <c r="A234">
        <v>232</v>
      </c>
      <c r="B234" t="s">
        <v>547</v>
      </c>
      <c r="C234">
        <v>133</v>
      </c>
      <c r="D234" t="s">
        <v>232</v>
      </c>
      <c r="E234" t="s">
        <v>336</v>
      </c>
      <c r="F234">
        <v>27.310300000000002</v>
      </c>
      <c r="G234" t="s">
        <v>453</v>
      </c>
      <c r="H234">
        <v>11.488374</v>
      </c>
      <c r="I234">
        <v>2.1865730000000001</v>
      </c>
      <c r="J234">
        <v>2.0236360000000002</v>
      </c>
      <c r="K234">
        <v>313.75099999999998</v>
      </c>
      <c r="L234">
        <v>59.716000000000001</v>
      </c>
      <c r="M234">
        <v>55.266100000000002</v>
      </c>
    </row>
    <row r="235" spans="1:13" x14ac:dyDescent="0.25">
      <c r="A235">
        <v>233</v>
      </c>
      <c r="B235" t="s">
        <v>547</v>
      </c>
      <c r="C235">
        <v>133</v>
      </c>
      <c r="D235" t="s">
        <v>232</v>
      </c>
      <c r="E235" t="s">
        <v>336</v>
      </c>
      <c r="F235">
        <v>31.043299999999999</v>
      </c>
      <c r="G235" t="s">
        <v>453</v>
      </c>
      <c r="H235">
        <v>11.488374</v>
      </c>
      <c r="I235">
        <v>2.1865730000000001</v>
      </c>
      <c r="J235">
        <v>2.0236360000000002</v>
      </c>
      <c r="K235">
        <v>356.637</v>
      </c>
      <c r="L235">
        <v>67.878399999999999</v>
      </c>
      <c r="M235">
        <v>62.820300000000003</v>
      </c>
    </row>
    <row r="236" spans="1:13" x14ac:dyDescent="0.25">
      <c r="A236">
        <v>234</v>
      </c>
      <c r="B236" t="s">
        <v>547</v>
      </c>
      <c r="C236">
        <v>133</v>
      </c>
      <c r="D236" t="s">
        <v>232</v>
      </c>
      <c r="E236" t="s">
        <v>336</v>
      </c>
      <c r="F236">
        <v>57.011899999999997</v>
      </c>
      <c r="G236" t="s">
        <v>453</v>
      </c>
      <c r="H236">
        <v>11.488374</v>
      </c>
      <c r="I236">
        <v>2.1865730000000001</v>
      </c>
      <c r="J236">
        <v>2.0236360000000002</v>
      </c>
      <c r="K236">
        <v>654.97400000000005</v>
      </c>
      <c r="L236">
        <v>124.661</v>
      </c>
      <c r="M236">
        <v>115.371</v>
      </c>
    </row>
    <row r="237" spans="1:13" x14ac:dyDescent="0.25">
      <c r="A237">
        <v>235</v>
      </c>
      <c r="B237" t="s">
        <v>547</v>
      </c>
      <c r="C237">
        <v>133</v>
      </c>
      <c r="D237" t="s">
        <v>232</v>
      </c>
      <c r="E237" t="s">
        <v>336</v>
      </c>
      <c r="F237">
        <v>45.669199999999996</v>
      </c>
      <c r="G237" t="s">
        <v>453</v>
      </c>
      <c r="H237">
        <v>11.488374</v>
      </c>
      <c r="I237">
        <v>2.1865730000000001</v>
      </c>
      <c r="J237">
        <v>2.0236360000000002</v>
      </c>
      <c r="K237">
        <v>524.66499999999996</v>
      </c>
      <c r="L237">
        <v>99.859099999999998</v>
      </c>
      <c r="M237">
        <v>92.4178</v>
      </c>
    </row>
    <row r="238" spans="1:13" x14ac:dyDescent="0.25">
      <c r="A238">
        <v>236</v>
      </c>
      <c r="B238" t="s">
        <v>547</v>
      </c>
      <c r="C238">
        <v>133</v>
      </c>
      <c r="D238" t="s">
        <v>232</v>
      </c>
      <c r="E238" t="s">
        <v>336</v>
      </c>
      <c r="F238">
        <v>27.782800000000002</v>
      </c>
      <c r="G238" t="s">
        <v>453</v>
      </c>
      <c r="H238">
        <v>11.488374</v>
      </c>
      <c r="I238">
        <v>2.1865730000000001</v>
      </c>
      <c r="J238">
        <v>2.0236360000000002</v>
      </c>
      <c r="K238">
        <v>319.17899999999997</v>
      </c>
      <c r="L238">
        <v>60.749099999999999</v>
      </c>
      <c r="M238">
        <v>56.222299999999997</v>
      </c>
    </row>
    <row r="239" spans="1:13" x14ac:dyDescent="0.25">
      <c r="A239">
        <v>237</v>
      </c>
      <c r="B239" t="s">
        <v>547</v>
      </c>
      <c r="C239">
        <v>133</v>
      </c>
      <c r="D239" t="s">
        <v>232</v>
      </c>
      <c r="E239" t="s">
        <v>336</v>
      </c>
      <c r="F239">
        <v>19.132300000000001</v>
      </c>
      <c r="G239" t="s">
        <v>453</v>
      </c>
      <c r="H239">
        <v>11.488374</v>
      </c>
      <c r="I239">
        <v>2.1865730000000001</v>
      </c>
      <c r="J239">
        <v>2.0236360000000002</v>
      </c>
      <c r="K239">
        <v>219.79900000000001</v>
      </c>
      <c r="L239">
        <v>41.834200000000003</v>
      </c>
      <c r="M239">
        <v>38.716799999999999</v>
      </c>
    </row>
    <row r="240" spans="1:13" x14ac:dyDescent="0.25">
      <c r="A240">
        <v>238</v>
      </c>
      <c r="B240" t="s">
        <v>547</v>
      </c>
      <c r="C240">
        <v>133</v>
      </c>
      <c r="D240" t="s">
        <v>232</v>
      </c>
      <c r="E240" t="s">
        <v>336</v>
      </c>
      <c r="F240">
        <v>12.7933</v>
      </c>
      <c r="G240" t="s">
        <v>453</v>
      </c>
      <c r="H240">
        <v>11.488374</v>
      </c>
      <c r="I240">
        <v>2.1865730000000001</v>
      </c>
      <c r="J240">
        <v>2.0236360000000002</v>
      </c>
      <c r="K240">
        <v>146.97399999999999</v>
      </c>
      <c r="L240">
        <v>27.973500000000001</v>
      </c>
      <c r="M240">
        <v>25.888999999999999</v>
      </c>
    </row>
    <row r="241" spans="1:13" x14ac:dyDescent="0.25">
      <c r="A241">
        <v>239</v>
      </c>
      <c r="B241" t="s">
        <v>547</v>
      </c>
      <c r="C241">
        <v>140</v>
      </c>
      <c r="D241" t="s">
        <v>233</v>
      </c>
      <c r="E241" t="s">
        <v>343</v>
      </c>
      <c r="F241">
        <v>0.15096100000000001</v>
      </c>
      <c r="G241" t="s">
        <v>453</v>
      </c>
      <c r="H241">
        <v>11.781447</v>
      </c>
      <c r="I241">
        <v>1.875837</v>
      </c>
      <c r="J241">
        <v>2.004032</v>
      </c>
      <c r="K241">
        <v>1.77854</v>
      </c>
      <c r="L241">
        <v>0.28317799999999999</v>
      </c>
      <c r="M241">
        <v>0.30253099999999999</v>
      </c>
    </row>
    <row r="242" spans="1:13" x14ac:dyDescent="0.25">
      <c r="A242">
        <v>240</v>
      </c>
      <c r="B242" t="s">
        <v>547</v>
      </c>
      <c r="C242">
        <v>140</v>
      </c>
      <c r="D242" t="s">
        <v>233</v>
      </c>
      <c r="E242" t="s">
        <v>343</v>
      </c>
      <c r="F242">
        <v>1.2559800000000001</v>
      </c>
      <c r="G242" t="s">
        <v>453</v>
      </c>
      <c r="H242">
        <v>11.781447</v>
      </c>
      <c r="I242">
        <v>1.875837</v>
      </c>
      <c r="J242">
        <v>2.004032</v>
      </c>
      <c r="K242">
        <v>14.7973</v>
      </c>
      <c r="L242">
        <v>2.3560099999999999</v>
      </c>
      <c r="M242">
        <v>2.51702</v>
      </c>
    </row>
    <row r="243" spans="1:13" x14ac:dyDescent="0.25">
      <c r="A243">
        <v>241</v>
      </c>
      <c r="B243" t="s">
        <v>547</v>
      </c>
      <c r="C243">
        <v>140</v>
      </c>
      <c r="D243" t="s">
        <v>233</v>
      </c>
      <c r="E243" t="s">
        <v>343</v>
      </c>
      <c r="F243">
        <v>2.3576899999999998</v>
      </c>
      <c r="G243" t="s">
        <v>453</v>
      </c>
      <c r="H243">
        <v>11.781447</v>
      </c>
      <c r="I243">
        <v>1.875837</v>
      </c>
      <c r="J243">
        <v>2.004032</v>
      </c>
      <c r="K243">
        <v>27.777000000000001</v>
      </c>
      <c r="L243">
        <v>4.4226400000000003</v>
      </c>
      <c r="M243">
        <v>4.7248900000000003</v>
      </c>
    </row>
    <row r="244" spans="1:13" x14ac:dyDescent="0.25">
      <c r="A244">
        <v>242</v>
      </c>
      <c r="B244" t="s">
        <v>547</v>
      </c>
      <c r="C244">
        <v>140</v>
      </c>
      <c r="D244" t="s">
        <v>233</v>
      </c>
      <c r="E244" t="s">
        <v>343</v>
      </c>
      <c r="F244">
        <v>15.2285</v>
      </c>
      <c r="G244" t="s">
        <v>453</v>
      </c>
      <c r="H244">
        <v>11.781447</v>
      </c>
      <c r="I244">
        <v>1.875837</v>
      </c>
      <c r="J244">
        <v>2.004032</v>
      </c>
      <c r="K244">
        <v>179.41399999999999</v>
      </c>
      <c r="L244">
        <v>28.566199999999998</v>
      </c>
      <c r="M244">
        <v>30.5184</v>
      </c>
    </row>
    <row r="245" spans="1:13" x14ac:dyDescent="0.25">
      <c r="A245">
        <v>243</v>
      </c>
      <c r="B245" t="s">
        <v>547</v>
      </c>
      <c r="C245">
        <v>140</v>
      </c>
      <c r="D245" t="s">
        <v>233</v>
      </c>
      <c r="E245" t="s">
        <v>343</v>
      </c>
      <c r="F245">
        <v>3.7264300000000001</v>
      </c>
      <c r="G245" t="s">
        <v>453</v>
      </c>
      <c r="H245">
        <v>11.781447</v>
      </c>
      <c r="I245">
        <v>1.875837</v>
      </c>
      <c r="J245">
        <v>2.004032</v>
      </c>
      <c r="K245">
        <v>43.902700000000003</v>
      </c>
      <c r="L245">
        <v>6.9901799999999996</v>
      </c>
      <c r="M245">
        <v>7.4678899999999997</v>
      </c>
    </row>
    <row r="246" spans="1:13" x14ac:dyDescent="0.25">
      <c r="A246">
        <v>244</v>
      </c>
      <c r="B246" t="s">
        <v>547</v>
      </c>
      <c r="C246">
        <v>140</v>
      </c>
      <c r="D246" t="s">
        <v>233</v>
      </c>
      <c r="E246" t="s">
        <v>343</v>
      </c>
      <c r="F246">
        <v>9.89255</v>
      </c>
      <c r="G246" t="s">
        <v>453</v>
      </c>
      <c r="H246">
        <v>11.781447</v>
      </c>
      <c r="I246">
        <v>1.875837</v>
      </c>
      <c r="J246">
        <v>2.004032</v>
      </c>
      <c r="K246">
        <v>116.54900000000001</v>
      </c>
      <c r="L246">
        <v>18.556799999999999</v>
      </c>
      <c r="M246">
        <v>19.824999999999999</v>
      </c>
    </row>
    <row r="247" spans="1:13" x14ac:dyDescent="0.25">
      <c r="A247">
        <v>245</v>
      </c>
      <c r="B247" t="s">
        <v>547</v>
      </c>
      <c r="C247">
        <v>140</v>
      </c>
      <c r="D247" t="s">
        <v>233</v>
      </c>
      <c r="E247" t="s">
        <v>343</v>
      </c>
      <c r="F247">
        <v>3.47492</v>
      </c>
      <c r="G247" t="s">
        <v>453</v>
      </c>
      <c r="H247">
        <v>11.781447</v>
      </c>
      <c r="I247">
        <v>1.875837</v>
      </c>
      <c r="J247">
        <v>2.004032</v>
      </c>
      <c r="K247">
        <v>40.939599999999999</v>
      </c>
      <c r="L247">
        <v>6.5183799999999996</v>
      </c>
      <c r="M247">
        <v>6.9638499999999999</v>
      </c>
    </row>
    <row r="248" spans="1:13" x14ac:dyDescent="0.25">
      <c r="A248">
        <v>246</v>
      </c>
      <c r="B248" t="s">
        <v>547</v>
      </c>
      <c r="C248">
        <v>140</v>
      </c>
      <c r="D248" t="s">
        <v>233</v>
      </c>
      <c r="E248" t="s">
        <v>343</v>
      </c>
      <c r="F248">
        <v>9.3849499999999999</v>
      </c>
      <c r="G248" t="s">
        <v>453</v>
      </c>
      <c r="H248">
        <v>11.781447</v>
      </c>
      <c r="I248">
        <v>1.875837</v>
      </c>
      <c r="J248">
        <v>2.004032</v>
      </c>
      <c r="K248">
        <v>110.568</v>
      </c>
      <c r="L248">
        <v>17.604600000000001</v>
      </c>
      <c r="M248">
        <v>18.807700000000001</v>
      </c>
    </row>
    <row r="249" spans="1:13" x14ac:dyDescent="0.25">
      <c r="A249">
        <v>247</v>
      </c>
      <c r="B249" t="s">
        <v>547</v>
      </c>
      <c r="C249">
        <v>140</v>
      </c>
      <c r="D249" t="s">
        <v>233</v>
      </c>
      <c r="E249" t="s">
        <v>343</v>
      </c>
      <c r="F249">
        <v>34.936599999999999</v>
      </c>
      <c r="G249" t="s">
        <v>453</v>
      </c>
      <c r="H249">
        <v>11.781447</v>
      </c>
      <c r="I249">
        <v>1.875837</v>
      </c>
      <c r="J249">
        <v>2.004032</v>
      </c>
      <c r="K249">
        <v>411.60399999999998</v>
      </c>
      <c r="L249">
        <v>65.535399999999996</v>
      </c>
      <c r="M249">
        <v>70.014099999999999</v>
      </c>
    </row>
    <row r="250" spans="1:13" x14ac:dyDescent="0.25">
      <c r="A250">
        <v>248</v>
      </c>
      <c r="B250" t="s">
        <v>547</v>
      </c>
      <c r="C250">
        <v>140</v>
      </c>
      <c r="D250" t="s">
        <v>233</v>
      </c>
      <c r="E250" t="s">
        <v>343</v>
      </c>
      <c r="F250">
        <v>21.737300000000001</v>
      </c>
      <c r="G250" t="s">
        <v>453</v>
      </c>
      <c r="H250">
        <v>11.781447</v>
      </c>
      <c r="I250">
        <v>1.875837</v>
      </c>
      <c r="J250">
        <v>2.004032</v>
      </c>
      <c r="K250">
        <v>256.09699999999998</v>
      </c>
      <c r="L250">
        <v>40.775599999999997</v>
      </c>
      <c r="M250">
        <v>43.5623</v>
      </c>
    </row>
    <row r="251" spans="1:13" x14ac:dyDescent="0.25">
      <c r="A251">
        <v>249</v>
      </c>
      <c r="B251" t="s">
        <v>547</v>
      </c>
      <c r="C251">
        <v>140</v>
      </c>
      <c r="D251" t="s">
        <v>233</v>
      </c>
      <c r="E251" t="s">
        <v>343</v>
      </c>
      <c r="F251">
        <v>1.8763999999999999E-2</v>
      </c>
      <c r="G251" t="s">
        <v>453</v>
      </c>
      <c r="H251">
        <v>11.781447</v>
      </c>
      <c r="I251">
        <v>1.875837</v>
      </c>
      <c r="J251">
        <v>2.004032</v>
      </c>
      <c r="K251">
        <v>0.22106400000000001</v>
      </c>
      <c r="L251">
        <v>3.5198E-2</v>
      </c>
      <c r="M251">
        <v>3.7602999999999998E-2</v>
      </c>
    </row>
    <row r="252" spans="1:13" x14ac:dyDescent="0.25">
      <c r="A252">
        <v>250</v>
      </c>
      <c r="B252" t="s">
        <v>547</v>
      </c>
      <c r="C252">
        <v>140</v>
      </c>
      <c r="D252" t="s">
        <v>233</v>
      </c>
      <c r="E252" t="s">
        <v>343</v>
      </c>
      <c r="F252">
        <v>9.2307400000000008</v>
      </c>
      <c r="G252" t="s">
        <v>453</v>
      </c>
      <c r="H252">
        <v>11.781447</v>
      </c>
      <c r="I252">
        <v>1.875837</v>
      </c>
      <c r="J252">
        <v>2.004032</v>
      </c>
      <c r="K252">
        <v>108.751</v>
      </c>
      <c r="L252">
        <v>17.3154</v>
      </c>
      <c r="M252">
        <v>18.498699999999999</v>
      </c>
    </row>
    <row r="253" spans="1:13" x14ac:dyDescent="0.25">
      <c r="A253">
        <v>251</v>
      </c>
      <c r="B253" t="s">
        <v>547</v>
      </c>
      <c r="C253">
        <v>141</v>
      </c>
      <c r="D253" t="s">
        <v>234</v>
      </c>
      <c r="E253" t="s">
        <v>344</v>
      </c>
      <c r="F253">
        <v>3.45208</v>
      </c>
      <c r="G253" t="s">
        <v>453</v>
      </c>
      <c r="H253">
        <v>12.123322</v>
      </c>
      <c r="I253">
        <v>1.826476</v>
      </c>
      <c r="J253">
        <v>2.0360770000000001</v>
      </c>
      <c r="K253">
        <v>41.850700000000003</v>
      </c>
      <c r="L253">
        <v>6.3051399999999997</v>
      </c>
      <c r="M253">
        <v>7.0286999999999997</v>
      </c>
    </row>
    <row r="254" spans="1:13" x14ac:dyDescent="0.25">
      <c r="A254">
        <v>252</v>
      </c>
      <c r="B254" t="s">
        <v>547</v>
      </c>
      <c r="C254">
        <v>141</v>
      </c>
      <c r="D254" t="s">
        <v>234</v>
      </c>
      <c r="E254" t="s">
        <v>344</v>
      </c>
      <c r="F254">
        <v>3.1988300000000001</v>
      </c>
      <c r="G254" t="s">
        <v>453</v>
      </c>
      <c r="H254">
        <v>12.123322</v>
      </c>
      <c r="I254">
        <v>1.826476</v>
      </c>
      <c r="J254">
        <v>2.0360770000000001</v>
      </c>
      <c r="K254">
        <v>38.7804</v>
      </c>
      <c r="L254">
        <v>5.8425900000000004</v>
      </c>
      <c r="M254">
        <v>6.5130600000000003</v>
      </c>
    </row>
    <row r="255" spans="1:13" x14ac:dyDescent="0.25">
      <c r="A255">
        <v>253</v>
      </c>
      <c r="B255" t="s">
        <v>547</v>
      </c>
      <c r="C255">
        <v>141</v>
      </c>
      <c r="D255" t="s">
        <v>234</v>
      </c>
      <c r="E255" t="s">
        <v>344</v>
      </c>
      <c r="F255">
        <v>30.200800000000001</v>
      </c>
      <c r="G255" t="s">
        <v>453</v>
      </c>
      <c r="H255">
        <v>12.123322</v>
      </c>
      <c r="I255">
        <v>1.826476</v>
      </c>
      <c r="J255">
        <v>2.0360770000000001</v>
      </c>
      <c r="K255">
        <v>366.13400000000001</v>
      </c>
      <c r="L255">
        <v>55.161000000000001</v>
      </c>
      <c r="M255">
        <v>61.491100000000003</v>
      </c>
    </row>
    <row r="256" spans="1:13" x14ac:dyDescent="0.25">
      <c r="A256">
        <v>254</v>
      </c>
      <c r="B256" t="s">
        <v>547</v>
      </c>
      <c r="C256">
        <v>141</v>
      </c>
      <c r="D256" t="s">
        <v>234</v>
      </c>
      <c r="E256" t="s">
        <v>344</v>
      </c>
      <c r="F256">
        <v>92.837900000000005</v>
      </c>
      <c r="G256" t="s">
        <v>453</v>
      </c>
      <c r="H256">
        <v>12.123322</v>
      </c>
      <c r="I256">
        <v>1.826476</v>
      </c>
      <c r="J256">
        <v>2.0360770000000001</v>
      </c>
      <c r="K256">
        <v>1125.5</v>
      </c>
      <c r="L256">
        <v>169.566</v>
      </c>
      <c r="M256">
        <v>189.02500000000001</v>
      </c>
    </row>
    <row r="257" spans="1:13" x14ac:dyDescent="0.25">
      <c r="A257">
        <v>255</v>
      </c>
      <c r="B257" t="s">
        <v>547</v>
      </c>
      <c r="C257">
        <v>141</v>
      </c>
      <c r="D257" t="s">
        <v>234</v>
      </c>
      <c r="E257" t="s">
        <v>344</v>
      </c>
      <c r="F257">
        <v>4.6601699999999999</v>
      </c>
      <c r="G257" t="s">
        <v>453</v>
      </c>
      <c r="H257">
        <v>12.123322</v>
      </c>
      <c r="I257">
        <v>1.826476</v>
      </c>
      <c r="J257">
        <v>2.0360770000000001</v>
      </c>
      <c r="K257">
        <v>56.496699999999997</v>
      </c>
      <c r="L257">
        <v>8.5116899999999998</v>
      </c>
      <c r="M257">
        <v>9.4884599999999999</v>
      </c>
    </row>
    <row r="258" spans="1:13" x14ac:dyDescent="0.25">
      <c r="A258">
        <v>256</v>
      </c>
      <c r="B258" t="s">
        <v>547</v>
      </c>
      <c r="C258">
        <v>141</v>
      </c>
      <c r="D258" t="s">
        <v>234</v>
      </c>
      <c r="E258" t="s">
        <v>344</v>
      </c>
      <c r="F258">
        <v>8.4618300000000009</v>
      </c>
      <c r="G258" t="s">
        <v>453</v>
      </c>
      <c r="H258">
        <v>12.123322</v>
      </c>
      <c r="I258">
        <v>1.826476</v>
      </c>
      <c r="J258">
        <v>2.0360770000000001</v>
      </c>
      <c r="K258">
        <v>102.58499999999999</v>
      </c>
      <c r="L258">
        <v>15.455299999999999</v>
      </c>
      <c r="M258">
        <v>17.228899999999999</v>
      </c>
    </row>
    <row r="259" spans="1:13" x14ac:dyDescent="0.25">
      <c r="A259">
        <v>257</v>
      </c>
      <c r="B259" t="s">
        <v>547</v>
      </c>
      <c r="C259">
        <v>141</v>
      </c>
      <c r="D259" t="s">
        <v>234</v>
      </c>
      <c r="E259" t="s">
        <v>344</v>
      </c>
      <c r="F259">
        <v>25.8718</v>
      </c>
      <c r="G259" t="s">
        <v>453</v>
      </c>
      <c r="H259">
        <v>12.123322</v>
      </c>
      <c r="I259">
        <v>1.826476</v>
      </c>
      <c r="J259">
        <v>2.0360770000000001</v>
      </c>
      <c r="K259">
        <v>313.65199999999999</v>
      </c>
      <c r="L259">
        <v>47.254199999999997</v>
      </c>
      <c r="M259">
        <v>52.677</v>
      </c>
    </row>
    <row r="260" spans="1:13" x14ac:dyDescent="0.25">
      <c r="A260">
        <v>258</v>
      </c>
      <c r="B260" t="s">
        <v>547</v>
      </c>
      <c r="C260">
        <v>141</v>
      </c>
      <c r="D260" t="s">
        <v>234</v>
      </c>
      <c r="E260" t="s">
        <v>344</v>
      </c>
      <c r="F260">
        <v>51.627099999999999</v>
      </c>
      <c r="G260" t="s">
        <v>453</v>
      </c>
      <c r="H260">
        <v>12.123322</v>
      </c>
      <c r="I260">
        <v>1.826476</v>
      </c>
      <c r="J260">
        <v>2.0360770000000001</v>
      </c>
      <c r="K260">
        <v>625.89200000000005</v>
      </c>
      <c r="L260">
        <v>94.295699999999997</v>
      </c>
      <c r="M260">
        <v>105.117</v>
      </c>
    </row>
    <row r="261" spans="1:13" x14ac:dyDescent="0.25">
      <c r="A261">
        <v>259</v>
      </c>
      <c r="B261" t="s">
        <v>547</v>
      </c>
      <c r="C261">
        <v>141</v>
      </c>
      <c r="D261" t="s">
        <v>234</v>
      </c>
      <c r="E261" t="s">
        <v>344</v>
      </c>
      <c r="F261">
        <v>22.082100000000001</v>
      </c>
      <c r="G261" t="s">
        <v>453</v>
      </c>
      <c r="H261">
        <v>12.123322</v>
      </c>
      <c r="I261">
        <v>1.826476</v>
      </c>
      <c r="J261">
        <v>2.0360770000000001</v>
      </c>
      <c r="K261">
        <v>267.70800000000003</v>
      </c>
      <c r="L261">
        <v>40.3324</v>
      </c>
      <c r="M261">
        <v>44.960799999999999</v>
      </c>
    </row>
    <row r="262" spans="1:13" x14ac:dyDescent="0.25">
      <c r="A262">
        <v>260</v>
      </c>
      <c r="B262" t="s">
        <v>547</v>
      </c>
      <c r="C262">
        <v>141</v>
      </c>
      <c r="D262" t="s">
        <v>234</v>
      </c>
      <c r="E262" t="s">
        <v>344</v>
      </c>
      <c r="F262">
        <v>1.2E-4</v>
      </c>
      <c r="G262" t="s">
        <v>453</v>
      </c>
      <c r="H262">
        <v>12.123322</v>
      </c>
      <c r="I262">
        <v>1.826476</v>
      </c>
      <c r="J262">
        <v>2.0360770000000001</v>
      </c>
      <c r="K262">
        <v>1.454E-3</v>
      </c>
      <c r="L262">
        <v>2.1900000000000001E-4</v>
      </c>
      <c r="M262">
        <v>2.4399999999999999E-4</v>
      </c>
    </row>
    <row r="263" spans="1:13" x14ac:dyDescent="0.25">
      <c r="A263">
        <v>261</v>
      </c>
      <c r="B263" t="s">
        <v>547</v>
      </c>
      <c r="C263">
        <v>170</v>
      </c>
      <c r="D263" t="s">
        <v>248</v>
      </c>
      <c r="E263" t="s">
        <v>337</v>
      </c>
      <c r="F263">
        <v>6.0316400000000003</v>
      </c>
      <c r="G263" t="s">
        <v>453</v>
      </c>
      <c r="H263">
        <v>10.26698</v>
      </c>
      <c r="I263">
        <v>1.78047</v>
      </c>
      <c r="J263">
        <v>1.989349</v>
      </c>
      <c r="K263">
        <v>61.926699999999997</v>
      </c>
      <c r="L263">
        <v>10.7392</v>
      </c>
      <c r="M263">
        <v>11.999000000000001</v>
      </c>
    </row>
    <row r="264" spans="1:13" x14ac:dyDescent="0.25">
      <c r="A264">
        <v>262</v>
      </c>
      <c r="B264" t="s">
        <v>547</v>
      </c>
      <c r="C264">
        <v>170</v>
      </c>
      <c r="D264" t="s">
        <v>248</v>
      </c>
      <c r="E264" t="s">
        <v>337</v>
      </c>
      <c r="F264">
        <v>6.5691899999999999</v>
      </c>
      <c r="G264" t="s">
        <v>453</v>
      </c>
      <c r="H264">
        <v>10.26698</v>
      </c>
      <c r="I264">
        <v>1.78047</v>
      </c>
      <c r="J264">
        <v>1.989349</v>
      </c>
      <c r="K264">
        <v>67.445700000000002</v>
      </c>
      <c r="L264">
        <v>11.696199999999999</v>
      </c>
      <c r="M264">
        <v>13.0684</v>
      </c>
    </row>
    <row r="265" spans="1:13" x14ac:dyDescent="0.25">
      <c r="A265">
        <v>263</v>
      </c>
      <c r="B265" t="s">
        <v>547</v>
      </c>
      <c r="C265">
        <v>170</v>
      </c>
      <c r="D265" t="s">
        <v>248</v>
      </c>
      <c r="E265" t="s">
        <v>337</v>
      </c>
      <c r="F265">
        <v>3.7022699999999999</v>
      </c>
      <c r="G265" t="s">
        <v>453</v>
      </c>
      <c r="H265">
        <v>10.26698</v>
      </c>
      <c r="I265">
        <v>1.78047</v>
      </c>
      <c r="J265">
        <v>1.989349</v>
      </c>
      <c r="K265">
        <v>38.011099999999999</v>
      </c>
      <c r="L265">
        <v>6.59178</v>
      </c>
      <c r="M265">
        <v>7.3651099999999996</v>
      </c>
    </row>
    <row r="266" spans="1:13" x14ac:dyDescent="0.25">
      <c r="A266">
        <v>264</v>
      </c>
      <c r="B266" t="s">
        <v>547</v>
      </c>
      <c r="C266">
        <v>170</v>
      </c>
      <c r="D266" t="s">
        <v>248</v>
      </c>
      <c r="E266" t="s">
        <v>337</v>
      </c>
      <c r="F266">
        <v>2.4976400000000001</v>
      </c>
      <c r="G266" t="s">
        <v>453</v>
      </c>
      <c r="H266">
        <v>10.26698</v>
      </c>
      <c r="I266">
        <v>1.78047</v>
      </c>
      <c r="J266">
        <v>1.989349</v>
      </c>
      <c r="K266">
        <v>25.6432</v>
      </c>
      <c r="L266">
        <v>4.4469700000000003</v>
      </c>
      <c r="M266">
        <v>4.96868</v>
      </c>
    </row>
    <row r="267" spans="1:13" x14ac:dyDescent="0.25">
      <c r="A267">
        <v>265</v>
      </c>
      <c r="B267" t="s">
        <v>547</v>
      </c>
      <c r="C267">
        <v>170</v>
      </c>
      <c r="D267" t="s">
        <v>248</v>
      </c>
      <c r="E267" t="s">
        <v>337</v>
      </c>
      <c r="F267">
        <v>2.0567500000000001</v>
      </c>
      <c r="G267" t="s">
        <v>453</v>
      </c>
      <c r="H267">
        <v>10.26698</v>
      </c>
      <c r="I267">
        <v>1.78047</v>
      </c>
      <c r="J267">
        <v>1.989349</v>
      </c>
      <c r="K267">
        <v>21.116599999999998</v>
      </c>
      <c r="L267">
        <v>3.6619799999999998</v>
      </c>
      <c r="M267">
        <v>4.0915900000000001</v>
      </c>
    </row>
    <row r="268" spans="1:13" x14ac:dyDescent="0.25">
      <c r="A268">
        <v>266</v>
      </c>
      <c r="B268" t="s">
        <v>547</v>
      </c>
      <c r="C268">
        <v>170</v>
      </c>
      <c r="D268" t="s">
        <v>248</v>
      </c>
      <c r="E268" t="s">
        <v>337</v>
      </c>
      <c r="F268">
        <v>10.543900000000001</v>
      </c>
      <c r="G268" t="s">
        <v>453</v>
      </c>
      <c r="H268">
        <v>10.26698</v>
      </c>
      <c r="I268">
        <v>1.78047</v>
      </c>
      <c r="J268">
        <v>1.989349</v>
      </c>
      <c r="K268">
        <v>108.254</v>
      </c>
      <c r="L268">
        <v>18.773099999999999</v>
      </c>
      <c r="M268">
        <v>20.9755</v>
      </c>
    </row>
    <row r="269" spans="1:13" x14ac:dyDescent="0.25">
      <c r="A269">
        <v>267</v>
      </c>
      <c r="B269" t="s">
        <v>547</v>
      </c>
      <c r="C269">
        <v>182</v>
      </c>
      <c r="D269" t="s">
        <v>242</v>
      </c>
      <c r="E269" t="s">
        <v>338</v>
      </c>
      <c r="F269">
        <v>43.917900000000003</v>
      </c>
      <c r="G269" t="s">
        <v>453</v>
      </c>
      <c r="H269">
        <v>11.010517</v>
      </c>
      <c r="I269">
        <v>1.855542</v>
      </c>
      <c r="J269">
        <v>2.0010500000000002</v>
      </c>
      <c r="K269">
        <v>483.55900000000003</v>
      </c>
      <c r="L269">
        <v>81.491500000000002</v>
      </c>
      <c r="M269">
        <v>87.881900000000002</v>
      </c>
    </row>
    <row r="270" spans="1:13" x14ac:dyDescent="0.25">
      <c r="A270">
        <v>268</v>
      </c>
      <c r="B270" t="s">
        <v>547</v>
      </c>
      <c r="C270">
        <v>182</v>
      </c>
      <c r="D270" t="s">
        <v>242</v>
      </c>
      <c r="E270" t="s">
        <v>338</v>
      </c>
      <c r="F270">
        <v>73.796199999999999</v>
      </c>
      <c r="G270" t="s">
        <v>453</v>
      </c>
      <c r="H270">
        <v>11.010517</v>
      </c>
      <c r="I270">
        <v>1.855542</v>
      </c>
      <c r="J270">
        <v>2.0010500000000002</v>
      </c>
      <c r="K270">
        <v>812.53399999999999</v>
      </c>
      <c r="L270">
        <v>136.93199999999999</v>
      </c>
      <c r="M270">
        <v>147.66999999999999</v>
      </c>
    </row>
    <row r="271" spans="1:13" x14ac:dyDescent="0.25">
      <c r="A271">
        <v>269</v>
      </c>
      <c r="B271" t="s">
        <v>547</v>
      </c>
      <c r="C271">
        <v>182</v>
      </c>
      <c r="D271" t="s">
        <v>242</v>
      </c>
      <c r="E271" t="s">
        <v>338</v>
      </c>
      <c r="F271">
        <v>39.099899999999998</v>
      </c>
      <c r="G271" t="s">
        <v>453</v>
      </c>
      <c r="H271">
        <v>11.010517</v>
      </c>
      <c r="I271">
        <v>1.855542</v>
      </c>
      <c r="J271">
        <v>2.0010500000000002</v>
      </c>
      <c r="K271">
        <v>430.51</v>
      </c>
      <c r="L271">
        <v>72.551500000000004</v>
      </c>
      <c r="M271">
        <v>78.240899999999996</v>
      </c>
    </row>
    <row r="272" spans="1:13" x14ac:dyDescent="0.25">
      <c r="A272">
        <v>270</v>
      </c>
      <c r="B272" t="s">
        <v>547</v>
      </c>
      <c r="C272">
        <v>182</v>
      </c>
      <c r="D272" t="s">
        <v>242</v>
      </c>
      <c r="E272" t="s">
        <v>338</v>
      </c>
      <c r="F272">
        <v>79.251199999999997</v>
      </c>
      <c r="G272" t="s">
        <v>453</v>
      </c>
      <c r="H272">
        <v>11.010517</v>
      </c>
      <c r="I272">
        <v>1.855542</v>
      </c>
      <c r="J272">
        <v>2.0010500000000002</v>
      </c>
      <c r="K272">
        <v>872.59699999999998</v>
      </c>
      <c r="L272">
        <v>147.054</v>
      </c>
      <c r="M272">
        <v>158.58600000000001</v>
      </c>
    </row>
    <row r="273" spans="1:13" x14ac:dyDescent="0.25">
      <c r="A273">
        <v>271</v>
      </c>
      <c r="B273" t="s">
        <v>547</v>
      </c>
      <c r="C273">
        <v>182</v>
      </c>
      <c r="D273" t="s">
        <v>242</v>
      </c>
      <c r="E273" t="s">
        <v>338</v>
      </c>
      <c r="F273">
        <v>10.0938</v>
      </c>
      <c r="G273" t="s">
        <v>453</v>
      </c>
      <c r="H273">
        <v>11.010517</v>
      </c>
      <c r="I273">
        <v>1.855542</v>
      </c>
      <c r="J273">
        <v>2.0010500000000002</v>
      </c>
      <c r="K273">
        <v>111.13800000000001</v>
      </c>
      <c r="L273">
        <v>18.729500000000002</v>
      </c>
      <c r="M273">
        <v>20.1982</v>
      </c>
    </row>
    <row r="274" spans="1:13" x14ac:dyDescent="0.25">
      <c r="A274">
        <v>272</v>
      </c>
      <c r="B274" t="s">
        <v>547</v>
      </c>
      <c r="C274">
        <v>190</v>
      </c>
      <c r="D274" t="s">
        <v>297</v>
      </c>
      <c r="E274" t="s">
        <v>418</v>
      </c>
      <c r="F274">
        <v>3.6520800000000002</v>
      </c>
      <c r="G274" t="s">
        <v>453</v>
      </c>
      <c r="H274">
        <v>9.8502130000000001</v>
      </c>
      <c r="I274">
        <v>1.689322</v>
      </c>
      <c r="J274">
        <v>1.9439409999999999</v>
      </c>
      <c r="K274">
        <v>35.973799999999997</v>
      </c>
      <c r="L274">
        <v>6.1695399999999996</v>
      </c>
      <c r="M274">
        <v>7.0994299999999999</v>
      </c>
    </row>
    <row r="275" spans="1:13" x14ac:dyDescent="0.25">
      <c r="A275">
        <v>273</v>
      </c>
      <c r="B275" t="s">
        <v>547</v>
      </c>
      <c r="C275">
        <v>190</v>
      </c>
      <c r="D275" t="s">
        <v>297</v>
      </c>
      <c r="E275" t="s">
        <v>418</v>
      </c>
      <c r="F275">
        <v>2.4866899999999998</v>
      </c>
      <c r="G275" t="s">
        <v>453</v>
      </c>
      <c r="H275">
        <v>9.8502130000000001</v>
      </c>
      <c r="I275">
        <v>1.689322</v>
      </c>
      <c r="J275">
        <v>1.9439409999999999</v>
      </c>
      <c r="K275">
        <v>24.494399999999999</v>
      </c>
      <c r="L275">
        <v>4.2008200000000002</v>
      </c>
      <c r="M275">
        <v>4.8339800000000004</v>
      </c>
    </row>
    <row r="276" spans="1:13" x14ac:dyDescent="0.25">
      <c r="A276">
        <v>274</v>
      </c>
      <c r="B276" t="s">
        <v>547</v>
      </c>
      <c r="C276">
        <v>190</v>
      </c>
      <c r="D276" t="s">
        <v>297</v>
      </c>
      <c r="E276" t="s">
        <v>418</v>
      </c>
      <c r="F276">
        <v>4.7382799999999996</v>
      </c>
      <c r="G276" t="s">
        <v>453</v>
      </c>
      <c r="H276">
        <v>9.8502130000000001</v>
      </c>
      <c r="I276">
        <v>1.689322</v>
      </c>
      <c r="J276">
        <v>1.9439409999999999</v>
      </c>
      <c r="K276">
        <v>46.673099999999998</v>
      </c>
      <c r="L276">
        <v>8.0044799999999992</v>
      </c>
      <c r="M276">
        <v>9.2109400000000008</v>
      </c>
    </row>
    <row r="277" spans="1:13" x14ac:dyDescent="0.25">
      <c r="A277">
        <v>275</v>
      </c>
      <c r="B277" t="s">
        <v>547</v>
      </c>
      <c r="C277">
        <v>814</v>
      </c>
      <c r="D277" t="s">
        <v>239</v>
      </c>
      <c r="E277" t="s">
        <v>364</v>
      </c>
      <c r="F277">
        <v>34.532499999999999</v>
      </c>
      <c r="G277" t="s">
        <v>453</v>
      </c>
      <c r="H277">
        <v>9.5935609999999993</v>
      </c>
      <c r="I277">
        <v>1.571528</v>
      </c>
      <c r="J277">
        <v>1.857308</v>
      </c>
      <c r="K277">
        <v>331.29</v>
      </c>
      <c r="L277">
        <v>54.268799999999999</v>
      </c>
      <c r="M277">
        <v>64.137500000000003</v>
      </c>
    </row>
    <row r="278" spans="1:13" x14ac:dyDescent="0.25">
      <c r="A278">
        <v>276</v>
      </c>
      <c r="B278" t="s">
        <v>547</v>
      </c>
      <c r="C278">
        <v>820</v>
      </c>
      <c r="D278" t="s">
        <v>412</v>
      </c>
      <c r="E278" t="s">
        <v>419</v>
      </c>
      <c r="F278">
        <v>3.1124499999999999</v>
      </c>
      <c r="G278" t="s">
        <v>453</v>
      </c>
      <c r="H278">
        <v>11.126253999999999</v>
      </c>
      <c r="I278">
        <v>1.9746220000000001</v>
      </c>
      <c r="J278">
        <v>1.9701759999999999</v>
      </c>
      <c r="K278">
        <v>34.629899999999999</v>
      </c>
      <c r="L278">
        <v>6.1459099999999998</v>
      </c>
      <c r="M278">
        <v>6.1320699999999997</v>
      </c>
    </row>
    <row r="279" spans="1:13" x14ac:dyDescent="0.25">
      <c r="A279">
        <v>277</v>
      </c>
      <c r="B279" t="s">
        <v>547</v>
      </c>
      <c r="C279">
        <v>831</v>
      </c>
      <c r="D279" t="s">
        <v>319</v>
      </c>
      <c r="E279" t="s">
        <v>420</v>
      </c>
      <c r="F279">
        <v>3.4071899999999999</v>
      </c>
      <c r="G279" t="s">
        <v>453</v>
      </c>
      <c r="H279">
        <v>6.858117</v>
      </c>
      <c r="I279">
        <v>1.1074580000000001</v>
      </c>
      <c r="J279">
        <v>1.515047</v>
      </c>
      <c r="K279">
        <v>23.366900000000001</v>
      </c>
      <c r="L279">
        <v>3.77332</v>
      </c>
      <c r="M279">
        <v>5.1620499999999998</v>
      </c>
    </row>
    <row r="280" spans="1:13" x14ac:dyDescent="0.25">
      <c r="A280">
        <v>278</v>
      </c>
      <c r="B280" t="s">
        <v>547</v>
      </c>
      <c r="C280">
        <v>111</v>
      </c>
      <c r="D280" t="s">
        <v>231</v>
      </c>
      <c r="E280" t="s">
        <v>457</v>
      </c>
      <c r="F280">
        <v>1.1400399999999999</v>
      </c>
      <c r="G280" t="s">
        <v>455</v>
      </c>
      <c r="H280">
        <v>10.585588</v>
      </c>
      <c r="I280">
        <v>1.76698</v>
      </c>
      <c r="J280">
        <v>2.0891790000000001</v>
      </c>
      <c r="K280">
        <v>12.068</v>
      </c>
      <c r="L280">
        <v>2.0144299999999999</v>
      </c>
      <c r="M280">
        <v>2.3817499999999998</v>
      </c>
    </row>
    <row r="281" spans="1:13" x14ac:dyDescent="0.25">
      <c r="A281">
        <v>279</v>
      </c>
      <c r="B281" t="s">
        <v>547</v>
      </c>
      <c r="C281">
        <v>111</v>
      </c>
      <c r="D281" t="s">
        <v>231</v>
      </c>
      <c r="E281" t="s">
        <v>457</v>
      </c>
      <c r="F281">
        <v>40.752200000000002</v>
      </c>
      <c r="G281" t="s">
        <v>455</v>
      </c>
      <c r="H281">
        <v>10.585588</v>
      </c>
      <c r="I281">
        <v>1.76698</v>
      </c>
      <c r="J281">
        <v>2.0891790000000001</v>
      </c>
      <c r="K281">
        <v>431.38600000000002</v>
      </c>
      <c r="L281">
        <v>72.008300000000006</v>
      </c>
      <c r="M281">
        <v>85.138599999999997</v>
      </c>
    </row>
    <row r="282" spans="1:13" x14ac:dyDescent="0.25">
      <c r="A282">
        <v>280</v>
      </c>
      <c r="B282" t="s">
        <v>547</v>
      </c>
      <c r="C282">
        <v>111</v>
      </c>
      <c r="D282" t="s">
        <v>231</v>
      </c>
      <c r="E282" t="s">
        <v>457</v>
      </c>
      <c r="F282">
        <v>73.826099999999997</v>
      </c>
      <c r="G282" t="s">
        <v>455</v>
      </c>
      <c r="H282">
        <v>10.585588</v>
      </c>
      <c r="I282">
        <v>1.76698</v>
      </c>
      <c r="J282">
        <v>2.0891790000000001</v>
      </c>
      <c r="K282">
        <v>781.49300000000005</v>
      </c>
      <c r="L282">
        <v>130.44900000000001</v>
      </c>
      <c r="M282">
        <v>154.23599999999999</v>
      </c>
    </row>
    <row r="283" spans="1:13" x14ac:dyDescent="0.25">
      <c r="A283">
        <v>281</v>
      </c>
      <c r="B283" t="s">
        <v>547</v>
      </c>
      <c r="C283">
        <v>111</v>
      </c>
      <c r="D283" t="s">
        <v>231</v>
      </c>
      <c r="E283" t="s">
        <v>457</v>
      </c>
      <c r="F283">
        <v>138.69399999999999</v>
      </c>
      <c r="G283" t="s">
        <v>455</v>
      </c>
      <c r="H283">
        <v>10.585588</v>
      </c>
      <c r="I283">
        <v>1.76698</v>
      </c>
      <c r="J283">
        <v>2.0891790000000001</v>
      </c>
      <c r="K283">
        <v>1468.16</v>
      </c>
      <c r="L283">
        <v>245.07</v>
      </c>
      <c r="M283">
        <v>289.75700000000001</v>
      </c>
    </row>
    <row r="284" spans="1:13" x14ac:dyDescent="0.25">
      <c r="A284">
        <v>282</v>
      </c>
      <c r="B284" t="s">
        <v>547</v>
      </c>
      <c r="C284">
        <v>111</v>
      </c>
      <c r="D284" t="s">
        <v>231</v>
      </c>
      <c r="E284" t="s">
        <v>457</v>
      </c>
      <c r="F284">
        <v>4.3234700000000004</v>
      </c>
      <c r="G284" t="s">
        <v>455</v>
      </c>
      <c r="H284">
        <v>10.585588</v>
      </c>
      <c r="I284">
        <v>1.76698</v>
      </c>
      <c r="J284">
        <v>2.0891790000000001</v>
      </c>
      <c r="K284">
        <v>45.766500000000001</v>
      </c>
      <c r="L284">
        <v>7.6394900000000003</v>
      </c>
      <c r="M284">
        <v>9.0325000000000006</v>
      </c>
    </row>
    <row r="285" spans="1:13" x14ac:dyDescent="0.25">
      <c r="A285">
        <v>283</v>
      </c>
      <c r="B285" t="s">
        <v>547</v>
      </c>
      <c r="C285">
        <v>118</v>
      </c>
      <c r="D285" t="s">
        <v>247</v>
      </c>
      <c r="E285" t="s">
        <v>458</v>
      </c>
      <c r="F285">
        <v>10.8447</v>
      </c>
      <c r="G285" t="s">
        <v>455</v>
      </c>
      <c r="H285">
        <v>13.445479000000001</v>
      </c>
      <c r="I285">
        <v>2.2573150000000002</v>
      </c>
      <c r="J285">
        <v>2.3428840000000002</v>
      </c>
      <c r="K285">
        <v>145.81200000000001</v>
      </c>
      <c r="L285">
        <v>24.479900000000001</v>
      </c>
      <c r="M285">
        <v>25.407900000000001</v>
      </c>
    </row>
    <row r="286" spans="1:13" x14ac:dyDescent="0.25">
      <c r="A286">
        <v>284</v>
      </c>
      <c r="B286" t="s">
        <v>547</v>
      </c>
      <c r="C286">
        <v>121</v>
      </c>
      <c r="D286" t="s">
        <v>231</v>
      </c>
      <c r="E286" t="s">
        <v>454</v>
      </c>
      <c r="F286">
        <v>47.470199999999998</v>
      </c>
      <c r="G286" t="s">
        <v>455</v>
      </c>
      <c r="H286">
        <v>12.684558000000001</v>
      </c>
      <c r="I286">
        <v>2.1317659999999998</v>
      </c>
      <c r="J286">
        <v>2.2571349999999999</v>
      </c>
      <c r="K286">
        <v>602.13800000000003</v>
      </c>
      <c r="L286">
        <v>101.19499999999999</v>
      </c>
      <c r="M286">
        <v>107.14700000000001</v>
      </c>
    </row>
    <row r="287" spans="1:13" x14ac:dyDescent="0.25">
      <c r="A287">
        <v>285</v>
      </c>
      <c r="B287" t="s">
        <v>547</v>
      </c>
      <c r="C287">
        <v>121</v>
      </c>
      <c r="D287" t="s">
        <v>231</v>
      </c>
      <c r="E287" t="s">
        <v>454</v>
      </c>
      <c r="F287">
        <v>120.601</v>
      </c>
      <c r="G287" t="s">
        <v>455</v>
      </c>
      <c r="H287">
        <v>12.684558000000001</v>
      </c>
      <c r="I287">
        <v>2.1317659999999998</v>
      </c>
      <c r="J287">
        <v>2.2571349999999999</v>
      </c>
      <c r="K287">
        <v>1529.77</v>
      </c>
      <c r="L287">
        <v>257.09300000000002</v>
      </c>
      <c r="M287">
        <v>272.21300000000002</v>
      </c>
    </row>
    <row r="288" spans="1:13" x14ac:dyDescent="0.25">
      <c r="A288">
        <v>286</v>
      </c>
      <c r="B288" t="s">
        <v>547</v>
      </c>
      <c r="C288">
        <v>121</v>
      </c>
      <c r="D288" t="s">
        <v>231</v>
      </c>
      <c r="E288" t="s">
        <v>454</v>
      </c>
      <c r="F288">
        <v>62.241799999999998</v>
      </c>
      <c r="G288" t="s">
        <v>455</v>
      </c>
      <c r="H288">
        <v>12.684558000000001</v>
      </c>
      <c r="I288">
        <v>2.1317659999999998</v>
      </c>
      <c r="J288">
        <v>2.2571349999999999</v>
      </c>
      <c r="K288">
        <v>789.51</v>
      </c>
      <c r="L288">
        <v>132.685</v>
      </c>
      <c r="M288">
        <v>140.488</v>
      </c>
    </row>
    <row r="289" spans="1:13" x14ac:dyDescent="0.25">
      <c r="A289">
        <v>287</v>
      </c>
      <c r="B289" t="s">
        <v>547</v>
      </c>
      <c r="C289">
        <v>121</v>
      </c>
      <c r="D289" t="s">
        <v>231</v>
      </c>
      <c r="E289" t="s">
        <v>454</v>
      </c>
      <c r="F289">
        <v>9.2770000000000005E-3</v>
      </c>
      <c r="G289" t="s">
        <v>455</v>
      </c>
      <c r="H289">
        <v>12.684558000000001</v>
      </c>
      <c r="I289">
        <v>2.1317659999999998</v>
      </c>
      <c r="J289">
        <v>2.2571349999999999</v>
      </c>
      <c r="K289">
        <v>0.117671</v>
      </c>
      <c r="L289">
        <v>1.9775999999999998E-2</v>
      </c>
      <c r="M289">
        <v>2.0938999999999999E-2</v>
      </c>
    </row>
    <row r="290" spans="1:13" x14ac:dyDescent="0.25">
      <c r="A290">
        <v>288</v>
      </c>
      <c r="B290" t="s">
        <v>547</v>
      </c>
      <c r="C290">
        <v>121</v>
      </c>
      <c r="D290" t="s">
        <v>231</v>
      </c>
      <c r="E290" t="s">
        <v>454</v>
      </c>
      <c r="F290">
        <v>0.36267899999999997</v>
      </c>
      <c r="G290" t="s">
        <v>455</v>
      </c>
      <c r="H290">
        <v>12.684558000000001</v>
      </c>
      <c r="I290">
        <v>2.1317659999999998</v>
      </c>
      <c r="J290">
        <v>2.2571349999999999</v>
      </c>
      <c r="K290">
        <v>4.6004199999999997</v>
      </c>
      <c r="L290">
        <v>0.77314700000000003</v>
      </c>
      <c r="M290">
        <v>0.81861499999999998</v>
      </c>
    </row>
    <row r="291" spans="1:13" x14ac:dyDescent="0.25">
      <c r="A291">
        <v>289</v>
      </c>
      <c r="B291" t="s">
        <v>547</v>
      </c>
      <c r="C291">
        <v>121</v>
      </c>
      <c r="D291" t="s">
        <v>231</v>
      </c>
      <c r="E291" t="s">
        <v>454</v>
      </c>
      <c r="F291">
        <v>0.30340299999999998</v>
      </c>
      <c r="G291" t="s">
        <v>455</v>
      </c>
      <c r="H291">
        <v>12.684558000000001</v>
      </c>
      <c r="I291">
        <v>2.1317659999999998</v>
      </c>
      <c r="J291">
        <v>2.2571349999999999</v>
      </c>
      <c r="K291">
        <v>3.8485299999999998</v>
      </c>
      <c r="L291">
        <v>0.64678400000000003</v>
      </c>
      <c r="M291">
        <v>0.68482100000000001</v>
      </c>
    </row>
    <row r="292" spans="1:13" x14ac:dyDescent="0.25">
      <c r="A292">
        <v>290</v>
      </c>
      <c r="B292" t="s">
        <v>547</v>
      </c>
      <c r="C292">
        <v>121</v>
      </c>
      <c r="D292" t="s">
        <v>231</v>
      </c>
      <c r="E292" t="s">
        <v>454</v>
      </c>
      <c r="F292">
        <v>25.4376</v>
      </c>
      <c r="G292" t="s">
        <v>455</v>
      </c>
      <c r="H292">
        <v>12.684558000000001</v>
      </c>
      <c r="I292">
        <v>2.1317659999999998</v>
      </c>
      <c r="J292">
        <v>2.2571349999999999</v>
      </c>
      <c r="K292">
        <v>322.66500000000002</v>
      </c>
      <c r="L292">
        <v>54.226999999999997</v>
      </c>
      <c r="M292">
        <v>57.4161</v>
      </c>
    </row>
    <row r="293" spans="1:13" x14ac:dyDescent="0.25">
      <c r="A293">
        <v>291</v>
      </c>
      <c r="B293" t="s">
        <v>547</v>
      </c>
      <c r="C293">
        <v>121</v>
      </c>
      <c r="D293" t="s">
        <v>231</v>
      </c>
      <c r="E293" t="s">
        <v>454</v>
      </c>
      <c r="F293">
        <v>45.692300000000003</v>
      </c>
      <c r="G293" t="s">
        <v>455</v>
      </c>
      <c r="H293">
        <v>12.684558000000001</v>
      </c>
      <c r="I293">
        <v>2.1317659999999998</v>
      </c>
      <c r="J293">
        <v>2.2571349999999999</v>
      </c>
      <c r="K293">
        <v>579.58699999999999</v>
      </c>
      <c r="L293">
        <v>97.405299999999997</v>
      </c>
      <c r="M293">
        <v>103.134</v>
      </c>
    </row>
    <row r="294" spans="1:13" x14ac:dyDescent="0.25">
      <c r="A294">
        <v>292</v>
      </c>
      <c r="B294" t="s">
        <v>547</v>
      </c>
      <c r="C294">
        <v>121</v>
      </c>
      <c r="D294" t="s">
        <v>231</v>
      </c>
      <c r="E294" t="s">
        <v>454</v>
      </c>
      <c r="F294">
        <v>9.6413700000000002</v>
      </c>
      <c r="G294" t="s">
        <v>455</v>
      </c>
      <c r="H294">
        <v>12.684558000000001</v>
      </c>
      <c r="I294">
        <v>2.1317659999999998</v>
      </c>
      <c r="J294">
        <v>2.2571349999999999</v>
      </c>
      <c r="K294">
        <v>122.297</v>
      </c>
      <c r="L294">
        <v>20.553100000000001</v>
      </c>
      <c r="M294">
        <v>21.761900000000001</v>
      </c>
    </row>
    <row r="295" spans="1:13" x14ac:dyDescent="0.25">
      <c r="A295">
        <v>293</v>
      </c>
      <c r="B295" t="s">
        <v>547</v>
      </c>
      <c r="C295">
        <v>121</v>
      </c>
      <c r="D295" t="s">
        <v>231</v>
      </c>
      <c r="E295" t="s">
        <v>454</v>
      </c>
      <c r="F295">
        <v>21.335000000000001</v>
      </c>
      <c r="G295" t="s">
        <v>455</v>
      </c>
      <c r="H295">
        <v>12.684558000000001</v>
      </c>
      <c r="I295">
        <v>2.1317659999999998</v>
      </c>
      <c r="J295">
        <v>2.2571349999999999</v>
      </c>
      <c r="K295">
        <v>270.625</v>
      </c>
      <c r="L295">
        <v>45.481200000000001</v>
      </c>
      <c r="M295">
        <v>48.155999999999999</v>
      </c>
    </row>
    <row r="296" spans="1:13" x14ac:dyDescent="0.25">
      <c r="A296">
        <v>294</v>
      </c>
      <c r="B296" t="s">
        <v>547</v>
      </c>
      <c r="C296">
        <v>121</v>
      </c>
      <c r="D296" t="s">
        <v>231</v>
      </c>
      <c r="E296" t="s">
        <v>454</v>
      </c>
      <c r="F296">
        <v>4.7372399999999999</v>
      </c>
      <c r="G296" t="s">
        <v>455</v>
      </c>
      <c r="H296">
        <v>12.684558000000001</v>
      </c>
      <c r="I296">
        <v>2.1317659999999998</v>
      </c>
      <c r="J296">
        <v>2.2571349999999999</v>
      </c>
      <c r="K296">
        <v>60.089799999999997</v>
      </c>
      <c r="L296">
        <v>10.098699999999999</v>
      </c>
      <c r="M296">
        <v>10.692600000000001</v>
      </c>
    </row>
    <row r="297" spans="1:13" x14ac:dyDescent="0.25">
      <c r="A297">
        <v>295</v>
      </c>
      <c r="B297" t="s">
        <v>547</v>
      </c>
      <c r="C297">
        <v>121</v>
      </c>
      <c r="D297" t="s">
        <v>231</v>
      </c>
      <c r="E297" t="s">
        <v>454</v>
      </c>
      <c r="F297">
        <v>189.05</v>
      </c>
      <c r="G297" t="s">
        <v>455</v>
      </c>
      <c r="H297">
        <v>12.684558000000001</v>
      </c>
      <c r="I297">
        <v>2.1317659999999998</v>
      </c>
      <c r="J297">
        <v>2.2571349999999999</v>
      </c>
      <c r="K297">
        <v>2398.02</v>
      </c>
      <c r="L297">
        <v>403.01</v>
      </c>
      <c r="M297">
        <v>426.71100000000001</v>
      </c>
    </row>
    <row r="298" spans="1:13" x14ac:dyDescent="0.25">
      <c r="A298">
        <v>296</v>
      </c>
      <c r="B298" t="s">
        <v>547</v>
      </c>
      <c r="C298">
        <v>121</v>
      </c>
      <c r="D298" t="s">
        <v>231</v>
      </c>
      <c r="E298" t="s">
        <v>454</v>
      </c>
      <c r="F298">
        <v>21.455200000000001</v>
      </c>
      <c r="G298" t="s">
        <v>455</v>
      </c>
      <c r="H298">
        <v>12.684558000000001</v>
      </c>
      <c r="I298">
        <v>2.1317659999999998</v>
      </c>
      <c r="J298">
        <v>2.2571349999999999</v>
      </c>
      <c r="K298">
        <v>272.14999999999998</v>
      </c>
      <c r="L298">
        <v>45.737499999999997</v>
      </c>
      <c r="M298">
        <v>48.427300000000002</v>
      </c>
    </row>
    <row r="299" spans="1:13" x14ac:dyDescent="0.25">
      <c r="A299">
        <v>297</v>
      </c>
      <c r="B299" t="s">
        <v>547</v>
      </c>
      <c r="C299">
        <v>121</v>
      </c>
      <c r="D299" t="s">
        <v>231</v>
      </c>
      <c r="E299" t="s">
        <v>454</v>
      </c>
      <c r="F299">
        <v>8.8946400000000008</v>
      </c>
      <c r="G299" t="s">
        <v>455</v>
      </c>
      <c r="H299">
        <v>12.684558000000001</v>
      </c>
      <c r="I299">
        <v>2.1317659999999998</v>
      </c>
      <c r="J299">
        <v>2.2571349999999999</v>
      </c>
      <c r="K299">
        <v>112.825</v>
      </c>
      <c r="L299">
        <v>18.961300000000001</v>
      </c>
      <c r="M299">
        <v>20.0764</v>
      </c>
    </row>
    <row r="300" spans="1:13" x14ac:dyDescent="0.25">
      <c r="A300">
        <v>298</v>
      </c>
      <c r="B300" t="s">
        <v>547</v>
      </c>
      <c r="C300">
        <v>121</v>
      </c>
      <c r="D300" t="s">
        <v>231</v>
      </c>
      <c r="E300" t="s">
        <v>454</v>
      </c>
      <c r="F300">
        <v>18.862500000000001</v>
      </c>
      <c r="G300" t="s">
        <v>455</v>
      </c>
      <c r="H300">
        <v>12.684558000000001</v>
      </c>
      <c r="I300">
        <v>2.1317659999999998</v>
      </c>
      <c r="J300">
        <v>2.2571349999999999</v>
      </c>
      <c r="K300">
        <v>239.262</v>
      </c>
      <c r="L300">
        <v>40.2104</v>
      </c>
      <c r="M300">
        <v>42.575200000000002</v>
      </c>
    </row>
    <row r="301" spans="1:13" x14ac:dyDescent="0.25">
      <c r="A301">
        <v>299</v>
      </c>
      <c r="B301" t="s">
        <v>547</v>
      </c>
      <c r="C301">
        <v>121</v>
      </c>
      <c r="D301" t="s">
        <v>231</v>
      </c>
      <c r="E301" t="s">
        <v>454</v>
      </c>
      <c r="F301">
        <v>14.575100000000001</v>
      </c>
      <c r="G301" t="s">
        <v>455</v>
      </c>
      <c r="H301">
        <v>12.684558000000001</v>
      </c>
      <c r="I301">
        <v>2.1317659999999998</v>
      </c>
      <c r="J301">
        <v>2.2571349999999999</v>
      </c>
      <c r="K301">
        <v>184.87899999999999</v>
      </c>
      <c r="L301">
        <v>31.070699999999999</v>
      </c>
      <c r="M301">
        <v>32.898000000000003</v>
      </c>
    </row>
    <row r="302" spans="1:13" x14ac:dyDescent="0.25">
      <c r="A302">
        <v>300</v>
      </c>
      <c r="B302" t="s">
        <v>547</v>
      </c>
      <c r="C302">
        <v>121</v>
      </c>
      <c r="D302" t="s">
        <v>231</v>
      </c>
      <c r="E302" t="s">
        <v>454</v>
      </c>
      <c r="F302">
        <v>0.187634</v>
      </c>
      <c r="G302" t="s">
        <v>455</v>
      </c>
      <c r="H302">
        <v>12.684558000000001</v>
      </c>
      <c r="I302">
        <v>2.1317659999999998</v>
      </c>
      <c r="J302">
        <v>2.2571349999999999</v>
      </c>
      <c r="K302">
        <v>2.3800500000000002</v>
      </c>
      <c r="L302">
        <v>0.39999200000000001</v>
      </c>
      <c r="M302">
        <v>0.42351499999999997</v>
      </c>
    </row>
    <row r="303" spans="1:13" x14ac:dyDescent="0.25">
      <c r="A303">
        <v>301</v>
      </c>
      <c r="B303" t="s">
        <v>547</v>
      </c>
      <c r="C303">
        <v>121</v>
      </c>
      <c r="D303" t="s">
        <v>231</v>
      </c>
      <c r="E303" t="s">
        <v>454</v>
      </c>
      <c r="F303">
        <v>7.3499999999999998E-4</v>
      </c>
      <c r="G303" t="s">
        <v>455</v>
      </c>
      <c r="H303">
        <v>12.684558000000001</v>
      </c>
      <c r="I303">
        <v>2.1317659999999998</v>
      </c>
      <c r="J303">
        <v>2.2571349999999999</v>
      </c>
      <c r="K303">
        <v>9.3259999999999992E-3</v>
      </c>
      <c r="L303">
        <v>1.567E-3</v>
      </c>
      <c r="M303">
        <v>1.6590000000000001E-3</v>
      </c>
    </row>
    <row r="304" spans="1:13" x14ac:dyDescent="0.25">
      <c r="A304">
        <v>302</v>
      </c>
      <c r="B304" t="s">
        <v>547</v>
      </c>
      <c r="C304">
        <v>121</v>
      </c>
      <c r="D304" t="s">
        <v>231</v>
      </c>
      <c r="E304" t="s">
        <v>454</v>
      </c>
      <c r="F304">
        <v>4.9200000000000003E-4</v>
      </c>
      <c r="G304" t="s">
        <v>455</v>
      </c>
      <c r="H304">
        <v>12.684558000000001</v>
      </c>
      <c r="I304">
        <v>2.1317659999999998</v>
      </c>
      <c r="J304">
        <v>2.2571349999999999</v>
      </c>
      <c r="K304">
        <v>6.2389999999999998E-3</v>
      </c>
      <c r="L304">
        <v>1.0480000000000001E-3</v>
      </c>
      <c r="M304">
        <v>1.1100000000000001E-3</v>
      </c>
    </row>
    <row r="305" spans="1:13" x14ac:dyDescent="0.25">
      <c r="A305">
        <v>303</v>
      </c>
      <c r="B305" t="s">
        <v>547</v>
      </c>
      <c r="C305">
        <v>121</v>
      </c>
      <c r="D305" t="s">
        <v>231</v>
      </c>
      <c r="E305" t="s">
        <v>454</v>
      </c>
      <c r="F305">
        <v>40.728999999999999</v>
      </c>
      <c r="G305" t="s">
        <v>455</v>
      </c>
      <c r="H305">
        <v>12.684558000000001</v>
      </c>
      <c r="I305">
        <v>2.1317659999999998</v>
      </c>
      <c r="J305">
        <v>2.2571349999999999</v>
      </c>
      <c r="K305">
        <v>516.62900000000002</v>
      </c>
      <c r="L305">
        <v>86.824700000000007</v>
      </c>
      <c r="M305">
        <v>91.930800000000005</v>
      </c>
    </row>
    <row r="306" spans="1:13" x14ac:dyDescent="0.25">
      <c r="A306">
        <v>304</v>
      </c>
      <c r="B306" t="s">
        <v>547</v>
      </c>
      <c r="C306">
        <v>121</v>
      </c>
      <c r="D306" t="s">
        <v>231</v>
      </c>
      <c r="E306" t="s">
        <v>454</v>
      </c>
      <c r="F306">
        <v>203.22900000000001</v>
      </c>
      <c r="G306" t="s">
        <v>455</v>
      </c>
      <c r="H306">
        <v>12.684558000000001</v>
      </c>
      <c r="I306">
        <v>2.1317659999999998</v>
      </c>
      <c r="J306">
        <v>2.2571349999999999</v>
      </c>
      <c r="K306">
        <v>2577.87</v>
      </c>
      <c r="L306">
        <v>433.23700000000002</v>
      </c>
      <c r="M306">
        <v>458.71499999999997</v>
      </c>
    </row>
    <row r="307" spans="1:13" x14ac:dyDescent="0.25">
      <c r="A307">
        <v>305</v>
      </c>
      <c r="B307" t="s">
        <v>547</v>
      </c>
      <c r="C307">
        <v>121</v>
      </c>
      <c r="D307" t="s">
        <v>231</v>
      </c>
      <c r="E307" t="s">
        <v>454</v>
      </c>
      <c r="F307">
        <v>68.790199999999999</v>
      </c>
      <c r="G307" t="s">
        <v>455</v>
      </c>
      <c r="H307">
        <v>12.684558000000001</v>
      </c>
      <c r="I307">
        <v>2.1317659999999998</v>
      </c>
      <c r="J307">
        <v>2.2571349999999999</v>
      </c>
      <c r="K307">
        <v>872.57299999999998</v>
      </c>
      <c r="L307">
        <v>146.64500000000001</v>
      </c>
      <c r="M307">
        <v>155.26900000000001</v>
      </c>
    </row>
    <row r="308" spans="1:13" x14ac:dyDescent="0.25">
      <c r="A308">
        <v>306</v>
      </c>
      <c r="B308" t="s">
        <v>547</v>
      </c>
      <c r="C308">
        <v>121</v>
      </c>
      <c r="D308" t="s">
        <v>231</v>
      </c>
      <c r="E308" t="s">
        <v>454</v>
      </c>
      <c r="F308">
        <v>26.817299999999999</v>
      </c>
      <c r="G308" t="s">
        <v>455</v>
      </c>
      <c r="H308">
        <v>12.684558000000001</v>
      </c>
      <c r="I308">
        <v>2.1317659999999998</v>
      </c>
      <c r="J308">
        <v>2.2571349999999999</v>
      </c>
      <c r="K308">
        <v>340.166</v>
      </c>
      <c r="L308">
        <v>57.168199999999999</v>
      </c>
      <c r="M308">
        <v>60.530299999999997</v>
      </c>
    </row>
    <row r="309" spans="1:13" x14ac:dyDescent="0.25">
      <c r="A309">
        <v>307</v>
      </c>
      <c r="B309" t="s">
        <v>547</v>
      </c>
      <c r="C309">
        <v>121</v>
      </c>
      <c r="D309" t="s">
        <v>231</v>
      </c>
      <c r="E309" t="s">
        <v>454</v>
      </c>
      <c r="F309">
        <v>179.25899999999999</v>
      </c>
      <c r="G309" t="s">
        <v>455</v>
      </c>
      <c r="H309">
        <v>12.684558000000001</v>
      </c>
      <c r="I309">
        <v>2.1317659999999998</v>
      </c>
      <c r="J309">
        <v>2.2571349999999999</v>
      </c>
      <c r="K309">
        <v>2273.8200000000002</v>
      </c>
      <c r="L309">
        <v>382.13799999999998</v>
      </c>
      <c r="M309">
        <v>404.61200000000002</v>
      </c>
    </row>
    <row r="310" spans="1:13" x14ac:dyDescent="0.25">
      <c r="A310">
        <v>308</v>
      </c>
      <c r="B310" t="s">
        <v>547</v>
      </c>
      <c r="C310">
        <v>121</v>
      </c>
      <c r="D310" t="s">
        <v>231</v>
      </c>
      <c r="E310" t="s">
        <v>454</v>
      </c>
      <c r="F310">
        <v>30.991800000000001</v>
      </c>
      <c r="G310" t="s">
        <v>455</v>
      </c>
      <c r="H310">
        <v>12.684558000000001</v>
      </c>
      <c r="I310">
        <v>2.1317659999999998</v>
      </c>
      <c r="J310">
        <v>2.2571349999999999</v>
      </c>
      <c r="K310">
        <v>393.11700000000002</v>
      </c>
      <c r="L310">
        <v>66.067300000000003</v>
      </c>
      <c r="M310">
        <v>69.952699999999993</v>
      </c>
    </row>
    <row r="311" spans="1:13" x14ac:dyDescent="0.25">
      <c r="A311">
        <v>309</v>
      </c>
      <c r="B311" t="s">
        <v>547</v>
      </c>
      <c r="C311">
        <v>121</v>
      </c>
      <c r="D311" t="s">
        <v>231</v>
      </c>
      <c r="E311" t="s">
        <v>454</v>
      </c>
      <c r="F311">
        <v>144.48599999999999</v>
      </c>
      <c r="G311" t="s">
        <v>455</v>
      </c>
      <c r="H311">
        <v>12.684558000000001</v>
      </c>
      <c r="I311">
        <v>2.1317659999999998</v>
      </c>
      <c r="J311">
        <v>2.2571349999999999</v>
      </c>
      <c r="K311">
        <v>1832.74</v>
      </c>
      <c r="L311">
        <v>308.01</v>
      </c>
      <c r="M311">
        <v>326.12400000000002</v>
      </c>
    </row>
    <row r="312" spans="1:13" x14ac:dyDescent="0.25">
      <c r="A312">
        <v>310</v>
      </c>
      <c r="B312" t="s">
        <v>547</v>
      </c>
      <c r="C312">
        <v>121</v>
      </c>
      <c r="D312" t="s">
        <v>231</v>
      </c>
      <c r="E312" t="s">
        <v>454</v>
      </c>
      <c r="F312">
        <v>17.482099999999999</v>
      </c>
      <c r="G312" t="s">
        <v>455</v>
      </c>
      <c r="H312">
        <v>12.684558000000001</v>
      </c>
      <c r="I312">
        <v>2.1317659999999998</v>
      </c>
      <c r="J312">
        <v>2.2571349999999999</v>
      </c>
      <c r="K312">
        <v>221.75299999999999</v>
      </c>
      <c r="L312">
        <v>37.267699999999998</v>
      </c>
      <c r="M312">
        <v>39.459499999999998</v>
      </c>
    </row>
    <row r="313" spans="1:13" x14ac:dyDescent="0.25">
      <c r="A313">
        <v>311</v>
      </c>
      <c r="B313" t="s">
        <v>547</v>
      </c>
      <c r="C313">
        <v>121</v>
      </c>
      <c r="D313" t="s">
        <v>231</v>
      </c>
      <c r="E313" t="s">
        <v>454</v>
      </c>
      <c r="F313">
        <v>44.0426</v>
      </c>
      <c r="G313" t="s">
        <v>455</v>
      </c>
      <c r="H313">
        <v>12.684558000000001</v>
      </c>
      <c r="I313">
        <v>2.1317659999999998</v>
      </c>
      <c r="J313">
        <v>2.2571349999999999</v>
      </c>
      <c r="K313">
        <v>558.66099999999994</v>
      </c>
      <c r="L313">
        <v>93.888499999999993</v>
      </c>
      <c r="M313">
        <v>99.4101</v>
      </c>
    </row>
    <row r="314" spans="1:13" x14ac:dyDescent="0.25">
      <c r="A314">
        <v>312</v>
      </c>
      <c r="B314" t="s">
        <v>547</v>
      </c>
      <c r="C314">
        <v>121</v>
      </c>
      <c r="D314" t="s">
        <v>231</v>
      </c>
      <c r="E314" t="s">
        <v>454</v>
      </c>
      <c r="F314">
        <v>5.0030999999999999E-2</v>
      </c>
      <c r="G314" t="s">
        <v>455</v>
      </c>
      <c r="H314">
        <v>12.684558000000001</v>
      </c>
      <c r="I314">
        <v>2.1317659999999998</v>
      </c>
      <c r="J314">
        <v>2.2571349999999999</v>
      </c>
      <c r="K314">
        <v>0.63462200000000002</v>
      </c>
      <c r="L314">
        <v>0.106655</v>
      </c>
      <c r="M314">
        <v>0.112927</v>
      </c>
    </row>
    <row r="315" spans="1:13" x14ac:dyDescent="0.25">
      <c r="A315">
        <v>313</v>
      </c>
      <c r="B315" t="s">
        <v>547</v>
      </c>
      <c r="C315">
        <v>121</v>
      </c>
      <c r="D315" t="s">
        <v>231</v>
      </c>
      <c r="E315" t="s">
        <v>454</v>
      </c>
      <c r="F315">
        <v>50.474499999999999</v>
      </c>
      <c r="G315" t="s">
        <v>455</v>
      </c>
      <c r="H315">
        <v>12.684558000000001</v>
      </c>
      <c r="I315">
        <v>2.1317659999999998</v>
      </c>
      <c r="J315">
        <v>2.2571349999999999</v>
      </c>
      <c r="K315">
        <v>640.24699999999996</v>
      </c>
      <c r="L315">
        <v>107.6</v>
      </c>
      <c r="M315">
        <v>113.928</v>
      </c>
    </row>
    <row r="316" spans="1:13" x14ac:dyDescent="0.25">
      <c r="A316">
        <v>314</v>
      </c>
      <c r="B316" t="s">
        <v>547</v>
      </c>
      <c r="C316">
        <v>121</v>
      </c>
      <c r="D316" t="s">
        <v>231</v>
      </c>
      <c r="E316" t="s">
        <v>454</v>
      </c>
      <c r="F316">
        <v>461.57100000000003</v>
      </c>
      <c r="G316" t="s">
        <v>455</v>
      </c>
      <c r="H316">
        <v>12.684558000000001</v>
      </c>
      <c r="I316">
        <v>2.1317659999999998</v>
      </c>
      <c r="J316">
        <v>2.2571349999999999</v>
      </c>
      <c r="K316">
        <v>5854.82</v>
      </c>
      <c r="L316">
        <v>983.96100000000001</v>
      </c>
      <c r="M316">
        <v>1041.83</v>
      </c>
    </row>
    <row r="317" spans="1:13" x14ac:dyDescent="0.25">
      <c r="A317">
        <v>315</v>
      </c>
      <c r="B317" t="s">
        <v>547</v>
      </c>
      <c r="C317">
        <v>121</v>
      </c>
      <c r="D317" t="s">
        <v>231</v>
      </c>
      <c r="E317" t="s">
        <v>454</v>
      </c>
      <c r="F317">
        <v>19.871600000000001</v>
      </c>
      <c r="G317" t="s">
        <v>455</v>
      </c>
      <c r="H317">
        <v>12.684558000000001</v>
      </c>
      <c r="I317">
        <v>2.1317659999999998</v>
      </c>
      <c r="J317">
        <v>2.2571349999999999</v>
      </c>
      <c r="K317">
        <v>252.06200000000001</v>
      </c>
      <c r="L317">
        <v>42.361600000000003</v>
      </c>
      <c r="M317">
        <v>44.852899999999998</v>
      </c>
    </row>
    <row r="318" spans="1:13" x14ac:dyDescent="0.25">
      <c r="A318">
        <v>316</v>
      </c>
      <c r="B318" t="s">
        <v>547</v>
      </c>
      <c r="C318">
        <v>121</v>
      </c>
      <c r="D318" t="s">
        <v>231</v>
      </c>
      <c r="E318" t="s">
        <v>454</v>
      </c>
      <c r="F318">
        <v>49.628500000000003</v>
      </c>
      <c r="G318" t="s">
        <v>455</v>
      </c>
      <c r="H318">
        <v>12.684558000000001</v>
      </c>
      <c r="I318">
        <v>2.1317659999999998</v>
      </c>
      <c r="J318">
        <v>2.2571349999999999</v>
      </c>
      <c r="K318">
        <v>629.51599999999996</v>
      </c>
      <c r="L318">
        <v>105.79600000000001</v>
      </c>
      <c r="M318">
        <v>112.018</v>
      </c>
    </row>
    <row r="319" spans="1:13" x14ac:dyDescent="0.25">
      <c r="A319">
        <v>317</v>
      </c>
      <c r="B319" t="s">
        <v>547</v>
      </c>
      <c r="C319">
        <v>121</v>
      </c>
      <c r="D319" t="s">
        <v>231</v>
      </c>
      <c r="E319" t="s">
        <v>454</v>
      </c>
      <c r="F319">
        <v>3.7074000000000003E-2</v>
      </c>
      <c r="G319" t="s">
        <v>455</v>
      </c>
      <c r="H319">
        <v>12.684558000000001</v>
      </c>
      <c r="I319">
        <v>2.1317659999999998</v>
      </c>
      <c r="J319">
        <v>2.2571349999999999</v>
      </c>
      <c r="K319">
        <v>0.47026899999999999</v>
      </c>
      <c r="L319">
        <v>7.9033000000000006E-2</v>
      </c>
      <c r="M319">
        <v>8.3681000000000005E-2</v>
      </c>
    </row>
    <row r="320" spans="1:13" x14ac:dyDescent="0.25">
      <c r="A320">
        <v>318</v>
      </c>
      <c r="B320" t="s">
        <v>547</v>
      </c>
      <c r="C320">
        <v>121</v>
      </c>
      <c r="D320" t="s">
        <v>231</v>
      </c>
      <c r="E320" t="s">
        <v>454</v>
      </c>
      <c r="F320">
        <v>36.645099999999999</v>
      </c>
      <c r="G320" t="s">
        <v>455</v>
      </c>
      <c r="H320">
        <v>12.684558000000001</v>
      </c>
      <c r="I320">
        <v>2.1317659999999998</v>
      </c>
      <c r="J320">
        <v>2.2571349999999999</v>
      </c>
      <c r="K320">
        <v>464.827</v>
      </c>
      <c r="L320">
        <v>78.118799999999993</v>
      </c>
      <c r="M320">
        <v>82.712900000000005</v>
      </c>
    </row>
    <row r="321" spans="1:13" x14ac:dyDescent="0.25">
      <c r="A321">
        <v>319</v>
      </c>
      <c r="B321" t="s">
        <v>547</v>
      </c>
      <c r="C321">
        <v>121</v>
      </c>
      <c r="D321" t="s">
        <v>231</v>
      </c>
      <c r="E321" t="s">
        <v>454</v>
      </c>
      <c r="F321">
        <v>467.06299999999999</v>
      </c>
      <c r="G321" t="s">
        <v>455</v>
      </c>
      <c r="H321">
        <v>12.684558000000001</v>
      </c>
      <c r="I321">
        <v>2.1317659999999998</v>
      </c>
      <c r="J321">
        <v>2.2571349999999999</v>
      </c>
      <c r="K321">
        <v>5924.49</v>
      </c>
      <c r="L321">
        <v>995.66899999999998</v>
      </c>
      <c r="M321">
        <v>1054.22</v>
      </c>
    </row>
    <row r="322" spans="1:13" x14ac:dyDescent="0.25">
      <c r="A322">
        <v>320</v>
      </c>
      <c r="B322" t="s">
        <v>547</v>
      </c>
      <c r="C322">
        <v>121</v>
      </c>
      <c r="D322" t="s">
        <v>231</v>
      </c>
      <c r="E322" t="s">
        <v>454</v>
      </c>
      <c r="F322">
        <v>16.9801</v>
      </c>
      <c r="G322" t="s">
        <v>455</v>
      </c>
      <c r="H322">
        <v>12.684558000000001</v>
      </c>
      <c r="I322">
        <v>2.1317659999999998</v>
      </c>
      <c r="J322">
        <v>2.2571349999999999</v>
      </c>
      <c r="K322">
        <v>215.38499999999999</v>
      </c>
      <c r="L322">
        <v>36.197600000000001</v>
      </c>
      <c r="M322">
        <v>38.3264</v>
      </c>
    </row>
    <row r="323" spans="1:13" x14ac:dyDescent="0.25">
      <c r="A323">
        <v>321</v>
      </c>
      <c r="B323" t="s">
        <v>547</v>
      </c>
      <c r="C323">
        <v>121</v>
      </c>
      <c r="D323" t="s">
        <v>231</v>
      </c>
      <c r="E323" t="s">
        <v>454</v>
      </c>
      <c r="F323">
        <v>596.50199999999995</v>
      </c>
      <c r="G323" t="s">
        <v>455</v>
      </c>
      <c r="H323">
        <v>12.684558000000001</v>
      </c>
      <c r="I323">
        <v>2.1317659999999998</v>
      </c>
      <c r="J323">
        <v>2.2571349999999999</v>
      </c>
      <c r="K323">
        <v>7566.36</v>
      </c>
      <c r="L323">
        <v>1271.5999999999999</v>
      </c>
      <c r="M323">
        <v>1346.39</v>
      </c>
    </row>
    <row r="324" spans="1:13" x14ac:dyDescent="0.25">
      <c r="A324">
        <v>322</v>
      </c>
      <c r="B324" t="s">
        <v>547</v>
      </c>
      <c r="C324">
        <v>122</v>
      </c>
      <c r="D324" t="s">
        <v>290</v>
      </c>
      <c r="E324" t="s">
        <v>459</v>
      </c>
      <c r="F324">
        <v>4.4765899999999998</v>
      </c>
      <c r="G324" t="s">
        <v>455</v>
      </c>
      <c r="H324">
        <v>13.408372</v>
      </c>
      <c r="I324">
        <v>2.2485040000000001</v>
      </c>
      <c r="J324">
        <v>2.3354650000000001</v>
      </c>
      <c r="K324">
        <v>60.023800000000001</v>
      </c>
      <c r="L324">
        <v>10.0656</v>
      </c>
      <c r="M324">
        <v>10.4549</v>
      </c>
    </row>
    <row r="325" spans="1:13" x14ac:dyDescent="0.25">
      <c r="A325">
        <v>323</v>
      </c>
      <c r="B325" t="s">
        <v>547</v>
      </c>
      <c r="C325">
        <v>122</v>
      </c>
      <c r="D325" t="s">
        <v>290</v>
      </c>
      <c r="E325" t="s">
        <v>459</v>
      </c>
      <c r="F325">
        <v>86.800899999999999</v>
      </c>
      <c r="G325" t="s">
        <v>455</v>
      </c>
      <c r="H325">
        <v>13.408372</v>
      </c>
      <c r="I325">
        <v>2.2485040000000001</v>
      </c>
      <c r="J325">
        <v>2.3354650000000001</v>
      </c>
      <c r="K325">
        <v>1163.8599999999999</v>
      </c>
      <c r="L325">
        <v>195.172</v>
      </c>
      <c r="M325">
        <v>202.72</v>
      </c>
    </row>
    <row r="326" spans="1:13" x14ac:dyDescent="0.25">
      <c r="A326">
        <v>324</v>
      </c>
      <c r="B326" t="s">
        <v>547</v>
      </c>
      <c r="C326">
        <v>129</v>
      </c>
      <c r="D326" t="s">
        <v>326</v>
      </c>
      <c r="E326" t="s">
        <v>506</v>
      </c>
      <c r="F326">
        <v>8.8043700000000005</v>
      </c>
      <c r="G326" t="s">
        <v>455</v>
      </c>
      <c r="H326">
        <v>11.574412000000001</v>
      </c>
      <c r="I326">
        <v>1.872206</v>
      </c>
      <c r="J326">
        <v>2.186839</v>
      </c>
      <c r="K326">
        <v>101.905</v>
      </c>
      <c r="L326">
        <v>16.483599999999999</v>
      </c>
      <c r="M326">
        <v>19.253699999999998</v>
      </c>
    </row>
    <row r="327" spans="1:13" x14ac:dyDescent="0.25">
      <c r="A327">
        <v>325</v>
      </c>
      <c r="B327" t="s">
        <v>547</v>
      </c>
      <c r="C327">
        <v>129</v>
      </c>
      <c r="D327" t="s">
        <v>326</v>
      </c>
      <c r="E327" t="s">
        <v>506</v>
      </c>
      <c r="F327">
        <v>20.102699999999999</v>
      </c>
      <c r="G327" t="s">
        <v>455</v>
      </c>
      <c r="H327">
        <v>11.574412000000001</v>
      </c>
      <c r="I327">
        <v>1.872206</v>
      </c>
      <c r="J327">
        <v>2.186839</v>
      </c>
      <c r="K327">
        <v>232.67699999999999</v>
      </c>
      <c r="L327">
        <v>37.636400000000002</v>
      </c>
      <c r="M327">
        <v>43.961399999999998</v>
      </c>
    </row>
    <row r="328" spans="1:13" x14ac:dyDescent="0.25">
      <c r="A328">
        <v>326</v>
      </c>
      <c r="B328" t="s">
        <v>547</v>
      </c>
      <c r="C328">
        <v>129</v>
      </c>
      <c r="D328" t="s">
        <v>326</v>
      </c>
      <c r="E328" t="s">
        <v>506</v>
      </c>
      <c r="F328">
        <v>6.3622300000000003</v>
      </c>
      <c r="G328" t="s">
        <v>455</v>
      </c>
      <c r="H328">
        <v>11.574412000000001</v>
      </c>
      <c r="I328">
        <v>1.872206</v>
      </c>
      <c r="J328">
        <v>2.186839</v>
      </c>
      <c r="K328">
        <v>73.639099999999999</v>
      </c>
      <c r="L328">
        <v>11.9114</v>
      </c>
      <c r="M328">
        <v>13.9132</v>
      </c>
    </row>
    <row r="329" spans="1:13" x14ac:dyDescent="0.25">
      <c r="A329">
        <v>327</v>
      </c>
      <c r="B329" t="s">
        <v>547</v>
      </c>
      <c r="C329">
        <v>131</v>
      </c>
      <c r="D329" t="s">
        <v>409</v>
      </c>
      <c r="E329" t="s">
        <v>572</v>
      </c>
      <c r="F329">
        <v>4.8970500000000001</v>
      </c>
      <c r="G329" t="s">
        <v>455</v>
      </c>
      <c r="H329">
        <v>13.091823</v>
      </c>
      <c r="I329">
        <v>2.1978040000000001</v>
      </c>
      <c r="J329">
        <v>2.294886</v>
      </c>
      <c r="K329">
        <v>64.1113</v>
      </c>
      <c r="L329">
        <v>10.7628</v>
      </c>
      <c r="M329">
        <v>11.238200000000001</v>
      </c>
    </row>
    <row r="330" spans="1:13" x14ac:dyDescent="0.25">
      <c r="A330">
        <v>328</v>
      </c>
      <c r="B330" t="s">
        <v>547</v>
      </c>
      <c r="C330">
        <v>132</v>
      </c>
      <c r="D330" t="s">
        <v>333</v>
      </c>
      <c r="E330" t="s">
        <v>573</v>
      </c>
      <c r="F330">
        <v>7.1362500000000004</v>
      </c>
      <c r="G330" t="s">
        <v>455</v>
      </c>
      <c r="H330">
        <v>14.687391</v>
      </c>
      <c r="I330">
        <v>3.2980909999999999</v>
      </c>
      <c r="J330">
        <v>2.3518050000000001</v>
      </c>
      <c r="K330">
        <v>104.813</v>
      </c>
      <c r="L330">
        <v>23.536000000000001</v>
      </c>
      <c r="M330">
        <v>16.783100000000001</v>
      </c>
    </row>
    <row r="331" spans="1:13" x14ac:dyDescent="0.25">
      <c r="A331">
        <v>329</v>
      </c>
      <c r="B331" t="s">
        <v>547</v>
      </c>
      <c r="C331">
        <v>132</v>
      </c>
      <c r="D331" t="s">
        <v>333</v>
      </c>
      <c r="E331" t="s">
        <v>573</v>
      </c>
      <c r="F331">
        <v>158.32599999999999</v>
      </c>
      <c r="G331" t="s">
        <v>455</v>
      </c>
      <c r="H331">
        <v>14.687391</v>
      </c>
      <c r="I331">
        <v>3.2980909999999999</v>
      </c>
      <c r="J331">
        <v>2.3518050000000001</v>
      </c>
      <c r="K331">
        <v>2325.4</v>
      </c>
      <c r="L331">
        <v>522.17399999999998</v>
      </c>
      <c r="M331">
        <v>372.35199999999998</v>
      </c>
    </row>
    <row r="332" spans="1:13" x14ac:dyDescent="0.25">
      <c r="A332">
        <v>330</v>
      </c>
      <c r="B332" t="s">
        <v>547</v>
      </c>
      <c r="C332">
        <v>132</v>
      </c>
      <c r="D332" t="s">
        <v>333</v>
      </c>
      <c r="E332" t="s">
        <v>573</v>
      </c>
      <c r="F332">
        <v>2.5520999999999999E-2</v>
      </c>
      <c r="G332" t="s">
        <v>455</v>
      </c>
      <c r="H332">
        <v>14.687391</v>
      </c>
      <c r="I332">
        <v>3.2980909999999999</v>
      </c>
      <c r="J332">
        <v>2.3518050000000001</v>
      </c>
      <c r="K332">
        <v>0.37484299999999998</v>
      </c>
      <c r="L332">
        <v>8.4171999999999997E-2</v>
      </c>
      <c r="M332">
        <v>6.0020999999999998E-2</v>
      </c>
    </row>
    <row r="333" spans="1:13" x14ac:dyDescent="0.25">
      <c r="A333">
        <v>331</v>
      </c>
      <c r="B333" t="s">
        <v>547</v>
      </c>
      <c r="C333">
        <v>132</v>
      </c>
      <c r="D333" t="s">
        <v>333</v>
      </c>
      <c r="E333" t="s">
        <v>573</v>
      </c>
      <c r="F333">
        <v>39.246400000000001</v>
      </c>
      <c r="G333" t="s">
        <v>455</v>
      </c>
      <c r="H333">
        <v>14.687391</v>
      </c>
      <c r="I333">
        <v>3.2980909999999999</v>
      </c>
      <c r="J333">
        <v>2.3518050000000001</v>
      </c>
      <c r="K333">
        <v>576.42700000000002</v>
      </c>
      <c r="L333">
        <v>129.43799999999999</v>
      </c>
      <c r="M333">
        <v>92.299899999999994</v>
      </c>
    </row>
    <row r="334" spans="1:13" x14ac:dyDescent="0.25">
      <c r="A334">
        <v>332</v>
      </c>
      <c r="B334" t="s">
        <v>547</v>
      </c>
      <c r="C334">
        <v>132</v>
      </c>
      <c r="D334" t="s">
        <v>333</v>
      </c>
      <c r="E334" t="s">
        <v>573</v>
      </c>
      <c r="F334">
        <v>53.177700000000002</v>
      </c>
      <c r="G334" t="s">
        <v>455</v>
      </c>
      <c r="H334">
        <v>14.687391</v>
      </c>
      <c r="I334">
        <v>3.2980909999999999</v>
      </c>
      <c r="J334">
        <v>2.3518050000000001</v>
      </c>
      <c r="K334">
        <v>781.04200000000003</v>
      </c>
      <c r="L334">
        <v>175.38499999999999</v>
      </c>
      <c r="M334">
        <v>125.06399999999999</v>
      </c>
    </row>
    <row r="335" spans="1:13" x14ac:dyDescent="0.25">
      <c r="A335">
        <v>333</v>
      </c>
      <c r="B335" t="s">
        <v>547</v>
      </c>
      <c r="C335">
        <v>132</v>
      </c>
      <c r="D335" t="s">
        <v>333</v>
      </c>
      <c r="E335" t="s">
        <v>573</v>
      </c>
      <c r="F335">
        <v>11.975199999999999</v>
      </c>
      <c r="G335" t="s">
        <v>455</v>
      </c>
      <c r="H335">
        <v>14.687391</v>
      </c>
      <c r="I335">
        <v>3.2980909999999999</v>
      </c>
      <c r="J335">
        <v>2.3518050000000001</v>
      </c>
      <c r="K335">
        <v>175.88399999999999</v>
      </c>
      <c r="L335">
        <v>39.4953</v>
      </c>
      <c r="M335">
        <v>28.1633</v>
      </c>
    </row>
    <row r="336" spans="1:13" x14ac:dyDescent="0.25">
      <c r="A336">
        <v>334</v>
      </c>
      <c r="B336" t="s">
        <v>547</v>
      </c>
      <c r="C336">
        <v>132</v>
      </c>
      <c r="D336" t="s">
        <v>333</v>
      </c>
      <c r="E336" t="s">
        <v>573</v>
      </c>
      <c r="F336">
        <v>16.2654</v>
      </c>
      <c r="G336" t="s">
        <v>455</v>
      </c>
      <c r="H336">
        <v>14.687391</v>
      </c>
      <c r="I336">
        <v>3.2980909999999999</v>
      </c>
      <c r="J336">
        <v>2.3518050000000001</v>
      </c>
      <c r="K336">
        <v>238.89599999999999</v>
      </c>
      <c r="L336">
        <v>53.644799999999996</v>
      </c>
      <c r="M336">
        <v>38.253</v>
      </c>
    </row>
    <row r="337" spans="1:13" x14ac:dyDescent="0.25">
      <c r="A337">
        <v>335</v>
      </c>
      <c r="B337" t="s">
        <v>547</v>
      </c>
      <c r="C337">
        <v>132</v>
      </c>
      <c r="D337" t="s">
        <v>333</v>
      </c>
      <c r="E337" t="s">
        <v>573</v>
      </c>
      <c r="F337">
        <v>25.2638</v>
      </c>
      <c r="G337" t="s">
        <v>455</v>
      </c>
      <c r="H337">
        <v>14.687391</v>
      </c>
      <c r="I337">
        <v>3.2980909999999999</v>
      </c>
      <c r="J337">
        <v>2.3518050000000001</v>
      </c>
      <c r="K337">
        <v>371.05900000000003</v>
      </c>
      <c r="L337">
        <v>83.322299999999998</v>
      </c>
      <c r="M337">
        <v>59.415500000000002</v>
      </c>
    </row>
    <row r="338" spans="1:13" x14ac:dyDescent="0.25">
      <c r="A338">
        <v>336</v>
      </c>
      <c r="B338" t="s">
        <v>547</v>
      </c>
      <c r="C338">
        <v>133</v>
      </c>
      <c r="D338" t="s">
        <v>232</v>
      </c>
      <c r="E338" t="s">
        <v>460</v>
      </c>
      <c r="F338">
        <v>13.1469</v>
      </c>
      <c r="G338" t="s">
        <v>455</v>
      </c>
      <c r="H338">
        <v>12.930546</v>
      </c>
      <c r="I338">
        <v>2.5062009999999999</v>
      </c>
      <c r="J338">
        <v>2.2097129999999998</v>
      </c>
      <c r="K338">
        <v>169.99700000000001</v>
      </c>
      <c r="L338">
        <v>32.948799999999999</v>
      </c>
      <c r="M338">
        <v>29.050899999999999</v>
      </c>
    </row>
    <row r="339" spans="1:13" x14ac:dyDescent="0.25">
      <c r="A339">
        <v>337</v>
      </c>
      <c r="B339" t="s">
        <v>547</v>
      </c>
      <c r="C339">
        <v>133</v>
      </c>
      <c r="D339" t="s">
        <v>232</v>
      </c>
      <c r="E339" t="s">
        <v>460</v>
      </c>
      <c r="F339">
        <v>11.729699999999999</v>
      </c>
      <c r="G339" t="s">
        <v>455</v>
      </c>
      <c r="H339">
        <v>12.930546</v>
      </c>
      <c r="I339">
        <v>2.5062009999999999</v>
      </c>
      <c r="J339">
        <v>2.2097129999999998</v>
      </c>
      <c r="K339">
        <v>151.67099999999999</v>
      </c>
      <c r="L339">
        <v>29.396999999999998</v>
      </c>
      <c r="M339">
        <v>25.9193</v>
      </c>
    </row>
    <row r="340" spans="1:13" x14ac:dyDescent="0.25">
      <c r="A340">
        <v>338</v>
      </c>
      <c r="B340" t="s">
        <v>547</v>
      </c>
      <c r="C340">
        <v>133</v>
      </c>
      <c r="D340" t="s">
        <v>232</v>
      </c>
      <c r="E340" t="s">
        <v>460</v>
      </c>
      <c r="F340">
        <v>27.184799999999999</v>
      </c>
      <c r="G340" t="s">
        <v>455</v>
      </c>
      <c r="H340">
        <v>12.930546</v>
      </c>
      <c r="I340">
        <v>2.5062009999999999</v>
      </c>
      <c r="J340">
        <v>2.2097129999999998</v>
      </c>
      <c r="K340">
        <v>351.51400000000001</v>
      </c>
      <c r="L340">
        <v>68.130600000000001</v>
      </c>
      <c r="M340">
        <v>60.070599999999999</v>
      </c>
    </row>
    <row r="341" spans="1:13" x14ac:dyDescent="0.25">
      <c r="A341">
        <v>339</v>
      </c>
      <c r="B341" t="s">
        <v>547</v>
      </c>
      <c r="C341">
        <v>133</v>
      </c>
      <c r="D341" t="s">
        <v>232</v>
      </c>
      <c r="E341" t="s">
        <v>460</v>
      </c>
      <c r="F341">
        <v>9.3313100000000002</v>
      </c>
      <c r="G341" t="s">
        <v>455</v>
      </c>
      <c r="H341">
        <v>12.930546</v>
      </c>
      <c r="I341">
        <v>2.5062009999999999</v>
      </c>
      <c r="J341">
        <v>2.2097129999999998</v>
      </c>
      <c r="K341">
        <v>120.65900000000001</v>
      </c>
      <c r="L341">
        <v>23.386099999999999</v>
      </c>
      <c r="M341">
        <v>20.619499999999999</v>
      </c>
    </row>
    <row r="342" spans="1:13" x14ac:dyDescent="0.25">
      <c r="A342">
        <v>340</v>
      </c>
      <c r="B342" t="s">
        <v>547</v>
      </c>
      <c r="C342">
        <v>133</v>
      </c>
      <c r="D342" t="s">
        <v>232</v>
      </c>
      <c r="E342" t="s">
        <v>460</v>
      </c>
      <c r="F342">
        <v>13.619300000000001</v>
      </c>
      <c r="G342" t="s">
        <v>455</v>
      </c>
      <c r="H342">
        <v>12.930546</v>
      </c>
      <c r="I342">
        <v>2.5062009999999999</v>
      </c>
      <c r="J342">
        <v>2.2097129999999998</v>
      </c>
      <c r="K342">
        <v>176.10499999999999</v>
      </c>
      <c r="L342">
        <v>34.1327</v>
      </c>
      <c r="M342">
        <v>30.0947</v>
      </c>
    </row>
    <row r="343" spans="1:13" x14ac:dyDescent="0.25">
      <c r="A343">
        <v>341</v>
      </c>
      <c r="B343" t="s">
        <v>547</v>
      </c>
      <c r="C343">
        <v>133</v>
      </c>
      <c r="D343" t="s">
        <v>232</v>
      </c>
      <c r="E343" t="s">
        <v>460</v>
      </c>
      <c r="F343">
        <v>9.5075099999999999</v>
      </c>
      <c r="G343" t="s">
        <v>455</v>
      </c>
      <c r="H343">
        <v>12.930546</v>
      </c>
      <c r="I343">
        <v>2.5062009999999999</v>
      </c>
      <c r="J343">
        <v>2.2097129999999998</v>
      </c>
      <c r="K343">
        <v>122.937</v>
      </c>
      <c r="L343">
        <v>23.8277</v>
      </c>
      <c r="M343">
        <v>21.008900000000001</v>
      </c>
    </row>
    <row r="344" spans="1:13" x14ac:dyDescent="0.25">
      <c r="A344">
        <v>342</v>
      </c>
      <c r="B344" t="s">
        <v>547</v>
      </c>
      <c r="C344">
        <v>133</v>
      </c>
      <c r="D344" t="s">
        <v>232</v>
      </c>
      <c r="E344" t="s">
        <v>460</v>
      </c>
      <c r="F344">
        <v>6.46007</v>
      </c>
      <c r="G344" t="s">
        <v>455</v>
      </c>
      <c r="H344">
        <v>12.930546</v>
      </c>
      <c r="I344">
        <v>2.5062009999999999</v>
      </c>
      <c r="J344">
        <v>2.2097129999999998</v>
      </c>
      <c r="K344">
        <v>83.532200000000003</v>
      </c>
      <c r="L344">
        <v>16.190200000000001</v>
      </c>
      <c r="M344">
        <v>14.274900000000001</v>
      </c>
    </row>
    <row r="345" spans="1:13" x14ac:dyDescent="0.25">
      <c r="A345">
        <v>343</v>
      </c>
      <c r="B345" t="s">
        <v>547</v>
      </c>
      <c r="C345">
        <v>133</v>
      </c>
      <c r="D345" t="s">
        <v>232</v>
      </c>
      <c r="E345" t="s">
        <v>460</v>
      </c>
      <c r="F345">
        <v>9.8758300000000006</v>
      </c>
      <c r="G345" t="s">
        <v>455</v>
      </c>
      <c r="H345">
        <v>12.930546</v>
      </c>
      <c r="I345">
        <v>2.5062009999999999</v>
      </c>
      <c r="J345">
        <v>2.2097129999999998</v>
      </c>
      <c r="K345">
        <v>127.7</v>
      </c>
      <c r="L345">
        <v>24.750800000000002</v>
      </c>
      <c r="M345">
        <v>21.822700000000001</v>
      </c>
    </row>
    <row r="346" spans="1:13" x14ac:dyDescent="0.25">
      <c r="A346">
        <v>344</v>
      </c>
      <c r="B346" t="s">
        <v>547</v>
      </c>
      <c r="C346">
        <v>133</v>
      </c>
      <c r="D346" t="s">
        <v>232</v>
      </c>
      <c r="E346" t="s">
        <v>460</v>
      </c>
      <c r="F346">
        <v>23.129799999999999</v>
      </c>
      <c r="G346" t="s">
        <v>455</v>
      </c>
      <c r="H346">
        <v>12.930546</v>
      </c>
      <c r="I346">
        <v>2.5062009999999999</v>
      </c>
      <c r="J346">
        <v>2.2097129999999998</v>
      </c>
      <c r="K346">
        <v>299.08100000000002</v>
      </c>
      <c r="L346">
        <v>57.9679</v>
      </c>
      <c r="M346">
        <v>51.110199999999999</v>
      </c>
    </row>
    <row r="347" spans="1:13" x14ac:dyDescent="0.25">
      <c r="A347">
        <v>345</v>
      </c>
      <c r="B347" t="s">
        <v>547</v>
      </c>
      <c r="C347">
        <v>133</v>
      </c>
      <c r="D347" t="s">
        <v>232</v>
      </c>
      <c r="E347" t="s">
        <v>460</v>
      </c>
      <c r="F347">
        <v>38.535499999999999</v>
      </c>
      <c r="G347" t="s">
        <v>455</v>
      </c>
      <c r="H347">
        <v>12.930546</v>
      </c>
      <c r="I347">
        <v>2.5062009999999999</v>
      </c>
      <c r="J347">
        <v>2.2097129999999998</v>
      </c>
      <c r="K347">
        <v>498.28500000000003</v>
      </c>
      <c r="L347">
        <v>96.577699999999993</v>
      </c>
      <c r="M347">
        <v>85.1524</v>
      </c>
    </row>
    <row r="348" spans="1:13" x14ac:dyDescent="0.25">
      <c r="A348">
        <v>346</v>
      </c>
      <c r="B348" t="s">
        <v>547</v>
      </c>
      <c r="C348">
        <v>133</v>
      </c>
      <c r="D348" t="s">
        <v>232</v>
      </c>
      <c r="E348" t="s">
        <v>460</v>
      </c>
      <c r="F348">
        <v>1.48912</v>
      </c>
      <c r="G348" t="s">
        <v>455</v>
      </c>
      <c r="H348">
        <v>12.930546</v>
      </c>
      <c r="I348">
        <v>2.5062009999999999</v>
      </c>
      <c r="J348">
        <v>2.2097129999999998</v>
      </c>
      <c r="K348">
        <v>19.255099999999999</v>
      </c>
      <c r="L348">
        <v>3.73203</v>
      </c>
      <c r="M348">
        <v>3.29053</v>
      </c>
    </row>
    <row r="349" spans="1:13" x14ac:dyDescent="0.25">
      <c r="A349">
        <v>347</v>
      </c>
      <c r="B349" t="s">
        <v>547</v>
      </c>
      <c r="C349">
        <v>133</v>
      </c>
      <c r="D349" t="s">
        <v>232</v>
      </c>
      <c r="E349" t="s">
        <v>460</v>
      </c>
      <c r="F349">
        <v>4.2560000000000002</v>
      </c>
      <c r="G349" t="s">
        <v>455</v>
      </c>
      <c r="H349">
        <v>12.930546</v>
      </c>
      <c r="I349">
        <v>2.5062009999999999</v>
      </c>
      <c r="J349">
        <v>2.2097129999999998</v>
      </c>
      <c r="K349">
        <v>55.032400000000003</v>
      </c>
      <c r="L349">
        <v>10.666399999999999</v>
      </c>
      <c r="M349">
        <v>9.4045400000000008</v>
      </c>
    </row>
    <row r="350" spans="1:13" x14ac:dyDescent="0.25">
      <c r="A350">
        <v>348</v>
      </c>
      <c r="B350" t="s">
        <v>547</v>
      </c>
      <c r="C350">
        <v>133</v>
      </c>
      <c r="D350" t="s">
        <v>232</v>
      </c>
      <c r="E350" t="s">
        <v>460</v>
      </c>
      <c r="F350">
        <v>129.154</v>
      </c>
      <c r="G350" t="s">
        <v>455</v>
      </c>
      <c r="H350">
        <v>12.930546</v>
      </c>
      <c r="I350">
        <v>2.5062009999999999</v>
      </c>
      <c r="J350">
        <v>2.2097129999999998</v>
      </c>
      <c r="K350">
        <v>1670.03</v>
      </c>
      <c r="L350">
        <v>323.68599999999998</v>
      </c>
      <c r="M350">
        <v>285.39299999999997</v>
      </c>
    </row>
    <row r="351" spans="1:13" x14ac:dyDescent="0.25">
      <c r="A351">
        <v>349</v>
      </c>
      <c r="B351" t="s">
        <v>547</v>
      </c>
      <c r="C351">
        <v>133</v>
      </c>
      <c r="D351" t="s">
        <v>232</v>
      </c>
      <c r="E351" t="s">
        <v>460</v>
      </c>
      <c r="F351">
        <v>4.0930900000000001</v>
      </c>
      <c r="G351" t="s">
        <v>455</v>
      </c>
      <c r="H351">
        <v>12.930546</v>
      </c>
      <c r="I351">
        <v>2.5062009999999999</v>
      </c>
      <c r="J351">
        <v>2.2097129999999998</v>
      </c>
      <c r="K351">
        <v>52.925899999999999</v>
      </c>
      <c r="L351">
        <v>10.258100000000001</v>
      </c>
      <c r="M351">
        <v>9.0445499999999992</v>
      </c>
    </row>
    <row r="352" spans="1:13" x14ac:dyDescent="0.25">
      <c r="A352">
        <v>350</v>
      </c>
      <c r="B352" t="s">
        <v>547</v>
      </c>
      <c r="C352">
        <v>133</v>
      </c>
      <c r="D352" t="s">
        <v>232</v>
      </c>
      <c r="E352" t="s">
        <v>460</v>
      </c>
      <c r="F352">
        <v>8.5774699999999999</v>
      </c>
      <c r="G352" t="s">
        <v>455</v>
      </c>
      <c r="H352">
        <v>12.930546</v>
      </c>
      <c r="I352">
        <v>2.5062009999999999</v>
      </c>
      <c r="J352">
        <v>2.2097129999999998</v>
      </c>
      <c r="K352">
        <v>110.911</v>
      </c>
      <c r="L352">
        <v>21.4969</v>
      </c>
      <c r="M352">
        <v>18.953700000000001</v>
      </c>
    </row>
    <row r="353" spans="1:13" x14ac:dyDescent="0.25">
      <c r="A353">
        <v>351</v>
      </c>
      <c r="B353" t="s">
        <v>547</v>
      </c>
      <c r="C353">
        <v>133</v>
      </c>
      <c r="D353" t="s">
        <v>232</v>
      </c>
      <c r="E353" t="s">
        <v>460</v>
      </c>
      <c r="F353">
        <v>4.7165499999999998</v>
      </c>
      <c r="G353" t="s">
        <v>455</v>
      </c>
      <c r="H353">
        <v>12.930546</v>
      </c>
      <c r="I353">
        <v>2.5062009999999999</v>
      </c>
      <c r="J353">
        <v>2.2097129999999998</v>
      </c>
      <c r="K353">
        <v>60.9876</v>
      </c>
      <c r="L353">
        <v>11.820600000000001</v>
      </c>
      <c r="M353">
        <v>10.4222</v>
      </c>
    </row>
    <row r="354" spans="1:13" x14ac:dyDescent="0.25">
      <c r="A354">
        <v>352</v>
      </c>
      <c r="B354" t="s">
        <v>547</v>
      </c>
      <c r="C354">
        <v>133</v>
      </c>
      <c r="D354" t="s">
        <v>232</v>
      </c>
      <c r="E354" t="s">
        <v>460</v>
      </c>
      <c r="F354">
        <v>23.0047</v>
      </c>
      <c r="G354" t="s">
        <v>455</v>
      </c>
      <c r="H354">
        <v>12.930546</v>
      </c>
      <c r="I354">
        <v>2.5062009999999999</v>
      </c>
      <c r="J354">
        <v>2.2097129999999998</v>
      </c>
      <c r="K354">
        <v>297.46300000000002</v>
      </c>
      <c r="L354">
        <v>57.654400000000003</v>
      </c>
      <c r="M354">
        <v>50.833799999999997</v>
      </c>
    </row>
    <row r="355" spans="1:13" x14ac:dyDescent="0.25">
      <c r="A355">
        <v>353</v>
      </c>
      <c r="B355" t="s">
        <v>547</v>
      </c>
      <c r="C355">
        <v>133</v>
      </c>
      <c r="D355" t="s">
        <v>232</v>
      </c>
      <c r="E355" t="s">
        <v>460</v>
      </c>
      <c r="F355">
        <v>15.1873</v>
      </c>
      <c r="G355" t="s">
        <v>455</v>
      </c>
      <c r="H355">
        <v>12.930546</v>
      </c>
      <c r="I355">
        <v>2.5062009999999999</v>
      </c>
      <c r="J355">
        <v>2.2097129999999998</v>
      </c>
      <c r="K355">
        <v>196.38</v>
      </c>
      <c r="L355">
        <v>38.062399999999997</v>
      </c>
      <c r="M355">
        <v>33.559600000000003</v>
      </c>
    </row>
    <row r="356" spans="1:13" x14ac:dyDescent="0.25">
      <c r="A356">
        <v>354</v>
      </c>
      <c r="B356" t="s">
        <v>547</v>
      </c>
      <c r="C356">
        <v>133</v>
      </c>
      <c r="D356" t="s">
        <v>232</v>
      </c>
      <c r="E356" t="s">
        <v>460</v>
      </c>
      <c r="F356">
        <v>7.0280000000000004E-3</v>
      </c>
      <c r="G356" t="s">
        <v>455</v>
      </c>
      <c r="H356">
        <v>12.930546</v>
      </c>
      <c r="I356">
        <v>2.5062009999999999</v>
      </c>
      <c r="J356">
        <v>2.2097129999999998</v>
      </c>
      <c r="K356">
        <v>9.0870999999999993E-2</v>
      </c>
      <c r="L356">
        <v>1.7613E-2</v>
      </c>
      <c r="M356">
        <v>1.5528999999999999E-2</v>
      </c>
    </row>
    <row r="357" spans="1:13" x14ac:dyDescent="0.25">
      <c r="A357">
        <v>355</v>
      </c>
      <c r="B357" t="s">
        <v>547</v>
      </c>
      <c r="C357">
        <v>133</v>
      </c>
      <c r="D357" t="s">
        <v>232</v>
      </c>
      <c r="E357" t="s">
        <v>460</v>
      </c>
      <c r="F357">
        <v>7.7905499999999996</v>
      </c>
      <c r="G357" t="s">
        <v>455</v>
      </c>
      <c r="H357">
        <v>12.930546</v>
      </c>
      <c r="I357">
        <v>2.5062009999999999</v>
      </c>
      <c r="J357">
        <v>2.2097129999999998</v>
      </c>
      <c r="K357">
        <v>100.736</v>
      </c>
      <c r="L357">
        <v>19.524699999999999</v>
      </c>
      <c r="M357">
        <v>17.2149</v>
      </c>
    </row>
    <row r="358" spans="1:13" x14ac:dyDescent="0.25">
      <c r="A358">
        <v>356</v>
      </c>
      <c r="B358" t="s">
        <v>547</v>
      </c>
      <c r="C358">
        <v>133</v>
      </c>
      <c r="D358" t="s">
        <v>232</v>
      </c>
      <c r="E358" t="s">
        <v>460</v>
      </c>
      <c r="F358">
        <v>5.7842099999999999</v>
      </c>
      <c r="G358" t="s">
        <v>455</v>
      </c>
      <c r="H358">
        <v>12.930546</v>
      </c>
      <c r="I358">
        <v>2.5062009999999999</v>
      </c>
      <c r="J358">
        <v>2.2097129999999998</v>
      </c>
      <c r="K358">
        <v>74.793000000000006</v>
      </c>
      <c r="L358">
        <v>14.4964</v>
      </c>
      <c r="M358">
        <v>12.7814</v>
      </c>
    </row>
    <row r="359" spans="1:13" x14ac:dyDescent="0.25">
      <c r="A359">
        <v>357</v>
      </c>
      <c r="B359" t="s">
        <v>547</v>
      </c>
      <c r="C359">
        <v>133</v>
      </c>
      <c r="D359" t="s">
        <v>232</v>
      </c>
      <c r="E359" t="s">
        <v>460</v>
      </c>
      <c r="F359">
        <v>0.20835600000000001</v>
      </c>
      <c r="G359" t="s">
        <v>455</v>
      </c>
      <c r="H359">
        <v>12.930546</v>
      </c>
      <c r="I359">
        <v>2.5062009999999999</v>
      </c>
      <c r="J359">
        <v>2.2097129999999998</v>
      </c>
      <c r="K359">
        <v>2.6941600000000001</v>
      </c>
      <c r="L359">
        <v>0.52218200000000004</v>
      </c>
      <c r="M359">
        <v>0.46040700000000001</v>
      </c>
    </row>
    <row r="360" spans="1:13" x14ac:dyDescent="0.25">
      <c r="A360">
        <v>358</v>
      </c>
      <c r="B360" t="s">
        <v>547</v>
      </c>
      <c r="C360">
        <v>133</v>
      </c>
      <c r="D360" t="s">
        <v>232</v>
      </c>
      <c r="E360" t="s">
        <v>460</v>
      </c>
      <c r="F360">
        <v>4.2320599999999997</v>
      </c>
      <c r="G360" t="s">
        <v>455</v>
      </c>
      <c r="H360">
        <v>12.930546</v>
      </c>
      <c r="I360">
        <v>2.5062009999999999</v>
      </c>
      <c r="J360">
        <v>2.2097129999999998</v>
      </c>
      <c r="K360">
        <v>54.722799999999999</v>
      </c>
      <c r="L360">
        <v>10.606400000000001</v>
      </c>
      <c r="M360">
        <v>9.3516399999999997</v>
      </c>
    </row>
    <row r="361" spans="1:13" x14ac:dyDescent="0.25">
      <c r="A361">
        <v>359</v>
      </c>
      <c r="B361" t="s">
        <v>547</v>
      </c>
      <c r="C361">
        <v>134</v>
      </c>
      <c r="D361" t="s">
        <v>241</v>
      </c>
      <c r="E361" t="s">
        <v>574</v>
      </c>
      <c r="F361">
        <v>3.5311499999999998</v>
      </c>
      <c r="G361" t="s">
        <v>455</v>
      </c>
      <c r="H361">
        <v>13.259522</v>
      </c>
      <c r="I361">
        <v>2.2279650000000002</v>
      </c>
      <c r="J361">
        <v>2.3120729999999998</v>
      </c>
      <c r="K361">
        <v>46.821399999999997</v>
      </c>
      <c r="L361">
        <v>7.8672800000000001</v>
      </c>
      <c r="M361">
        <v>8.1642799999999998</v>
      </c>
    </row>
    <row r="362" spans="1:13" x14ac:dyDescent="0.25">
      <c r="A362">
        <v>360</v>
      </c>
      <c r="B362" t="s">
        <v>547</v>
      </c>
      <c r="C362">
        <v>139</v>
      </c>
      <c r="D362" t="s">
        <v>432</v>
      </c>
      <c r="E362" t="s">
        <v>575</v>
      </c>
      <c r="F362">
        <v>6.4394</v>
      </c>
      <c r="G362" t="s">
        <v>455</v>
      </c>
      <c r="H362">
        <v>8.4488699999999994</v>
      </c>
      <c r="I362">
        <v>1.2456309999999999</v>
      </c>
      <c r="J362">
        <v>1.9001319999999999</v>
      </c>
      <c r="K362">
        <v>54.405700000000003</v>
      </c>
      <c r="L362">
        <v>8.0211100000000002</v>
      </c>
      <c r="M362">
        <v>12.2357</v>
      </c>
    </row>
    <row r="363" spans="1:13" x14ac:dyDescent="0.25">
      <c r="A363">
        <v>361</v>
      </c>
      <c r="B363" t="s">
        <v>547</v>
      </c>
      <c r="C363">
        <v>140</v>
      </c>
      <c r="D363" t="s">
        <v>233</v>
      </c>
      <c r="E363" t="s">
        <v>461</v>
      </c>
      <c r="F363">
        <v>13.6106</v>
      </c>
      <c r="G363" t="s">
        <v>455</v>
      </c>
      <c r="H363">
        <v>12.066105</v>
      </c>
      <c r="I363">
        <v>1.846098</v>
      </c>
      <c r="J363">
        <v>2.076317</v>
      </c>
      <c r="K363">
        <v>164.227</v>
      </c>
      <c r="L363">
        <v>25.1265</v>
      </c>
      <c r="M363">
        <v>28.259899999999998</v>
      </c>
    </row>
    <row r="364" spans="1:13" x14ac:dyDescent="0.25">
      <c r="A364">
        <v>362</v>
      </c>
      <c r="B364" t="s">
        <v>547</v>
      </c>
      <c r="C364">
        <v>140</v>
      </c>
      <c r="D364" t="s">
        <v>233</v>
      </c>
      <c r="E364" t="s">
        <v>461</v>
      </c>
      <c r="F364">
        <v>8.7234499999999997</v>
      </c>
      <c r="G364" t="s">
        <v>455</v>
      </c>
      <c r="H364">
        <v>12.066105</v>
      </c>
      <c r="I364">
        <v>1.846098</v>
      </c>
      <c r="J364">
        <v>2.076317</v>
      </c>
      <c r="K364">
        <v>105.258</v>
      </c>
      <c r="L364">
        <v>16.104299999999999</v>
      </c>
      <c r="M364">
        <v>18.1126</v>
      </c>
    </row>
    <row r="365" spans="1:13" x14ac:dyDescent="0.25">
      <c r="A365">
        <v>363</v>
      </c>
      <c r="B365" t="s">
        <v>547</v>
      </c>
      <c r="C365">
        <v>140</v>
      </c>
      <c r="D365" t="s">
        <v>233</v>
      </c>
      <c r="E365" t="s">
        <v>461</v>
      </c>
      <c r="F365">
        <v>3.0312000000000001</v>
      </c>
      <c r="G365" t="s">
        <v>455</v>
      </c>
      <c r="H365">
        <v>12.066105</v>
      </c>
      <c r="I365">
        <v>1.846098</v>
      </c>
      <c r="J365">
        <v>2.076317</v>
      </c>
      <c r="K365">
        <v>36.574800000000003</v>
      </c>
      <c r="L365">
        <v>5.5958899999999998</v>
      </c>
      <c r="M365">
        <v>6.29373</v>
      </c>
    </row>
    <row r="366" spans="1:13" x14ac:dyDescent="0.25">
      <c r="A366">
        <v>364</v>
      </c>
      <c r="B366" t="s">
        <v>547</v>
      </c>
      <c r="C366">
        <v>140</v>
      </c>
      <c r="D366" t="s">
        <v>233</v>
      </c>
      <c r="E366" t="s">
        <v>461</v>
      </c>
      <c r="F366">
        <v>3.56413</v>
      </c>
      <c r="G366" t="s">
        <v>455</v>
      </c>
      <c r="H366">
        <v>12.066105</v>
      </c>
      <c r="I366">
        <v>1.846098</v>
      </c>
      <c r="J366">
        <v>2.076317</v>
      </c>
      <c r="K366">
        <v>43.005200000000002</v>
      </c>
      <c r="L366">
        <v>6.5797299999999996</v>
      </c>
      <c r="M366">
        <v>7.4002600000000003</v>
      </c>
    </row>
    <row r="367" spans="1:13" x14ac:dyDescent="0.25">
      <c r="A367">
        <v>365</v>
      </c>
      <c r="B367" t="s">
        <v>547</v>
      </c>
      <c r="C367">
        <v>140</v>
      </c>
      <c r="D367" t="s">
        <v>233</v>
      </c>
      <c r="E367" t="s">
        <v>461</v>
      </c>
      <c r="F367">
        <v>16.908899999999999</v>
      </c>
      <c r="G367" t="s">
        <v>455</v>
      </c>
      <c r="H367">
        <v>12.066105</v>
      </c>
      <c r="I367">
        <v>1.846098</v>
      </c>
      <c r="J367">
        <v>2.076317</v>
      </c>
      <c r="K367">
        <v>204.02500000000001</v>
      </c>
      <c r="L367">
        <v>31.215499999999999</v>
      </c>
      <c r="M367">
        <v>35.108199999999997</v>
      </c>
    </row>
    <row r="368" spans="1:13" x14ac:dyDescent="0.25">
      <c r="A368">
        <v>366</v>
      </c>
      <c r="B368" t="s">
        <v>547</v>
      </c>
      <c r="C368">
        <v>140</v>
      </c>
      <c r="D368" t="s">
        <v>233</v>
      </c>
      <c r="E368" t="s">
        <v>461</v>
      </c>
      <c r="F368">
        <v>11.138500000000001</v>
      </c>
      <c r="G368" t="s">
        <v>455</v>
      </c>
      <c r="H368">
        <v>12.066105</v>
      </c>
      <c r="I368">
        <v>1.846098</v>
      </c>
      <c r="J368">
        <v>2.076317</v>
      </c>
      <c r="K368">
        <v>134.398</v>
      </c>
      <c r="L368">
        <v>20.562799999999999</v>
      </c>
      <c r="M368">
        <v>23.127099999999999</v>
      </c>
    </row>
    <row r="369" spans="1:13" x14ac:dyDescent="0.25">
      <c r="A369">
        <v>367</v>
      </c>
      <c r="B369" t="s">
        <v>547</v>
      </c>
      <c r="C369">
        <v>140</v>
      </c>
      <c r="D369" t="s">
        <v>233</v>
      </c>
      <c r="E369" t="s">
        <v>461</v>
      </c>
      <c r="F369">
        <v>3.7271100000000001</v>
      </c>
      <c r="G369" t="s">
        <v>455</v>
      </c>
      <c r="H369">
        <v>12.066105</v>
      </c>
      <c r="I369">
        <v>1.846098</v>
      </c>
      <c r="J369">
        <v>2.076317</v>
      </c>
      <c r="K369">
        <v>44.971699999999998</v>
      </c>
      <c r="L369">
        <v>6.8806099999999999</v>
      </c>
      <c r="M369">
        <v>7.7386600000000003</v>
      </c>
    </row>
    <row r="370" spans="1:13" x14ac:dyDescent="0.25">
      <c r="A370">
        <v>368</v>
      </c>
      <c r="B370" t="s">
        <v>547</v>
      </c>
      <c r="C370">
        <v>140</v>
      </c>
      <c r="D370" t="s">
        <v>233</v>
      </c>
      <c r="E370" t="s">
        <v>461</v>
      </c>
      <c r="F370">
        <v>4.5135500000000004</v>
      </c>
      <c r="G370" t="s">
        <v>455</v>
      </c>
      <c r="H370">
        <v>12.066105</v>
      </c>
      <c r="I370">
        <v>1.846098</v>
      </c>
      <c r="J370">
        <v>2.076317</v>
      </c>
      <c r="K370">
        <v>54.460999999999999</v>
      </c>
      <c r="L370">
        <v>8.3324599999999993</v>
      </c>
      <c r="M370">
        <v>9.3715600000000006</v>
      </c>
    </row>
    <row r="371" spans="1:13" x14ac:dyDescent="0.25">
      <c r="A371">
        <v>369</v>
      </c>
      <c r="B371" t="s">
        <v>547</v>
      </c>
      <c r="C371">
        <v>140</v>
      </c>
      <c r="D371" t="s">
        <v>233</v>
      </c>
      <c r="E371" t="s">
        <v>461</v>
      </c>
      <c r="F371">
        <v>13.197699999999999</v>
      </c>
      <c r="G371" t="s">
        <v>455</v>
      </c>
      <c r="H371">
        <v>12.066105</v>
      </c>
      <c r="I371">
        <v>1.846098</v>
      </c>
      <c r="J371">
        <v>2.076317</v>
      </c>
      <c r="K371">
        <v>159.245</v>
      </c>
      <c r="L371">
        <v>24.3643</v>
      </c>
      <c r="M371">
        <v>27.4026</v>
      </c>
    </row>
    <row r="372" spans="1:13" x14ac:dyDescent="0.25">
      <c r="A372">
        <v>370</v>
      </c>
      <c r="B372" t="s">
        <v>547</v>
      </c>
      <c r="C372">
        <v>140</v>
      </c>
      <c r="D372" t="s">
        <v>233</v>
      </c>
      <c r="E372" t="s">
        <v>461</v>
      </c>
      <c r="F372">
        <v>4.4092900000000004</v>
      </c>
      <c r="G372" t="s">
        <v>455</v>
      </c>
      <c r="H372">
        <v>12.066105</v>
      </c>
      <c r="I372">
        <v>1.846098</v>
      </c>
      <c r="J372">
        <v>2.076317</v>
      </c>
      <c r="K372">
        <v>53.203000000000003</v>
      </c>
      <c r="L372">
        <v>8.1399799999999995</v>
      </c>
      <c r="M372">
        <v>9.1550799999999999</v>
      </c>
    </row>
    <row r="373" spans="1:13" x14ac:dyDescent="0.25">
      <c r="A373">
        <v>371</v>
      </c>
      <c r="B373" t="s">
        <v>547</v>
      </c>
      <c r="C373">
        <v>140</v>
      </c>
      <c r="D373" t="s">
        <v>233</v>
      </c>
      <c r="E373" t="s">
        <v>461</v>
      </c>
      <c r="F373">
        <v>20.817399999999999</v>
      </c>
      <c r="G373" t="s">
        <v>455</v>
      </c>
      <c r="H373">
        <v>12.066105</v>
      </c>
      <c r="I373">
        <v>1.846098</v>
      </c>
      <c r="J373">
        <v>2.076317</v>
      </c>
      <c r="K373">
        <v>251.185</v>
      </c>
      <c r="L373">
        <v>38.430999999999997</v>
      </c>
      <c r="M373">
        <v>43.223500000000001</v>
      </c>
    </row>
    <row r="374" spans="1:13" x14ac:dyDescent="0.25">
      <c r="A374">
        <v>372</v>
      </c>
      <c r="B374" t="s">
        <v>547</v>
      </c>
      <c r="C374">
        <v>140</v>
      </c>
      <c r="D374" t="s">
        <v>233</v>
      </c>
      <c r="E374" t="s">
        <v>461</v>
      </c>
      <c r="F374">
        <v>8.5937000000000001</v>
      </c>
      <c r="G374" t="s">
        <v>455</v>
      </c>
      <c r="H374">
        <v>12.066105</v>
      </c>
      <c r="I374">
        <v>1.846098</v>
      </c>
      <c r="J374">
        <v>2.076317</v>
      </c>
      <c r="K374">
        <v>103.69199999999999</v>
      </c>
      <c r="L374">
        <v>15.864800000000001</v>
      </c>
      <c r="M374">
        <v>17.8432</v>
      </c>
    </row>
    <row r="375" spans="1:13" x14ac:dyDescent="0.25">
      <c r="A375">
        <v>373</v>
      </c>
      <c r="B375" t="s">
        <v>547</v>
      </c>
      <c r="C375">
        <v>140</v>
      </c>
      <c r="D375" t="s">
        <v>233</v>
      </c>
      <c r="E375" t="s">
        <v>461</v>
      </c>
      <c r="F375">
        <v>9.2697599999999998</v>
      </c>
      <c r="G375" t="s">
        <v>455</v>
      </c>
      <c r="H375">
        <v>12.066105</v>
      </c>
      <c r="I375">
        <v>1.846098</v>
      </c>
      <c r="J375">
        <v>2.076317</v>
      </c>
      <c r="K375">
        <v>111.85</v>
      </c>
      <c r="L375">
        <v>17.1129</v>
      </c>
      <c r="M375">
        <v>19.247</v>
      </c>
    </row>
    <row r="376" spans="1:13" x14ac:dyDescent="0.25">
      <c r="A376">
        <v>374</v>
      </c>
      <c r="B376" t="s">
        <v>547</v>
      </c>
      <c r="C376">
        <v>140</v>
      </c>
      <c r="D376" t="s">
        <v>233</v>
      </c>
      <c r="E376" t="s">
        <v>461</v>
      </c>
      <c r="F376">
        <v>15.481400000000001</v>
      </c>
      <c r="G376" t="s">
        <v>455</v>
      </c>
      <c r="H376">
        <v>12.066105</v>
      </c>
      <c r="I376">
        <v>1.846098</v>
      </c>
      <c r="J376">
        <v>2.076317</v>
      </c>
      <c r="K376">
        <v>186.8</v>
      </c>
      <c r="L376">
        <v>28.580200000000001</v>
      </c>
      <c r="M376">
        <v>32.144300000000001</v>
      </c>
    </row>
    <row r="377" spans="1:13" x14ac:dyDescent="0.25">
      <c r="A377">
        <v>375</v>
      </c>
      <c r="B377" t="s">
        <v>547</v>
      </c>
      <c r="C377">
        <v>140</v>
      </c>
      <c r="D377" t="s">
        <v>233</v>
      </c>
      <c r="E377" t="s">
        <v>461</v>
      </c>
      <c r="F377">
        <v>10.005800000000001</v>
      </c>
      <c r="G377" t="s">
        <v>455</v>
      </c>
      <c r="H377">
        <v>12.066105</v>
      </c>
      <c r="I377">
        <v>1.846098</v>
      </c>
      <c r="J377">
        <v>2.076317</v>
      </c>
      <c r="K377">
        <v>120.73099999999999</v>
      </c>
      <c r="L377">
        <v>18.471699999999998</v>
      </c>
      <c r="M377">
        <v>20.775200000000002</v>
      </c>
    </row>
    <row r="378" spans="1:13" x14ac:dyDescent="0.25">
      <c r="A378">
        <v>376</v>
      </c>
      <c r="B378" t="s">
        <v>547</v>
      </c>
      <c r="C378">
        <v>140</v>
      </c>
      <c r="D378" t="s">
        <v>233</v>
      </c>
      <c r="E378" t="s">
        <v>461</v>
      </c>
      <c r="F378">
        <v>33.884</v>
      </c>
      <c r="G378" t="s">
        <v>455</v>
      </c>
      <c r="H378">
        <v>12.066105</v>
      </c>
      <c r="I378">
        <v>1.846098</v>
      </c>
      <c r="J378">
        <v>2.076317</v>
      </c>
      <c r="K378">
        <v>408.84800000000001</v>
      </c>
      <c r="L378">
        <v>62.553199999999997</v>
      </c>
      <c r="M378">
        <v>70.353899999999996</v>
      </c>
    </row>
    <row r="379" spans="1:13" x14ac:dyDescent="0.25">
      <c r="A379">
        <v>377</v>
      </c>
      <c r="B379" t="s">
        <v>547</v>
      </c>
      <c r="C379">
        <v>140</v>
      </c>
      <c r="D379" t="s">
        <v>233</v>
      </c>
      <c r="E379" t="s">
        <v>461</v>
      </c>
      <c r="F379">
        <v>13.156700000000001</v>
      </c>
      <c r="G379" t="s">
        <v>455</v>
      </c>
      <c r="H379">
        <v>12.066105</v>
      </c>
      <c r="I379">
        <v>1.846098</v>
      </c>
      <c r="J379">
        <v>2.076317</v>
      </c>
      <c r="K379">
        <v>158.75</v>
      </c>
      <c r="L379">
        <v>24.288599999999999</v>
      </c>
      <c r="M379">
        <v>27.317499999999999</v>
      </c>
    </row>
    <row r="380" spans="1:13" x14ac:dyDescent="0.25">
      <c r="A380">
        <v>378</v>
      </c>
      <c r="B380" t="s">
        <v>547</v>
      </c>
      <c r="C380">
        <v>140</v>
      </c>
      <c r="D380" t="s">
        <v>233</v>
      </c>
      <c r="E380" t="s">
        <v>461</v>
      </c>
      <c r="F380">
        <v>7.0113599999999998</v>
      </c>
      <c r="G380" t="s">
        <v>455</v>
      </c>
      <c r="H380">
        <v>12.066105</v>
      </c>
      <c r="I380">
        <v>1.846098</v>
      </c>
      <c r="J380">
        <v>2.076317</v>
      </c>
      <c r="K380">
        <v>84.599800000000002</v>
      </c>
      <c r="L380">
        <v>12.9437</v>
      </c>
      <c r="M380">
        <v>14.5578</v>
      </c>
    </row>
    <row r="381" spans="1:13" x14ac:dyDescent="0.25">
      <c r="A381">
        <v>379</v>
      </c>
      <c r="B381" t="s">
        <v>547</v>
      </c>
      <c r="C381">
        <v>140</v>
      </c>
      <c r="D381" t="s">
        <v>233</v>
      </c>
      <c r="E381" t="s">
        <v>461</v>
      </c>
      <c r="F381">
        <v>163.916</v>
      </c>
      <c r="G381" t="s">
        <v>455</v>
      </c>
      <c r="H381">
        <v>12.066105</v>
      </c>
      <c r="I381">
        <v>1.846098</v>
      </c>
      <c r="J381">
        <v>2.076317</v>
      </c>
      <c r="K381">
        <v>1977.83</v>
      </c>
      <c r="L381">
        <v>302.60500000000002</v>
      </c>
      <c r="M381">
        <v>340.34199999999998</v>
      </c>
    </row>
    <row r="382" spans="1:13" x14ac:dyDescent="0.25">
      <c r="A382">
        <v>380</v>
      </c>
      <c r="B382" t="s">
        <v>547</v>
      </c>
      <c r="C382">
        <v>140</v>
      </c>
      <c r="D382" t="s">
        <v>233</v>
      </c>
      <c r="E382" t="s">
        <v>461</v>
      </c>
      <c r="F382">
        <v>9.9154999999999993E-2</v>
      </c>
      <c r="G382" t="s">
        <v>455</v>
      </c>
      <c r="H382">
        <v>12.066105</v>
      </c>
      <c r="I382">
        <v>1.846098</v>
      </c>
      <c r="J382">
        <v>2.076317</v>
      </c>
      <c r="K382">
        <v>1.19641</v>
      </c>
      <c r="L382">
        <v>0.18304899999999999</v>
      </c>
      <c r="M382">
        <v>0.205877</v>
      </c>
    </row>
    <row r="383" spans="1:13" x14ac:dyDescent="0.25">
      <c r="A383">
        <v>381</v>
      </c>
      <c r="B383" t="s">
        <v>547</v>
      </c>
      <c r="C383">
        <v>140</v>
      </c>
      <c r="D383" t="s">
        <v>233</v>
      </c>
      <c r="E383" t="s">
        <v>461</v>
      </c>
      <c r="F383">
        <v>145.41999999999999</v>
      </c>
      <c r="G383" t="s">
        <v>455</v>
      </c>
      <c r="H383">
        <v>12.066105</v>
      </c>
      <c r="I383">
        <v>1.846098</v>
      </c>
      <c r="J383">
        <v>2.076317</v>
      </c>
      <c r="K383">
        <v>1754.65</v>
      </c>
      <c r="L383">
        <v>268.45999999999998</v>
      </c>
      <c r="M383">
        <v>301.93799999999999</v>
      </c>
    </row>
    <row r="384" spans="1:13" x14ac:dyDescent="0.25">
      <c r="A384">
        <v>382</v>
      </c>
      <c r="B384" t="s">
        <v>547</v>
      </c>
      <c r="C384">
        <v>141</v>
      </c>
      <c r="D384" t="s">
        <v>234</v>
      </c>
      <c r="E384" t="s">
        <v>535</v>
      </c>
      <c r="F384">
        <v>5.0685399999999996</v>
      </c>
      <c r="G384" t="s">
        <v>455</v>
      </c>
      <c r="H384">
        <v>8.0599679999999996</v>
      </c>
      <c r="I384">
        <v>1.1919390000000001</v>
      </c>
      <c r="J384">
        <v>1.762696</v>
      </c>
      <c r="K384">
        <v>40.8523</v>
      </c>
      <c r="L384">
        <v>6.0413899999999998</v>
      </c>
      <c r="M384">
        <v>8.9343000000000004</v>
      </c>
    </row>
    <row r="385" spans="1:13" x14ac:dyDescent="0.25">
      <c r="A385">
        <v>383</v>
      </c>
      <c r="B385" t="s">
        <v>547</v>
      </c>
      <c r="C385">
        <v>141</v>
      </c>
      <c r="D385" t="s">
        <v>234</v>
      </c>
      <c r="E385" t="s">
        <v>535</v>
      </c>
      <c r="F385">
        <v>21.187000000000001</v>
      </c>
      <c r="G385" t="s">
        <v>455</v>
      </c>
      <c r="H385">
        <v>8.0599679999999996</v>
      </c>
      <c r="I385">
        <v>1.1919390000000001</v>
      </c>
      <c r="J385">
        <v>1.762696</v>
      </c>
      <c r="K385">
        <v>170.767</v>
      </c>
      <c r="L385">
        <v>25.253599999999999</v>
      </c>
      <c r="M385">
        <v>37.346200000000003</v>
      </c>
    </row>
    <row r="386" spans="1:13" x14ac:dyDescent="0.25">
      <c r="A386">
        <v>384</v>
      </c>
      <c r="B386" t="s">
        <v>547</v>
      </c>
      <c r="C386">
        <v>141</v>
      </c>
      <c r="D386" t="s">
        <v>234</v>
      </c>
      <c r="E386" t="s">
        <v>535</v>
      </c>
      <c r="F386">
        <v>17.547999999999998</v>
      </c>
      <c r="G386" t="s">
        <v>455</v>
      </c>
      <c r="H386">
        <v>8.0599679999999996</v>
      </c>
      <c r="I386">
        <v>1.1919390000000001</v>
      </c>
      <c r="J386">
        <v>1.762696</v>
      </c>
      <c r="K386">
        <v>141.43600000000001</v>
      </c>
      <c r="L386">
        <v>20.9161</v>
      </c>
      <c r="M386">
        <v>30.931799999999999</v>
      </c>
    </row>
    <row r="387" spans="1:13" x14ac:dyDescent="0.25">
      <c r="A387">
        <v>385</v>
      </c>
      <c r="B387" t="s">
        <v>547</v>
      </c>
      <c r="C387">
        <v>141</v>
      </c>
      <c r="D387" t="s">
        <v>234</v>
      </c>
      <c r="E387" t="s">
        <v>535</v>
      </c>
      <c r="F387">
        <v>6.3973100000000001</v>
      </c>
      <c r="G387" t="s">
        <v>455</v>
      </c>
      <c r="H387">
        <v>8.0599679999999996</v>
      </c>
      <c r="I387">
        <v>1.1919390000000001</v>
      </c>
      <c r="J387">
        <v>1.762696</v>
      </c>
      <c r="K387">
        <v>51.562100000000001</v>
      </c>
      <c r="L387">
        <v>7.6252000000000004</v>
      </c>
      <c r="M387">
        <v>11.2765</v>
      </c>
    </row>
    <row r="388" spans="1:13" x14ac:dyDescent="0.25">
      <c r="A388">
        <v>386</v>
      </c>
      <c r="B388" t="s">
        <v>547</v>
      </c>
      <c r="C388">
        <v>148</v>
      </c>
      <c r="D388" t="s">
        <v>230</v>
      </c>
      <c r="E388" t="s">
        <v>536</v>
      </c>
      <c r="F388">
        <v>5.1462500000000002</v>
      </c>
      <c r="G388" t="s">
        <v>455</v>
      </c>
      <c r="H388">
        <v>10.235690999999999</v>
      </c>
      <c r="I388">
        <v>1.630045</v>
      </c>
      <c r="J388">
        <v>2.0185740000000001</v>
      </c>
      <c r="K388">
        <v>52.675400000000003</v>
      </c>
      <c r="L388">
        <v>8.3886199999999995</v>
      </c>
      <c r="M388">
        <v>10.3881</v>
      </c>
    </row>
    <row r="389" spans="1:13" x14ac:dyDescent="0.25">
      <c r="A389">
        <v>387</v>
      </c>
      <c r="B389" t="s">
        <v>547</v>
      </c>
      <c r="C389">
        <v>149</v>
      </c>
      <c r="D389" t="s">
        <v>366</v>
      </c>
      <c r="E389" t="s">
        <v>576</v>
      </c>
      <c r="F389">
        <v>2.24E-2</v>
      </c>
      <c r="G389" t="s">
        <v>455</v>
      </c>
      <c r="H389">
        <v>14.079221</v>
      </c>
      <c r="I389">
        <v>2.212253</v>
      </c>
      <c r="J389">
        <v>2.3230559999999998</v>
      </c>
      <c r="K389">
        <v>0.31536999999999998</v>
      </c>
      <c r="L389">
        <v>4.9554000000000001E-2</v>
      </c>
      <c r="M389">
        <v>5.2035999999999999E-2</v>
      </c>
    </row>
    <row r="390" spans="1:13" x14ac:dyDescent="0.25">
      <c r="A390">
        <v>388</v>
      </c>
      <c r="B390" t="s">
        <v>547</v>
      </c>
      <c r="C390">
        <v>155</v>
      </c>
      <c r="D390" t="s">
        <v>371</v>
      </c>
      <c r="E390" t="s">
        <v>577</v>
      </c>
      <c r="F390">
        <v>18.5197</v>
      </c>
      <c r="G390" t="s">
        <v>455</v>
      </c>
      <c r="H390">
        <v>14.931727</v>
      </c>
      <c r="I390">
        <v>2.1566879999999999</v>
      </c>
      <c r="J390">
        <v>2.2968739999999999</v>
      </c>
      <c r="K390">
        <v>276.53100000000001</v>
      </c>
      <c r="L390">
        <v>39.941200000000002</v>
      </c>
      <c r="M390">
        <v>42.537399999999998</v>
      </c>
    </row>
    <row r="391" spans="1:13" x14ac:dyDescent="0.25">
      <c r="A391">
        <v>389</v>
      </c>
      <c r="B391" t="s">
        <v>547</v>
      </c>
      <c r="C391">
        <v>156</v>
      </c>
      <c r="D391" t="s">
        <v>439</v>
      </c>
      <c r="E391" t="s">
        <v>578</v>
      </c>
      <c r="F391">
        <v>8.6620399999999993</v>
      </c>
      <c r="G391" t="s">
        <v>455</v>
      </c>
      <c r="H391">
        <v>10.154878</v>
      </c>
      <c r="I391">
        <v>1.4101729999999999</v>
      </c>
      <c r="J391">
        <v>1.844015</v>
      </c>
      <c r="K391">
        <v>87.962000000000003</v>
      </c>
      <c r="L391">
        <v>12.215</v>
      </c>
      <c r="M391">
        <v>15.972899999999999</v>
      </c>
    </row>
    <row r="392" spans="1:13" x14ac:dyDescent="0.25">
      <c r="A392">
        <v>390</v>
      </c>
      <c r="B392" t="s">
        <v>547</v>
      </c>
      <c r="C392">
        <v>170</v>
      </c>
      <c r="D392" t="s">
        <v>248</v>
      </c>
      <c r="E392" t="s">
        <v>462</v>
      </c>
      <c r="F392">
        <v>3.91398</v>
      </c>
      <c r="G392" t="s">
        <v>455</v>
      </c>
      <c r="H392">
        <v>9.4951679999999996</v>
      </c>
      <c r="I392">
        <v>1.371032</v>
      </c>
      <c r="J392">
        <v>1.892269</v>
      </c>
      <c r="K392">
        <v>37.163899999999998</v>
      </c>
      <c r="L392">
        <v>5.3661899999999996</v>
      </c>
      <c r="M392">
        <v>7.4062999999999999</v>
      </c>
    </row>
    <row r="393" spans="1:13" x14ac:dyDescent="0.25">
      <c r="A393">
        <v>391</v>
      </c>
      <c r="B393" t="s">
        <v>547</v>
      </c>
      <c r="C393">
        <v>170</v>
      </c>
      <c r="D393" t="s">
        <v>248</v>
      </c>
      <c r="E393" t="s">
        <v>462</v>
      </c>
      <c r="F393">
        <v>0.12560299999999999</v>
      </c>
      <c r="G393" t="s">
        <v>455</v>
      </c>
      <c r="H393">
        <v>9.4951679999999996</v>
      </c>
      <c r="I393">
        <v>1.371032</v>
      </c>
      <c r="J393">
        <v>1.892269</v>
      </c>
      <c r="K393">
        <v>1.19262</v>
      </c>
      <c r="L393">
        <v>0.172206</v>
      </c>
      <c r="M393">
        <v>0.237675</v>
      </c>
    </row>
    <row r="394" spans="1:13" x14ac:dyDescent="0.25">
      <c r="A394">
        <v>392</v>
      </c>
      <c r="B394" t="s">
        <v>547</v>
      </c>
      <c r="C394">
        <v>170</v>
      </c>
      <c r="D394" t="s">
        <v>248</v>
      </c>
      <c r="E394" t="s">
        <v>462</v>
      </c>
      <c r="F394">
        <v>0.383934</v>
      </c>
      <c r="G394" t="s">
        <v>455</v>
      </c>
      <c r="H394">
        <v>9.4951679999999996</v>
      </c>
      <c r="I394">
        <v>1.371032</v>
      </c>
      <c r="J394">
        <v>1.892269</v>
      </c>
      <c r="K394">
        <v>3.6455199999999999</v>
      </c>
      <c r="L394">
        <v>0.52638600000000002</v>
      </c>
      <c r="M394">
        <v>0.72650599999999999</v>
      </c>
    </row>
    <row r="395" spans="1:13" x14ac:dyDescent="0.25">
      <c r="A395">
        <v>393</v>
      </c>
      <c r="B395" t="s">
        <v>547</v>
      </c>
      <c r="C395">
        <v>170</v>
      </c>
      <c r="D395" t="s">
        <v>248</v>
      </c>
      <c r="E395" t="s">
        <v>462</v>
      </c>
      <c r="F395">
        <v>7.3134600000000001</v>
      </c>
      <c r="G395" t="s">
        <v>455</v>
      </c>
      <c r="H395">
        <v>9.4951679999999996</v>
      </c>
      <c r="I395">
        <v>1.371032</v>
      </c>
      <c r="J395">
        <v>1.892269</v>
      </c>
      <c r="K395">
        <v>69.442499999999995</v>
      </c>
      <c r="L395">
        <v>10.026999999999999</v>
      </c>
      <c r="M395">
        <v>13.839</v>
      </c>
    </row>
    <row r="396" spans="1:13" x14ac:dyDescent="0.25">
      <c r="A396">
        <v>394</v>
      </c>
      <c r="B396" t="s">
        <v>547</v>
      </c>
      <c r="C396">
        <v>170</v>
      </c>
      <c r="D396" t="s">
        <v>248</v>
      </c>
      <c r="E396" t="s">
        <v>462</v>
      </c>
      <c r="F396">
        <v>9.9556000000000004</v>
      </c>
      <c r="G396" t="s">
        <v>455</v>
      </c>
      <c r="H396">
        <v>9.4951679999999996</v>
      </c>
      <c r="I396">
        <v>1.371032</v>
      </c>
      <c r="J396">
        <v>1.892269</v>
      </c>
      <c r="K396">
        <v>94.530100000000004</v>
      </c>
      <c r="L396">
        <v>13.6494</v>
      </c>
      <c r="M396">
        <v>18.838699999999999</v>
      </c>
    </row>
    <row r="397" spans="1:13" x14ac:dyDescent="0.25">
      <c r="A397">
        <v>395</v>
      </c>
      <c r="B397" t="s">
        <v>547</v>
      </c>
      <c r="C397">
        <v>170</v>
      </c>
      <c r="D397" t="s">
        <v>248</v>
      </c>
      <c r="E397" t="s">
        <v>462</v>
      </c>
      <c r="F397">
        <v>4.1180599999999998</v>
      </c>
      <c r="G397" t="s">
        <v>455</v>
      </c>
      <c r="H397">
        <v>9.4951679999999996</v>
      </c>
      <c r="I397">
        <v>1.371032</v>
      </c>
      <c r="J397">
        <v>1.892269</v>
      </c>
      <c r="K397">
        <v>39.101700000000001</v>
      </c>
      <c r="L397">
        <v>5.6459900000000003</v>
      </c>
      <c r="M397">
        <v>7.7924800000000003</v>
      </c>
    </row>
    <row r="398" spans="1:13" x14ac:dyDescent="0.25">
      <c r="A398">
        <v>396</v>
      </c>
      <c r="B398" t="s">
        <v>547</v>
      </c>
      <c r="C398">
        <v>170</v>
      </c>
      <c r="D398" t="s">
        <v>248</v>
      </c>
      <c r="E398" t="s">
        <v>462</v>
      </c>
      <c r="F398">
        <v>6.2016099999999996</v>
      </c>
      <c r="G398" t="s">
        <v>455</v>
      </c>
      <c r="H398">
        <v>9.4951679999999996</v>
      </c>
      <c r="I398">
        <v>1.371032</v>
      </c>
      <c r="J398">
        <v>1.892269</v>
      </c>
      <c r="K398">
        <v>58.885300000000001</v>
      </c>
      <c r="L398">
        <v>8.5026100000000007</v>
      </c>
      <c r="M398">
        <v>11.735099999999999</v>
      </c>
    </row>
    <row r="399" spans="1:13" x14ac:dyDescent="0.25">
      <c r="A399">
        <v>397</v>
      </c>
      <c r="B399" t="s">
        <v>547</v>
      </c>
      <c r="C399">
        <v>170</v>
      </c>
      <c r="D399" t="s">
        <v>248</v>
      </c>
      <c r="E399" t="s">
        <v>462</v>
      </c>
      <c r="F399">
        <v>11.466799999999999</v>
      </c>
      <c r="G399" t="s">
        <v>455</v>
      </c>
      <c r="H399">
        <v>9.4951679999999996</v>
      </c>
      <c r="I399">
        <v>1.371032</v>
      </c>
      <c r="J399">
        <v>1.892269</v>
      </c>
      <c r="K399">
        <v>108.879</v>
      </c>
      <c r="L399">
        <v>15.721299999999999</v>
      </c>
      <c r="M399">
        <v>21.6983</v>
      </c>
    </row>
    <row r="400" spans="1:13" x14ac:dyDescent="0.25">
      <c r="A400">
        <v>398</v>
      </c>
      <c r="B400" t="s">
        <v>547</v>
      </c>
      <c r="C400">
        <v>171</v>
      </c>
      <c r="D400" t="s">
        <v>235</v>
      </c>
      <c r="E400" t="s">
        <v>463</v>
      </c>
      <c r="F400">
        <v>18.9983</v>
      </c>
      <c r="G400" t="s">
        <v>455</v>
      </c>
      <c r="H400">
        <v>13.284879999999999</v>
      </c>
      <c r="I400">
        <v>2.2104170000000001</v>
      </c>
      <c r="J400">
        <v>2.272335</v>
      </c>
      <c r="K400">
        <v>252.39</v>
      </c>
      <c r="L400">
        <v>41.994199999999999</v>
      </c>
      <c r="M400">
        <v>43.170499999999997</v>
      </c>
    </row>
    <row r="401" spans="1:13" x14ac:dyDescent="0.25">
      <c r="A401">
        <v>399</v>
      </c>
      <c r="B401" t="s">
        <v>547</v>
      </c>
      <c r="C401">
        <v>171</v>
      </c>
      <c r="D401" t="s">
        <v>235</v>
      </c>
      <c r="E401" t="s">
        <v>463</v>
      </c>
      <c r="F401">
        <v>36.778700000000001</v>
      </c>
      <c r="G401" t="s">
        <v>455</v>
      </c>
      <c r="H401">
        <v>13.284879999999999</v>
      </c>
      <c r="I401">
        <v>2.2104170000000001</v>
      </c>
      <c r="J401">
        <v>2.272335</v>
      </c>
      <c r="K401">
        <v>488.601</v>
      </c>
      <c r="L401">
        <v>81.296300000000002</v>
      </c>
      <c r="M401">
        <v>83.573499999999996</v>
      </c>
    </row>
    <row r="402" spans="1:13" x14ac:dyDescent="0.25">
      <c r="A402">
        <v>400</v>
      </c>
      <c r="B402" t="s">
        <v>547</v>
      </c>
      <c r="C402">
        <v>171</v>
      </c>
      <c r="D402" t="s">
        <v>235</v>
      </c>
      <c r="E402" t="s">
        <v>463</v>
      </c>
      <c r="F402">
        <v>13.818</v>
      </c>
      <c r="G402" t="s">
        <v>455</v>
      </c>
      <c r="H402">
        <v>13.284879999999999</v>
      </c>
      <c r="I402">
        <v>2.2104170000000001</v>
      </c>
      <c r="J402">
        <v>2.272335</v>
      </c>
      <c r="K402">
        <v>183.57</v>
      </c>
      <c r="L402">
        <v>30.543500000000002</v>
      </c>
      <c r="M402">
        <v>31.399100000000001</v>
      </c>
    </row>
    <row r="403" spans="1:13" x14ac:dyDescent="0.25">
      <c r="A403">
        <v>401</v>
      </c>
      <c r="B403" t="s">
        <v>547</v>
      </c>
      <c r="C403">
        <v>171</v>
      </c>
      <c r="D403" t="s">
        <v>235</v>
      </c>
      <c r="E403" t="s">
        <v>463</v>
      </c>
      <c r="F403">
        <v>15.138500000000001</v>
      </c>
      <c r="G403" t="s">
        <v>455</v>
      </c>
      <c r="H403">
        <v>13.284879999999999</v>
      </c>
      <c r="I403">
        <v>2.2104170000000001</v>
      </c>
      <c r="J403">
        <v>2.272335</v>
      </c>
      <c r="K403">
        <v>201.113</v>
      </c>
      <c r="L403">
        <v>33.462400000000002</v>
      </c>
      <c r="M403">
        <v>34.399700000000003</v>
      </c>
    </row>
    <row r="404" spans="1:13" x14ac:dyDescent="0.25">
      <c r="A404">
        <v>402</v>
      </c>
      <c r="B404" t="s">
        <v>547</v>
      </c>
      <c r="C404">
        <v>182</v>
      </c>
      <c r="D404" t="s">
        <v>242</v>
      </c>
      <c r="E404" t="s">
        <v>507</v>
      </c>
      <c r="F404">
        <v>4.1440000000000001E-3</v>
      </c>
      <c r="G404" t="s">
        <v>455</v>
      </c>
      <c r="H404">
        <v>12.610151999999999</v>
      </c>
      <c r="I404">
        <v>2.1394980000000001</v>
      </c>
      <c r="J404">
        <v>2.2300369999999998</v>
      </c>
      <c r="K404">
        <v>5.2261000000000002E-2</v>
      </c>
      <c r="L404">
        <v>8.8669999999999999E-3</v>
      </c>
      <c r="M404">
        <v>9.2420000000000002E-3</v>
      </c>
    </row>
    <row r="405" spans="1:13" x14ac:dyDescent="0.25">
      <c r="A405">
        <v>403</v>
      </c>
      <c r="B405" t="s">
        <v>547</v>
      </c>
      <c r="C405">
        <v>182</v>
      </c>
      <c r="D405" t="s">
        <v>242</v>
      </c>
      <c r="E405" t="s">
        <v>507</v>
      </c>
      <c r="F405">
        <v>1.7E-5</v>
      </c>
      <c r="G405" t="s">
        <v>455</v>
      </c>
      <c r="H405">
        <v>12.610151999999999</v>
      </c>
      <c r="I405">
        <v>2.1394980000000001</v>
      </c>
      <c r="J405">
        <v>2.2300369999999998</v>
      </c>
      <c r="K405">
        <v>2.1499999999999999E-4</v>
      </c>
      <c r="L405">
        <v>3.6000000000000001E-5</v>
      </c>
      <c r="M405">
        <v>3.8000000000000002E-5</v>
      </c>
    </row>
    <row r="406" spans="1:13" x14ac:dyDescent="0.25">
      <c r="A406">
        <v>404</v>
      </c>
      <c r="B406" t="s">
        <v>547</v>
      </c>
      <c r="C406">
        <v>182</v>
      </c>
      <c r="D406" t="s">
        <v>242</v>
      </c>
      <c r="E406" t="s">
        <v>507</v>
      </c>
      <c r="F406">
        <v>1.23E-3</v>
      </c>
      <c r="G406" t="s">
        <v>455</v>
      </c>
      <c r="H406">
        <v>12.610151999999999</v>
      </c>
      <c r="I406">
        <v>2.1394980000000001</v>
      </c>
      <c r="J406">
        <v>2.2300369999999998</v>
      </c>
      <c r="K406">
        <v>1.5513000000000001E-2</v>
      </c>
      <c r="L406">
        <v>2.6319999999999998E-3</v>
      </c>
      <c r="M406">
        <v>2.7430000000000002E-3</v>
      </c>
    </row>
    <row r="407" spans="1:13" x14ac:dyDescent="0.25">
      <c r="A407">
        <v>405</v>
      </c>
      <c r="B407" t="s">
        <v>547</v>
      </c>
      <c r="C407">
        <v>182</v>
      </c>
      <c r="D407" t="s">
        <v>242</v>
      </c>
      <c r="E407" t="s">
        <v>507</v>
      </c>
      <c r="F407">
        <v>1.2071999999999999E-2</v>
      </c>
      <c r="G407" t="s">
        <v>455</v>
      </c>
      <c r="H407">
        <v>12.610151999999999</v>
      </c>
      <c r="I407">
        <v>2.1394980000000001</v>
      </c>
      <c r="J407">
        <v>2.2300369999999998</v>
      </c>
      <c r="K407">
        <v>0.152228</v>
      </c>
      <c r="L407">
        <v>2.5828E-2</v>
      </c>
      <c r="M407">
        <v>2.6921E-2</v>
      </c>
    </row>
    <row r="408" spans="1:13" x14ac:dyDescent="0.25">
      <c r="A408">
        <v>406</v>
      </c>
      <c r="B408" t="s">
        <v>547</v>
      </c>
      <c r="C408">
        <v>182</v>
      </c>
      <c r="D408" t="s">
        <v>242</v>
      </c>
      <c r="E408" t="s">
        <v>507</v>
      </c>
      <c r="F408">
        <v>1.4527999999999999E-2</v>
      </c>
      <c r="G408" t="s">
        <v>455</v>
      </c>
      <c r="H408">
        <v>12.610151999999999</v>
      </c>
      <c r="I408">
        <v>2.1394980000000001</v>
      </c>
      <c r="J408">
        <v>2.2300369999999998</v>
      </c>
      <c r="K408">
        <v>0.183202</v>
      </c>
      <c r="L408">
        <v>3.1083E-2</v>
      </c>
      <c r="M408">
        <v>3.2398000000000003E-2</v>
      </c>
    </row>
    <row r="409" spans="1:13" x14ac:dyDescent="0.25">
      <c r="A409">
        <v>407</v>
      </c>
      <c r="B409" t="s">
        <v>547</v>
      </c>
      <c r="C409">
        <v>182</v>
      </c>
      <c r="D409" t="s">
        <v>242</v>
      </c>
      <c r="E409" t="s">
        <v>507</v>
      </c>
      <c r="F409">
        <v>6.9999999999999999E-6</v>
      </c>
      <c r="G409" t="s">
        <v>455</v>
      </c>
      <c r="H409">
        <v>12.610151999999999</v>
      </c>
      <c r="I409">
        <v>2.1394980000000001</v>
      </c>
      <c r="J409">
        <v>2.2300369999999998</v>
      </c>
      <c r="K409">
        <v>9.1000000000000003E-5</v>
      </c>
      <c r="L409">
        <v>1.5E-5</v>
      </c>
      <c r="M409">
        <v>1.5999999999999999E-5</v>
      </c>
    </row>
    <row r="410" spans="1:13" x14ac:dyDescent="0.25">
      <c r="A410">
        <v>408</v>
      </c>
      <c r="B410" t="s">
        <v>547</v>
      </c>
      <c r="C410">
        <v>182</v>
      </c>
      <c r="D410" t="s">
        <v>242</v>
      </c>
      <c r="E410" t="s">
        <v>507</v>
      </c>
      <c r="F410">
        <v>1.529E-3</v>
      </c>
      <c r="G410" t="s">
        <v>455</v>
      </c>
      <c r="H410">
        <v>12.610151999999999</v>
      </c>
      <c r="I410">
        <v>2.1394980000000001</v>
      </c>
      <c r="J410">
        <v>2.2300369999999998</v>
      </c>
      <c r="K410">
        <v>1.9283000000000002E-2</v>
      </c>
      <c r="L410">
        <v>3.2720000000000002E-3</v>
      </c>
      <c r="M410">
        <v>3.4099999999999998E-3</v>
      </c>
    </row>
    <row r="411" spans="1:13" x14ac:dyDescent="0.25">
      <c r="A411">
        <v>409</v>
      </c>
      <c r="B411" t="s">
        <v>547</v>
      </c>
      <c r="C411">
        <v>182</v>
      </c>
      <c r="D411" t="s">
        <v>242</v>
      </c>
      <c r="E411" t="s">
        <v>507</v>
      </c>
      <c r="F411">
        <v>2.5100000000000001E-3</v>
      </c>
      <c r="G411" t="s">
        <v>455</v>
      </c>
      <c r="H411">
        <v>12.610151999999999</v>
      </c>
      <c r="I411">
        <v>2.1394980000000001</v>
      </c>
      <c r="J411">
        <v>2.2300369999999998</v>
      </c>
      <c r="K411">
        <v>3.1652E-2</v>
      </c>
      <c r="L411">
        <v>5.3699999999999998E-3</v>
      </c>
      <c r="M411">
        <v>5.5979999999999997E-3</v>
      </c>
    </row>
    <row r="412" spans="1:13" x14ac:dyDescent="0.25">
      <c r="A412">
        <v>410</v>
      </c>
      <c r="B412" t="s">
        <v>547</v>
      </c>
      <c r="C412">
        <v>182</v>
      </c>
      <c r="D412" t="s">
        <v>242</v>
      </c>
      <c r="E412" t="s">
        <v>507</v>
      </c>
      <c r="F412">
        <v>4.0279999999999996</v>
      </c>
      <c r="G412" t="s">
        <v>455</v>
      </c>
      <c r="H412">
        <v>12.610151999999999</v>
      </c>
      <c r="I412">
        <v>2.1394980000000001</v>
      </c>
      <c r="J412">
        <v>2.2300369999999998</v>
      </c>
      <c r="K412">
        <v>50.793700000000001</v>
      </c>
      <c r="L412">
        <v>8.6179000000000006</v>
      </c>
      <c r="M412">
        <v>8.9825900000000001</v>
      </c>
    </row>
    <row r="413" spans="1:13" x14ac:dyDescent="0.25">
      <c r="A413">
        <v>411</v>
      </c>
      <c r="B413" t="s">
        <v>547</v>
      </c>
      <c r="C413">
        <v>182</v>
      </c>
      <c r="D413" t="s">
        <v>242</v>
      </c>
      <c r="E413" t="s">
        <v>507</v>
      </c>
      <c r="F413">
        <v>8.3285999999999999E-2</v>
      </c>
      <c r="G413" t="s">
        <v>455</v>
      </c>
      <c r="H413">
        <v>12.610151999999999</v>
      </c>
      <c r="I413">
        <v>2.1394980000000001</v>
      </c>
      <c r="J413">
        <v>2.2300369999999998</v>
      </c>
      <c r="K413">
        <v>1.0502499999999999</v>
      </c>
      <c r="L413">
        <v>0.17818999999999999</v>
      </c>
      <c r="M413">
        <v>0.18573100000000001</v>
      </c>
    </row>
    <row r="414" spans="1:13" x14ac:dyDescent="0.25">
      <c r="A414">
        <v>412</v>
      </c>
      <c r="B414" t="s">
        <v>547</v>
      </c>
      <c r="C414">
        <v>182</v>
      </c>
      <c r="D414" t="s">
        <v>242</v>
      </c>
      <c r="E414" t="s">
        <v>507</v>
      </c>
      <c r="F414">
        <v>0.102589</v>
      </c>
      <c r="G414" t="s">
        <v>455</v>
      </c>
      <c r="H414">
        <v>12.610151999999999</v>
      </c>
      <c r="I414">
        <v>2.1394980000000001</v>
      </c>
      <c r="J414">
        <v>2.2300369999999998</v>
      </c>
      <c r="K414">
        <v>1.29366</v>
      </c>
      <c r="L414">
        <v>0.21948899999999999</v>
      </c>
      <c r="M414">
        <v>0.22877700000000001</v>
      </c>
    </row>
    <row r="415" spans="1:13" x14ac:dyDescent="0.25">
      <c r="A415">
        <v>413</v>
      </c>
      <c r="B415" t="s">
        <v>547</v>
      </c>
      <c r="C415">
        <v>182</v>
      </c>
      <c r="D415" t="s">
        <v>242</v>
      </c>
      <c r="E415" t="s">
        <v>507</v>
      </c>
      <c r="F415">
        <v>20.125900000000001</v>
      </c>
      <c r="G415" t="s">
        <v>455</v>
      </c>
      <c r="H415">
        <v>12.610151999999999</v>
      </c>
      <c r="I415">
        <v>2.1394980000000001</v>
      </c>
      <c r="J415">
        <v>2.2300369999999998</v>
      </c>
      <c r="K415">
        <v>253.791</v>
      </c>
      <c r="L415">
        <v>43.0593</v>
      </c>
      <c r="M415">
        <v>44.881500000000003</v>
      </c>
    </row>
    <row r="416" spans="1:13" x14ac:dyDescent="0.25">
      <c r="A416">
        <v>414</v>
      </c>
      <c r="B416" t="s">
        <v>547</v>
      </c>
      <c r="C416">
        <v>182</v>
      </c>
      <c r="D416" t="s">
        <v>242</v>
      </c>
      <c r="E416" t="s">
        <v>507</v>
      </c>
      <c r="F416">
        <v>40.1631</v>
      </c>
      <c r="G416" t="s">
        <v>455</v>
      </c>
      <c r="H416">
        <v>12.610151999999999</v>
      </c>
      <c r="I416">
        <v>2.1394980000000001</v>
      </c>
      <c r="J416">
        <v>2.2300369999999998</v>
      </c>
      <c r="K416">
        <v>506.46300000000002</v>
      </c>
      <c r="L416">
        <v>85.928899999999999</v>
      </c>
      <c r="M416">
        <v>89.565200000000004</v>
      </c>
    </row>
    <row r="417" spans="1:13" x14ac:dyDescent="0.25">
      <c r="A417">
        <v>415</v>
      </c>
      <c r="B417" t="s">
        <v>547</v>
      </c>
      <c r="C417">
        <v>182</v>
      </c>
      <c r="D417" t="s">
        <v>242</v>
      </c>
      <c r="E417" t="s">
        <v>507</v>
      </c>
      <c r="F417">
        <v>45.0227</v>
      </c>
      <c r="G417" t="s">
        <v>455</v>
      </c>
      <c r="H417">
        <v>12.610151999999999</v>
      </c>
      <c r="I417">
        <v>2.1394980000000001</v>
      </c>
      <c r="J417">
        <v>2.2300369999999998</v>
      </c>
      <c r="K417">
        <v>567.74300000000005</v>
      </c>
      <c r="L417">
        <v>96.325999999999993</v>
      </c>
      <c r="M417">
        <v>100.402</v>
      </c>
    </row>
    <row r="418" spans="1:13" x14ac:dyDescent="0.25">
      <c r="A418">
        <v>416</v>
      </c>
      <c r="B418" t="s">
        <v>547</v>
      </c>
      <c r="C418">
        <v>182</v>
      </c>
      <c r="D418" t="s">
        <v>242</v>
      </c>
      <c r="E418" t="s">
        <v>507</v>
      </c>
      <c r="F418">
        <v>6.9819699999999996</v>
      </c>
      <c r="G418" t="s">
        <v>455</v>
      </c>
      <c r="H418">
        <v>12.610151999999999</v>
      </c>
      <c r="I418">
        <v>2.1394980000000001</v>
      </c>
      <c r="J418">
        <v>2.2300369999999998</v>
      </c>
      <c r="K418">
        <v>88.043700000000001</v>
      </c>
      <c r="L418">
        <v>14.937900000000001</v>
      </c>
      <c r="M418">
        <v>15.57</v>
      </c>
    </row>
    <row r="419" spans="1:13" x14ac:dyDescent="0.25">
      <c r="A419">
        <v>417</v>
      </c>
      <c r="B419" t="s">
        <v>547</v>
      </c>
      <c r="C419">
        <v>182</v>
      </c>
      <c r="D419" t="s">
        <v>242</v>
      </c>
      <c r="E419" t="s">
        <v>507</v>
      </c>
      <c r="F419">
        <v>23.9437</v>
      </c>
      <c r="G419" t="s">
        <v>455</v>
      </c>
      <c r="H419">
        <v>12.610151999999999</v>
      </c>
      <c r="I419">
        <v>2.1394980000000001</v>
      </c>
      <c r="J419">
        <v>2.2300369999999998</v>
      </c>
      <c r="K419">
        <v>301.93400000000003</v>
      </c>
      <c r="L419">
        <v>51.227499999999999</v>
      </c>
      <c r="M419">
        <v>53.395299999999999</v>
      </c>
    </row>
    <row r="420" spans="1:13" x14ac:dyDescent="0.25">
      <c r="A420">
        <v>418</v>
      </c>
      <c r="B420" t="s">
        <v>547</v>
      </c>
      <c r="C420">
        <v>182</v>
      </c>
      <c r="D420" t="s">
        <v>242</v>
      </c>
      <c r="E420" t="s">
        <v>507</v>
      </c>
      <c r="F420">
        <v>11.7906</v>
      </c>
      <c r="G420" t="s">
        <v>455</v>
      </c>
      <c r="H420">
        <v>12.610151999999999</v>
      </c>
      <c r="I420">
        <v>2.1394980000000001</v>
      </c>
      <c r="J420">
        <v>2.2300369999999998</v>
      </c>
      <c r="K420">
        <v>148.68100000000001</v>
      </c>
      <c r="L420">
        <v>25.225999999999999</v>
      </c>
      <c r="M420">
        <v>26.293500000000002</v>
      </c>
    </row>
    <row r="421" spans="1:13" x14ac:dyDescent="0.25">
      <c r="A421">
        <v>419</v>
      </c>
      <c r="B421" t="s">
        <v>547</v>
      </c>
      <c r="C421">
        <v>182</v>
      </c>
      <c r="D421" t="s">
        <v>242</v>
      </c>
      <c r="E421" t="s">
        <v>507</v>
      </c>
      <c r="F421">
        <v>40.170099999999998</v>
      </c>
      <c r="G421" t="s">
        <v>455</v>
      </c>
      <c r="H421">
        <v>12.610151999999999</v>
      </c>
      <c r="I421">
        <v>2.1394980000000001</v>
      </c>
      <c r="J421">
        <v>2.2300369999999998</v>
      </c>
      <c r="K421">
        <v>506.55099999999999</v>
      </c>
      <c r="L421">
        <v>85.943899999999999</v>
      </c>
      <c r="M421">
        <v>89.580799999999996</v>
      </c>
    </row>
    <row r="422" spans="1:13" x14ac:dyDescent="0.25">
      <c r="A422">
        <v>420</v>
      </c>
      <c r="B422" t="s">
        <v>547</v>
      </c>
      <c r="C422">
        <v>182</v>
      </c>
      <c r="D422" t="s">
        <v>242</v>
      </c>
      <c r="E422" t="s">
        <v>507</v>
      </c>
      <c r="F422">
        <v>116.31</v>
      </c>
      <c r="G422" t="s">
        <v>455</v>
      </c>
      <c r="H422">
        <v>12.610151999999999</v>
      </c>
      <c r="I422">
        <v>2.1394980000000001</v>
      </c>
      <c r="J422">
        <v>2.2300369999999998</v>
      </c>
      <c r="K422">
        <v>1466.69</v>
      </c>
      <c r="L422">
        <v>248.845</v>
      </c>
      <c r="M422">
        <v>259.37599999999998</v>
      </c>
    </row>
    <row r="423" spans="1:13" x14ac:dyDescent="0.25">
      <c r="A423">
        <v>421</v>
      </c>
      <c r="B423" t="s">
        <v>547</v>
      </c>
      <c r="C423">
        <v>182</v>
      </c>
      <c r="D423" t="s">
        <v>242</v>
      </c>
      <c r="E423" t="s">
        <v>507</v>
      </c>
      <c r="F423">
        <v>95.722099999999998</v>
      </c>
      <c r="G423" t="s">
        <v>455</v>
      </c>
      <c r="H423">
        <v>12.610151999999999</v>
      </c>
      <c r="I423">
        <v>2.1394980000000001</v>
      </c>
      <c r="J423">
        <v>2.2300369999999998</v>
      </c>
      <c r="K423">
        <v>1207.07</v>
      </c>
      <c r="L423">
        <v>204.797</v>
      </c>
      <c r="M423">
        <v>213.464</v>
      </c>
    </row>
    <row r="424" spans="1:13" x14ac:dyDescent="0.25">
      <c r="A424">
        <v>422</v>
      </c>
      <c r="B424" t="s">
        <v>547</v>
      </c>
      <c r="C424">
        <v>182</v>
      </c>
      <c r="D424" t="s">
        <v>242</v>
      </c>
      <c r="E424" t="s">
        <v>507</v>
      </c>
      <c r="F424">
        <v>10.707100000000001</v>
      </c>
      <c r="G424" t="s">
        <v>455</v>
      </c>
      <c r="H424">
        <v>12.610151999999999</v>
      </c>
      <c r="I424">
        <v>2.1394980000000001</v>
      </c>
      <c r="J424">
        <v>2.2300369999999998</v>
      </c>
      <c r="K424">
        <v>135.018</v>
      </c>
      <c r="L424">
        <v>22.907800000000002</v>
      </c>
      <c r="M424">
        <v>23.877199999999998</v>
      </c>
    </row>
    <row r="425" spans="1:13" x14ac:dyDescent="0.25">
      <c r="A425">
        <v>423</v>
      </c>
      <c r="B425" t="s">
        <v>547</v>
      </c>
      <c r="C425">
        <v>182</v>
      </c>
      <c r="D425" t="s">
        <v>242</v>
      </c>
      <c r="E425" t="s">
        <v>507</v>
      </c>
      <c r="F425">
        <v>36.858499999999999</v>
      </c>
      <c r="G425" t="s">
        <v>455</v>
      </c>
      <c r="H425">
        <v>12.610151999999999</v>
      </c>
      <c r="I425">
        <v>2.1394980000000001</v>
      </c>
      <c r="J425">
        <v>2.2300369999999998</v>
      </c>
      <c r="K425">
        <v>464.791</v>
      </c>
      <c r="L425">
        <v>78.858699999999999</v>
      </c>
      <c r="M425">
        <v>82.195800000000006</v>
      </c>
    </row>
    <row r="426" spans="1:13" x14ac:dyDescent="0.25">
      <c r="A426">
        <v>424</v>
      </c>
      <c r="B426" t="s">
        <v>547</v>
      </c>
      <c r="C426">
        <v>182</v>
      </c>
      <c r="D426" t="s">
        <v>242</v>
      </c>
      <c r="E426" t="s">
        <v>507</v>
      </c>
      <c r="F426">
        <v>44.570700000000002</v>
      </c>
      <c r="G426" t="s">
        <v>455</v>
      </c>
      <c r="H426">
        <v>12.610151999999999</v>
      </c>
      <c r="I426">
        <v>2.1394980000000001</v>
      </c>
      <c r="J426">
        <v>2.2300369999999998</v>
      </c>
      <c r="K426">
        <v>562.04300000000001</v>
      </c>
      <c r="L426">
        <v>95.358900000000006</v>
      </c>
      <c r="M426">
        <v>99.394300000000001</v>
      </c>
    </row>
    <row r="427" spans="1:13" x14ac:dyDescent="0.25">
      <c r="A427">
        <v>425</v>
      </c>
      <c r="B427" t="s">
        <v>547</v>
      </c>
      <c r="C427">
        <v>182</v>
      </c>
      <c r="D427" t="s">
        <v>242</v>
      </c>
      <c r="E427" t="s">
        <v>507</v>
      </c>
      <c r="F427">
        <v>24.195699999999999</v>
      </c>
      <c r="G427" t="s">
        <v>455</v>
      </c>
      <c r="H427">
        <v>12.610151999999999</v>
      </c>
      <c r="I427">
        <v>2.1394980000000001</v>
      </c>
      <c r="J427">
        <v>2.2300369999999998</v>
      </c>
      <c r="K427">
        <v>305.11099999999999</v>
      </c>
      <c r="L427">
        <v>51.7667</v>
      </c>
      <c r="M427">
        <v>53.957299999999996</v>
      </c>
    </row>
    <row r="428" spans="1:13" x14ac:dyDescent="0.25">
      <c r="A428">
        <v>426</v>
      </c>
      <c r="B428" t="s">
        <v>547</v>
      </c>
      <c r="C428">
        <v>182</v>
      </c>
      <c r="D428" t="s">
        <v>242</v>
      </c>
      <c r="E428" t="s">
        <v>507</v>
      </c>
      <c r="F428">
        <v>6.1408100000000001</v>
      </c>
      <c r="G428" t="s">
        <v>455</v>
      </c>
      <c r="H428">
        <v>12.610151999999999</v>
      </c>
      <c r="I428">
        <v>2.1394980000000001</v>
      </c>
      <c r="J428">
        <v>2.2300369999999998</v>
      </c>
      <c r="K428">
        <v>77.436499999999995</v>
      </c>
      <c r="L428">
        <v>13.138299999999999</v>
      </c>
      <c r="M428">
        <v>13.6942</v>
      </c>
    </row>
    <row r="429" spans="1:13" x14ac:dyDescent="0.25">
      <c r="A429">
        <v>427</v>
      </c>
      <c r="B429" t="s">
        <v>547</v>
      </c>
      <c r="C429">
        <v>182</v>
      </c>
      <c r="D429" t="s">
        <v>242</v>
      </c>
      <c r="E429" t="s">
        <v>507</v>
      </c>
      <c r="F429">
        <v>12.854100000000001</v>
      </c>
      <c r="G429" t="s">
        <v>455</v>
      </c>
      <c r="H429">
        <v>12.610151999999999</v>
      </c>
      <c r="I429">
        <v>2.1394980000000001</v>
      </c>
      <c r="J429">
        <v>2.2300369999999998</v>
      </c>
      <c r="K429">
        <v>162.09200000000001</v>
      </c>
      <c r="L429">
        <v>27.501300000000001</v>
      </c>
      <c r="M429">
        <v>28.665099999999999</v>
      </c>
    </row>
    <row r="430" spans="1:13" x14ac:dyDescent="0.25">
      <c r="A430">
        <v>428</v>
      </c>
      <c r="B430" t="s">
        <v>547</v>
      </c>
      <c r="C430">
        <v>182</v>
      </c>
      <c r="D430" t="s">
        <v>242</v>
      </c>
      <c r="E430" t="s">
        <v>507</v>
      </c>
      <c r="F430">
        <v>60.577399999999997</v>
      </c>
      <c r="G430" t="s">
        <v>455</v>
      </c>
      <c r="H430">
        <v>12.610151999999999</v>
      </c>
      <c r="I430">
        <v>2.1394980000000001</v>
      </c>
      <c r="J430">
        <v>2.2300369999999998</v>
      </c>
      <c r="K430">
        <v>763.89</v>
      </c>
      <c r="L430">
        <v>129.60499999999999</v>
      </c>
      <c r="M430">
        <v>135.09</v>
      </c>
    </row>
    <row r="431" spans="1:13" x14ac:dyDescent="0.25">
      <c r="A431">
        <v>429</v>
      </c>
      <c r="B431" t="s">
        <v>547</v>
      </c>
      <c r="C431">
        <v>182</v>
      </c>
      <c r="D431" t="s">
        <v>242</v>
      </c>
      <c r="E431" t="s">
        <v>507</v>
      </c>
      <c r="F431">
        <v>75.430099999999996</v>
      </c>
      <c r="G431" t="s">
        <v>455</v>
      </c>
      <c r="H431">
        <v>12.610151999999999</v>
      </c>
      <c r="I431">
        <v>2.1394980000000001</v>
      </c>
      <c r="J431">
        <v>2.2300369999999998</v>
      </c>
      <c r="K431">
        <v>951.18499999999995</v>
      </c>
      <c r="L431">
        <v>161.38300000000001</v>
      </c>
      <c r="M431">
        <v>168.21199999999999</v>
      </c>
    </row>
    <row r="432" spans="1:13" x14ac:dyDescent="0.25">
      <c r="A432">
        <v>430</v>
      </c>
      <c r="B432" t="s">
        <v>547</v>
      </c>
      <c r="C432">
        <v>182</v>
      </c>
      <c r="D432" t="s">
        <v>242</v>
      </c>
      <c r="E432" t="s">
        <v>507</v>
      </c>
      <c r="F432">
        <v>171.02</v>
      </c>
      <c r="G432" t="s">
        <v>455</v>
      </c>
      <c r="H432">
        <v>12.610151999999999</v>
      </c>
      <c r="I432">
        <v>2.1394980000000001</v>
      </c>
      <c r="J432">
        <v>2.2300369999999998</v>
      </c>
      <c r="K432">
        <v>2156.59</v>
      </c>
      <c r="L432">
        <v>365.89699999999999</v>
      </c>
      <c r="M432">
        <v>381.38099999999997</v>
      </c>
    </row>
    <row r="433" spans="1:13" x14ac:dyDescent="0.25">
      <c r="A433">
        <v>431</v>
      </c>
      <c r="B433" t="s">
        <v>547</v>
      </c>
      <c r="C433">
        <v>184</v>
      </c>
      <c r="D433" t="s">
        <v>413</v>
      </c>
      <c r="E433" t="s">
        <v>579</v>
      </c>
      <c r="F433">
        <v>3.6378400000000002</v>
      </c>
      <c r="G433" t="s">
        <v>455</v>
      </c>
      <c r="H433">
        <v>13.547533</v>
      </c>
      <c r="I433">
        <v>2.2732169999999998</v>
      </c>
      <c r="J433">
        <v>2.3762370000000002</v>
      </c>
      <c r="K433">
        <v>49.283799999999999</v>
      </c>
      <c r="L433">
        <v>8.2696000000000005</v>
      </c>
      <c r="M433">
        <v>8.6443700000000003</v>
      </c>
    </row>
    <row r="434" spans="1:13" x14ac:dyDescent="0.25">
      <c r="A434">
        <v>432</v>
      </c>
      <c r="B434" t="s">
        <v>547</v>
      </c>
      <c r="C434">
        <v>184</v>
      </c>
      <c r="D434" t="s">
        <v>413</v>
      </c>
      <c r="E434" t="s">
        <v>579</v>
      </c>
      <c r="F434">
        <v>5.6436700000000002</v>
      </c>
      <c r="G434" t="s">
        <v>455</v>
      </c>
      <c r="H434">
        <v>13.547533</v>
      </c>
      <c r="I434">
        <v>2.2732169999999998</v>
      </c>
      <c r="J434">
        <v>2.3762370000000002</v>
      </c>
      <c r="K434">
        <v>76.457800000000006</v>
      </c>
      <c r="L434">
        <v>12.8293</v>
      </c>
      <c r="M434">
        <v>13.4107</v>
      </c>
    </row>
    <row r="435" spans="1:13" x14ac:dyDescent="0.25">
      <c r="A435">
        <v>433</v>
      </c>
      <c r="B435" t="s">
        <v>547</v>
      </c>
      <c r="C435">
        <v>184</v>
      </c>
      <c r="D435" t="s">
        <v>413</v>
      </c>
      <c r="E435" t="s">
        <v>579</v>
      </c>
      <c r="F435">
        <v>3.9783599999999999</v>
      </c>
      <c r="G435" t="s">
        <v>455</v>
      </c>
      <c r="H435">
        <v>13.547533</v>
      </c>
      <c r="I435">
        <v>2.2732169999999998</v>
      </c>
      <c r="J435">
        <v>2.3762370000000002</v>
      </c>
      <c r="K435">
        <v>53.896999999999998</v>
      </c>
      <c r="L435">
        <v>9.0436800000000002</v>
      </c>
      <c r="M435">
        <v>9.4535199999999993</v>
      </c>
    </row>
    <row r="436" spans="1:13" x14ac:dyDescent="0.25">
      <c r="A436">
        <v>434</v>
      </c>
      <c r="B436" t="s">
        <v>547</v>
      </c>
      <c r="C436">
        <v>184</v>
      </c>
      <c r="D436" t="s">
        <v>413</v>
      </c>
      <c r="E436" t="s">
        <v>579</v>
      </c>
      <c r="F436">
        <v>6.7830000000000004</v>
      </c>
      <c r="G436" t="s">
        <v>455</v>
      </c>
      <c r="H436">
        <v>13.547533</v>
      </c>
      <c r="I436">
        <v>2.2732169999999998</v>
      </c>
      <c r="J436">
        <v>2.3762370000000002</v>
      </c>
      <c r="K436">
        <v>91.892899999999997</v>
      </c>
      <c r="L436">
        <v>15.4192</v>
      </c>
      <c r="M436">
        <v>16.117999999999999</v>
      </c>
    </row>
    <row r="437" spans="1:13" x14ac:dyDescent="0.25">
      <c r="A437">
        <v>435</v>
      </c>
      <c r="B437" t="s">
        <v>547</v>
      </c>
      <c r="C437">
        <v>184</v>
      </c>
      <c r="D437" t="s">
        <v>413</v>
      </c>
      <c r="E437" t="s">
        <v>579</v>
      </c>
      <c r="F437">
        <v>16.002400000000002</v>
      </c>
      <c r="G437" t="s">
        <v>455</v>
      </c>
      <c r="H437">
        <v>13.547533</v>
      </c>
      <c r="I437">
        <v>2.2732169999999998</v>
      </c>
      <c r="J437">
        <v>2.3762370000000002</v>
      </c>
      <c r="K437">
        <v>216.79300000000001</v>
      </c>
      <c r="L437">
        <v>36.376899999999999</v>
      </c>
      <c r="M437">
        <v>38.025500000000001</v>
      </c>
    </row>
    <row r="438" spans="1:13" x14ac:dyDescent="0.25">
      <c r="A438">
        <v>436</v>
      </c>
      <c r="B438" t="s">
        <v>547</v>
      </c>
      <c r="C438">
        <v>184</v>
      </c>
      <c r="D438" t="s">
        <v>413</v>
      </c>
      <c r="E438" t="s">
        <v>579</v>
      </c>
      <c r="F438">
        <v>5.0277599999999998</v>
      </c>
      <c r="G438" t="s">
        <v>455</v>
      </c>
      <c r="H438">
        <v>13.547533</v>
      </c>
      <c r="I438">
        <v>2.2732169999999998</v>
      </c>
      <c r="J438">
        <v>2.3762370000000002</v>
      </c>
      <c r="K438">
        <v>68.113699999999994</v>
      </c>
      <c r="L438">
        <v>11.4292</v>
      </c>
      <c r="M438">
        <v>11.947100000000001</v>
      </c>
    </row>
    <row r="439" spans="1:13" x14ac:dyDescent="0.25">
      <c r="A439">
        <v>437</v>
      </c>
      <c r="B439" t="s">
        <v>547</v>
      </c>
      <c r="C439">
        <v>184</v>
      </c>
      <c r="D439" t="s">
        <v>413</v>
      </c>
      <c r="E439" t="s">
        <v>579</v>
      </c>
      <c r="F439">
        <v>2.1633300000000002</v>
      </c>
      <c r="G439" t="s">
        <v>455</v>
      </c>
      <c r="H439">
        <v>13.547533</v>
      </c>
      <c r="I439">
        <v>2.2732169999999998</v>
      </c>
      <c r="J439">
        <v>2.3762370000000002</v>
      </c>
      <c r="K439">
        <v>29.3078</v>
      </c>
      <c r="L439">
        <v>4.9177200000000001</v>
      </c>
      <c r="M439">
        <v>5.1405799999999999</v>
      </c>
    </row>
    <row r="440" spans="1:13" x14ac:dyDescent="0.25">
      <c r="A440">
        <v>438</v>
      </c>
      <c r="B440" t="s">
        <v>547</v>
      </c>
      <c r="C440">
        <v>185</v>
      </c>
      <c r="D440" t="s">
        <v>280</v>
      </c>
      <c r="E440" t="s">
        <v>580</v>
      </c>
      <c r="F440">
        <v>14.990399999999999</v>
      </c>
      <c r="G440" t="s">
        <v>455</v>
      </c>
      <c r="H440">
        <v>9.8066300000000002</v>
      </c>
      <c r="I440">
        <v>1.6516230000000001</v>
      </c>
      <c r="J440">
        <v>2.1193119999999999</v>
      </c>
      <c r="K440">
        <v>147.005</v>
      </c>
      <c r="L440">
        <v>24.758500000000002</v>
      </c>
      <c r="M440">
        <v>31.769300000000001</v>
      </c>
    </row>
    <row r="441" spans="1:13" x14ac:dyDescent="0.25">
      <c r="A441">
        <v>439</v>
      </c>
      <c r="B441" t="s">
        <v>547</v>
      </c>
      <c r="C441">
        <v>185</v>
      </c>
      <c r="D441" t="s">
        <v>280</v>
      </c>
      <c r="E441" t="s">
        <v>580</v>
      </c>
      <c r="F441">
        <v>11.885199999999999</v>
      </c>
      <c r="G441" t="s">
        <v>455</v>
      </c>
      <c r="H441">
        <v>9.8066300000000002</v>
      </c>
      <c r="I441">
        <v>1.6516230000000001</v>
      </c>
      <c r="J441">
        <v>2.1193119999999999</v>
      </c>
      <c r="K441">
        <v>116.554</v>
      </c>
      <c r="L441">
        <v>19.629899999999999</v>
      </c>
      <c r="M441">
        <v>25.188400000000001</v>
      </c>
    </row>
    <row r="442" spans="1:13" x14ac:dyDescent="0.25">
      <c r="A442">
        <v>440</v>
      </c>
      <c r="B442" t="s">
        <v>547</v>
      </c>
      <c r="C442">
        <v>190</v>
      </c>
      <c r="D442" t="s">
        <v>297</v>
      </c>
      <c r="E442" t="s">
        <v>581</v>
      </c>
      <c r="F442">
        <v>10.6942</v>
      </c>
      <c r="G442" t="s">
        <v>455</v>
      </c>
      <c r="H442">
        <v>10.901999</v>
      </c>
      <c r="I442">
        <v>1.84677</v>
      </c>
      <c r="J442">
        <v>1.9753529999999999</v>
      </c>
      <c r="K442">
        <v>116.58799999999999</v>
      </c>
      <c r="L442">
        <v>19.749700000000001</v>
      </c>
      <c r="M442">
        <v>21.1248</v>
      </c>
    </row>
    <row r="443" spans="1:13" x14ac:dyDescent="0.25">
      <c r="A443">
        <v>441</v>
      </c>
      <c r="B443" t="s">
        <v>547</v>
      </c>
      <c r="C443">
        <v>190</v>
      </c>
      <c r="D443" t="s">
        <v>297</v>
      </c>
      <c r="E443" t="s">
        <v>581</v>
      </c>
      <c r="F443">
        <v>5.8373200000000001</v>
      </c>
      <c r="G443" t="s">
        <v>455</v>
      </c>
      <c r="H443">
        <v>10.901999</v>
      </c>
      <c r="I443">
        <v>1.84677</v>
      </c>
      <c r="J443">
        <v>1.9753529999999999</v>
      </c>
      <c r="K443">
        <v>63.638500000000001</v>
      </c>
      <c r="L443">
        <v>10.780200000000001</v>
      </c>
      <c r="M443">
        <v>11.530799999999999</v>
      </c>
    </row>
    <row r="444" spans="1:13" x14ac:dyDescent="0.25">
      <c r="A444">
        <v>442</v>
      </c>
      <c r="B444" t="s">
        <v>547</v>
      </c>
      <c r="C444">
        <v>190</v>
      </c>
      <c r="D444" t="s">
        <v>297</v>
      </c>
      <c r="E444" t="s">
        <v>581</v>
      </c>
      <c r="F444">
        <v>0.93829300000000004</v>
      </c>
      <c r="G444" t="s">
        <v>455</v>
      </c>
      <c r="H444">
        <v>10.901999</v>
      </c>
      <c r="I444">
        <v>1.84677</v>
      </c>
      <c r="J444">
        <v>1.9753529999999999</v>
      </c>
      <c r="K444">
        <v>10.2293</v>
      </c>
      <c r="L444">
        <v>1.73281</v>
      </c>
      <c r="M444">
        <v>1.8534600000000001</v>
      </c>
    </row>
    <row r="445" spans="1:13" x14ac:dyDescent="0.25">
      <c r="A445">
        <v>443</v>
      </c>
      <c r="B445" t="s">
        <v>547</v>
      </c>
      <c r="C445">
        <v>190</v>
      </c>
      <c r="D445" t="s">
        <v>297</v>
      </c>
      <c r="E445" t="s">
        <v>581</v>
      </c>
      <c r="F445">
        <v>7.6858399999999998</v>
      </c>
      <c r="G445" t="s">
        <v>455</v>
      </c>
      <c r="H445">
        <v>10.901999</v>
      </c>
      <c r="I445">
        <v>1.84677</v>
      </c>
      <c r="J445">
        <v>1.9753529999999999</v>
      </c>
      <c r="K445">
        <v>83.790999999999997</v>
      </c>
      <c r="L445">
        <v>14.194000000000001</v>
      </c>
      <c r="M445">
        <v>15.1822</v>
      </c>
    </row>
    <row r="446" spans="1:13" x14ac:dyDescent="0.25">
      <c r="A446">
        <v>444</v>
      </c>
      <c r="B446" t="s">
        <v>547</v>
      </c>
      <c r="C446">
        <v>740</v>
      </c>
      <c r="D446" t="s">
        <v>262</v>
      </c>
      <c r="E446" t="s">
        <v>582</v>
      </c>
      <c r="F446">
        <v>5.1316199999999998</v>
      </c>
      <c r="G446" t="s">
        <v>455</v>
      </c>
      <c r="H446">
        <v>4.0763040000000004</v>
      </c>
      <c r="I446">
        <v>0.43048500000000001</v>
      </c>
      <c r="J446">
        <v>1.33796</v>
      </c>
      <c r="K446">
        <v>20.917999999999999</v>
      </c>
      <c r="L446">
        <v>2.2090800000000002</v>
      </c>
      <c r="M446">
        <v>6.8658999999999999</v>
      </c>
    </row>
    <row r="447" spans="1:13" x14ac:dyDescent="0.25">
      <c r="A447">
        <v>445</v>
      </c>
      <c r="B447" t="s">
        <v>547</v>
      </c>
      <c r="C447">
        <v>747</v>
      </c>
      <c r="D447" t="s">
        <v>411</v>
      </c>
      <c r="E447" t="s">
        <v>512</v>
      </c>
      <c r="F447">
        <v>3.3557100000000002</v>
      </c>
      <c r="G447" t="s">
        <v>455</v>
      </c>
      <c r="H447">
        <v>14.613941000000001</v>
      </c>
      <c r="I447">
        <v>2.451908</v>
      </c>
      <c r="J447">
        <v>2.550424</v>
      </c>
      <c r="K447">
        <v>49.040100000000002</v>
      </c>
      <c r="L447">
        <v>8.2278900000000004</v>
      </c>
      <c r="M447">
        <v>8.5584799999999994</v>
      </c>
    </row>
    <row r="448" spans="1:13" x14ac:dyDescent="0.25">
      <c r="A448">
        <v>446</v>
      </c>
      <c r="B448" t="s">
        <v>547</v>
      </c>
      <c r="C448">
        <v>810</v>
      </c>
      <c r="D448" t="s">
        <v>438</v>
      </c>
      <c r="E448" t="s">
        <v>583</v>
      </c>
      <c r="F448">
        <v>68.246200000000002</v>
      </c>
      <c r="G448" t="s">
        <v>455</v>
      </c>
      <c r="H448">
        <v>10.031917</v>
      </c>
      <c r="I448">
        <v>1.5048680000000001</v>
      </c>
      <c r="J448">
        <v>1.99996</v>
      </c>
      <c r="K448">
        <v>684.64</v>
      </c>
      <c r="L448">
        <v>102.702</v>
      </c>
      <c r="M448">
        <v>136.49</v>
      </c>
    </row>
    <row r="449" spans="1:13" x14ac:dyDescent="0.25">
      <c r="A449">
        <v>447</v>
      </c>
      <c r="B449" t="s">
        <v>547</v>
      </c>
      <c r="C449">
        <v>811</v>
      </c>
      <c r="D449" t="s">
        <v>240</v>
      </c>
      <c r="E449" t="s">
        <v>584</v>
      </c>
      <c r="F449">
        <v>1.6399E-2</v>
      </c>
      <c r="G449" t="s">
        <v>455</v>
      </c>
      <c r="H449">
        <v>7.0264009999999999</v>
      </c>
      <c r="I449">
        <v>0.85041100000000003</v>
      </c>
      <c r="J449">
        <v>1.690685</v>
      </c>
      <c r="K449">
        <v>0.11522499999999999</v>
      </c>
      <c r="L449">
        <v>1.3946E-2</v>
      </c>
      <c r="M449">
        <v>2.7725E-2</v>
      </c>
    </row>
    <row r="450" spans="1:13" x14ac:dyDescent="0.25">
      <c r="A450">
        <v>448</v>
      </c>
      <c r="B450" t="s">
        <v>547</v>
      </c>
      <c r="C450">
        <v>811</v>
      </c>
      <c r="D450" t="s">
        <v>240</v>
      </c>
      <c r="E450" t="s">
        <v>584</v>
      </c>
      <c r="F450">
        <v>2.8790100000000001</v>
      </c>
      <c r="G450" t="s">
        <v>455</v>
      </c>
      <c r="H450">
        <v>7.0264009999999999</v>
      </c>
      <c r="I450">
        <v>0.85041100000000003</v>
      </c>
      <c r="J450">
        <v>1.690685</v>
      </c>
      <c r="K450">
        <v>20.229099999999999</v>
      </c>
      <c r="L450">
        <v>2.44834</v>
      </c>
      <c r="M450">
        <v>4.8674999999999997</v>
      </c>
    </row>
    <row r="451" spans="1:13" x14ac:dyDescent="0.25">
      <c r="A451">
        <v>449</v>
      </c>
      <c r="B451" t="s">
        <v>547</v>
      </c>
      <c r="C451">
        <v>811</v>
      </c>
      <c r="D451" t="s">
        <v>240</v>
      </c>
      <c r="E451" t="s">
        <v>584</v>
      </c>
      <c r="F451">
        <v>192.58099999999999</v>
      </c>
      <c r="G451" t="s">
        <v>455</v>
      </c>
      <c r="H451">
        <v>7.0264009999999999</v>
      </c>
      <c r="I451">
        <v>0.85041100000000003</v>
      </c>
      <c r="J451">
        <v>1.690685</v>
      </c>
      <c r="K451">
        <v>1353.15</v>
      </c>
      <c r="L451">
        <v>163.773</v>
      </c>
      <c r="M451">
        <v>325.59399999999999</v>
      </c>
    </row>
    <row r="452" spans="1:13" x14ac:dyDescent="0.25">
      <c r="A452">
        <v>450</v>
      </c>
      <c r="B452" t="s">
        <v>547</v>
      </c>
      <c r="C452">
        <v>814</v>
      </c>
      <c r="D452" t="s">
        <v>239</v>
      </c>
      <c r="E452" t="s">
        <v>469</v>
      </c>
      <c r="F452">
        <v>134.511</v>
      </c>
      <c r="G452" t="s">
        <v>455</v>
      </c>
      <c r="H452">
        <v>11.698136999999999</v>
      </c>
      <c r="I452">
        <v>2.0063559999999998</v>
      </c>
      <c r="J452">
        <v>2.130468</v>
      </c>
      <c r="K452">
        <v>1573.53</v>
      </c>
      <c r="L452">
        <v>269.87700000000001</v>
      </c>
      <c r="M452">
        <v>286.57100000000003</v>
      </c>
    </row>
    <row r="453" spans="1:13" x14ac:dyDescent="0.25">
      <c r="A453">
        <v>451</v>
      </c>
      <c r="B453" t="s">
        <v>547</v>
      </c>
      <c r="C453">
        <v>831</v>
      </c>
      <c r="D453" t="s">
        <v>319</v>
      </c>
      <c r="E453" t="s">
        <v>585</v>
      </c>
      <c r="F453">
        <v>3.3248799999999998</v>
      </c>
      <c r="G453" t="s">
        <v>455</v>
      </c>
      <c r="H453">
        <v>5.0356030000000001</v>
      </c>
      <c r="I453">
        <v>0.54265600000000003</v>
      </c>
      <c r="J453">
        <v>1.6281060000000001</v>
      </c>
      <c r="K453">
        <v>16.742799999999999</v>
      </c>
      <c r="L453">
        <v>1.80427</v>
      </c>
      <c r="M453">
        <v>5.4132600000000002</v>
      </c>
    </row>
    <row r="454" spans="1:13" x14ac:dyDescent="0.25">
      <c r="A454">
        <v>452</v>
      </c>
      <c r="B454" t="s">
        <v>547</v>
      </c>
      <c r="C454">
        <v>833</v>
      </c>
      <c r="D454" t="s">
        <v>440</v>
      </c>
      <c r="E454" t="s">
        <v>586</v>
      </c>
      <c r="F454">
        <v>4.7563199999999997</v>
      </c>
      <c r="G454" t="s">
        <v>455</v>
      </c>
      <c r="H454">
        <v>13.812533</v>
      </c>
      <c r="I454">
        <v>1.9978020000000001</v>
      </c>
      <c r="J454">
        <v>2.139303</v>
      </c>
      <c r="K454">
        <v>65.696799999999996</v>
      </c>
      <c r="L454">
        <v>9.5021799999999992</v>
      </c>
      <c r="M454">
        <v>10.1752</v>
      </c>
    </row>
    <row r="455" spans="1:13" x14ac:dyDescent="0.25">
      <c r="A455">
        <v>453</v>
      </c>
      <c r="B455" t="s">
        <v>547</v>
      </c>
      <c r="C455">
        <v>834</v>
      </c>
      <c r="D455" t="s">
        <v>410</v>
      </c>
      <c r="E455" t="s">
        <v>587</v>
      </c>
      <c r="F455">
        <v>17.4907</v>
      </c>
      <c r="G455" t="s">
        <v>455</v>
      </c>
      <c r="H455">
        <v>13.565632000000001</v>
      </c>
      <c r="I455">
        <v>2.5542289999999999</v>
      </c>
      <c r="J455">
        <v>2.2984840000000002</v>
      </c>
      <c r="K455">
        <v>237.27199999999999</v>
      </c>
      <c r="L455">
        <v>44.6753</v>
      </c>
      <c r="M455">
        <v>40.202100000000002</v>
      </c>
    </row>
    <row r="456" spans="1:13" x14ac:dyDescent="0.25">
      <c r="A456">
        <v>454</v>
      </c>
      <c r="B456" t="s">
        <v>547</v>
      </c>
      <c r="C456">
        <v>111</v>
      </c>
      <c r="D456" t="s">
        <v>231</v>
      </c>
      <c r="E456" t="s">
        <v>448</v>
      </c>
      <c r="F456">
        <v>204.126</v>
      </c>
      <c r="G456" t="s">
        <v>449</v>
      </c>
      <c r="H456">
        <v>9.8435590000000008</v>
      </c>
      <c r="I456">
        <v>1.71604</v>
      </c>
      <c r="J456">
        <v>2.0080279999999999</v>
      </c>
      <c r="K456">
        <v>2009.33</v>
      </c>
      <c r="L456">
        <v>350.28800000000001</v>
      </c>
      <c r="M456">
        <v>409.89100000000002</v>
      </c>
    </row>
    <row r="457" spans="1:13" x14ac:dyDescent="0.25">
      <c r="A457">
        <v>455</v>
      </c>
      <c r="B457" t="s">
        <v>547</v>
      </c>
      <c r="C457">
        <v>121</v>
      </c>
      <c r="D457" t="s">
        <v>231</v>
      </c>
      <c r="E457" t="s">
        <v>588</v>
      </c>
      <c r="F457">
        <v>18.6525</v>
      </c>
      <c r="G457" t="s">
        <v>449</v>
      </c>
      <c r="H457">
        <v>11.333601</v>
      </c>
      <c r="I457">
        <v>1.9365939999999999</v>
      </c>
      <c r="J457">
        <v>2.0834730000000001</v>
      </c>
      <c r="K457">
        <v>211.4</v>
      </c>
      <c r="L457">
        <v>36.122300000000003</v>
      </c>
      <c r="M457">
        <v>38.862000000000002</v>
      </c>
    </row>
    <row r="458" spans="1:13" x14ac:dyDescent="0.25">
      <c r="A458">
        <v>456</v>
      </c>
      <c r="B458" t="s">
        <v>547</v>
      </c>
      <c r="C458">
        <v>133</v>
      </c>
      <c r="D458" t="s">
        <v>232</v>
      </c>
      <c r="E458" t="s">
        <v>450</v>
      </c>
      <c r="F458">
        <v>32.847999999999999</v>
      </c>
      <c r="G458" t="s">
        <v>449</v>
      </c>
      <c r="H458">
        <v>10.662836</v>
      </c>
      <c r="I458">
        <v>2.1844049999999999</v>
      </c>
      <c r="J458">
        <v>1.9402969999999999</v>
      </c>
      <c r="K458">
        <v>350.25299999999999</v>
      </c>
      <c r="L458">
        <v>71.753299999999996</v>
      </c>
      <c r="M458">
        <v>63.734900000000003</v>
      </c>
    </row>
    <row r="459" spans="1:13" x14ac:dyDescent="0.25">
      <c r="A459">
        <v>457</v>
      </c>
      <c r="B459" t="s">
        <v>547</v>
      </c>
      <c r="C459">
        <v>134</v>
      </c>
      <c r="D459" t="s">
        <v>241</v>
      </c>
      <c r="E459" t="s">
        <v>537</v>
      </c>
      <c r="F459">
        <v>35.321300000000001</v>
      </c>
      <c r="G459" t="s">
        <v>449</v>
      </c>
      <c r="H459">
        <v>7.7349319999999997</v>
      </c>
      <c r="I459">
        <v>1.296503</v>
      </c>
      <c r="J459">
        <v>1.8149770000000001</v>
      </c>
      <c r="K459">
        <v>273.20800000000003</v>
      </c>
      <c r="L459">
        <v>45.794199999999996</v>
      </c>
      <c r="M459">
        <v>64.107299999999995</v>
      </c>
    </row>
    <row r="460" spans="1:13" x14ac:dyDescent="0.25">
      <c r="A460">
        <v>458</v>
      </c>
      <c r="B460" t="s">
        <v>547</v>
      </c>
      <c r="C460">
        <v>140</v>
      </c>
      <c r="D460" t="s">
        <v>233</v>
      </c>
      <c r="E460" t="s">
        <v>589</v>
      </c>
      <c r="F460">
        <v>1.00145</v>
      </c>
      <c r="G460" t="s">
        <v>449</v>
      </c>
      <c r="H460">
        <v>11.705939000000001</v>
      </c>
      <c r="I460">
        <v>1.7997080000000001</v>
      </c>
      <c r="J460">
        <v>2.0554060000000001</v>
      </c>
      <c r="K460">
        <v>11.722899999999999</v>
      </c>
      <c r="L460">
        <v>1.8023199999999999</v>
      </c>
      <c r="M460">
        <v>2.0583900000000002</v>
      </c>
    </row>
    <row r="461" spans="1:13" x14ac:dyDescent="0.25">
      <c r="A461">
        <v>459</v>
      </c>
      <c r="B461" t="s">
        <v>547</v>
      </c>
      <c r="C461">
        <v>140</v>
      </c>
      <c r="D461" t="s">
        <v>233</v>
      </c>
      <c r="E461" t="s">
        <v>589</v>
      </c>
      <c r="F461">
        <v>3.5042200000000001</v>
      </c>
      <c r="G461" t="s">
        <v>449</v>
      </c>
      <c r="H461">
        <v>11.705939000000001</v>
      </c>
      <c r="I461">
        <v>1.7997080000000001</v>
      </c>
      <c r="J461">
        <v>2.0554060000000001</v>
      </c>
      <c r="K461">
        <v>41.020200000000003</v>
      </c>
      <c r="L461">
        <v>6.3065699999999998</v>
      </c>
      <c r="M461">
        <v>7.2026000000000003</v>
      </c>
    </row>
    <row r="462" spans="1:13" x14ac:dyDescent="0.25">
      <c r="A462">
        <v>460</v>
      </c>
      <c r="B462" t="s">
        <v>547</v>
      </c>
      <c r="C462">
        <v>140</v>
      </c>
      <c r="D462" t="s">
        <v>233</v>
      </c>
      <c r="E462" t="s">
        <v>589</v>
      </c>
      <c r="F462">
        <v>1.1428799999999999</v>
      </c>
      <c r="G462" t="s">
        <v>449</v>
      </c>
      <c r="H462">
        <v>11.705939000000001</v>
      </c>
      <c r="I462">
        <v>1.7997080000000001</v>
      </c>
      <c r="J462">
        <v>2.0554060000000001</v>
      </c>
      <c r="K462">
        <v>13.378500000000001</v>
      </c>
      <c r="L462">
        <v>2.0568499999999998</v>
      </c>
      <c r="M462">
        <v>2.3490799999999998</v>
      </c>
    </row>
    <row r="463" spans="1:13" x14ac:dyDescent="0.25">
      <c r="A463">
        <v>461</v>
      </c>
      <c r="B463" t="s">
        <v>547</v>
      </c>
      <c r="C463">
        <v>141</v>
      </c>
      <c r="D463" t="s">
        <v>234</v>
      </c>
      <c r="E463" t="s">
        <v>451</v>
      </c>
      <c r="F463">
        <v>3.2966099999999998</v>
      </c>
      <c r="G463" t="s">
        <v>449</v>
      </c>
      <c r="H463">
        <v>11.816843</v>
      </c>
      <c r="I463">
        <v>1.84602</v>
      </c>
      <c r="J463">
        <v>1.9689719999999999</v>
      </c>
      <c r="K463">
        <v>38.955500000000001</v>
      </c>
      <c r="L463">
        <v>6.08561</v>
      </c>
      <c r="M463">
        <v>6.4909299999999996</v>
      </c>
    </row>
    <row r="464" spans="1:13" x14ac:dyDescent="0.25">
      <c r="A464">
        <v>462</v>
      </c>
      <c r="B464" t="s">
        <v>547</v>
      </c>
      <c r="C464">
        <v>141</v>
      </c>
      <c r="D464" t="s">
        <v>234</v>
      </c>
      <c r="E464" t="s">
        <v>451</v>
      </c>
      <c r="F464">
        <v>6.6E-4</v>
      </c>
      <c r="G464" t="s">
        <v>449</v>
      </c>
      <c r="H464">
        <v>11.816843</v>
      </c>
      <c r="I464">
        <v>1.84602</v>
      </c>
      <c r="J464">
        <v>1.9689719999999999</v>
      </c>
      <c r="K464">
        <v>7.7970000000000001E-3</v>
      </c>
      <c r="L464">
        <v>1.2179999999999999E-3</v>
      </c>
      <c r="M464">
        <v>1.299E-3</v>
      </c>
    </row>
    <row r="465" spans="1:13" x14ac:dyDescent="0.25">
      <c r="A465">
        <v>463</v>
      </c>
      <c r="B465" t="s">
        <v>547</v>
      </c>
      <c r="C465">
        <v>182</v>
      </c>
      <c r="D465" t="s">
        <v>242</v>
      </c>
      <c r="E465" t="s">
        <v>538</v>
      </c>
      <c r="F465">
        <v>4.1590000000000004E-3</v>
      </c>
      <c r="G465" t="s">
        <v>449</v>
      </c>
      <c r="H465">
        <v>8.2781629999999993</v>
      </c>
      <c r="I465">
        <v>1.2135750000000001</v>
      </c>
      <c r="J465">
        <v>1.8111649999999999</v>
      </c>
      <c r="K465">
        <v>3.4431999999999997E-2</v>
      </c>
      <c r="L465">
        <v>5.0480000000000004E-3</v>
      </c>
      <c r="M465">
        <v>7.5329999999999998E-3</v>
      </c>
    </row>
    <row r="466" spans="1:13" x14ac:dyDescent="0.25">
      <c r="A466">
        <v>464</v>
      </c>
      <c r="B466" t="s">
        <v>547</v>
      </c>
      <c r="C466">
        <v>182</v>
      </c>
      <c r="D466" t="s">
        <v>242</v>
      </c>
      <c r="E466" t="s">
        <v>538</v>
      </c>
      <c r="F466">
        <v>4.1473999999999997E-2</v>
      </c>
      <c r="G466" t="s">
        <v>449</v>
      </c>
      <c r="H466">
        <v>8.2781629999999993</v>
      </c>
      <c r="I466">
        <v>1.2135750000000001</v>
      </c>
      <c r="J466">
        <v>1.8111649999999999</v>
      </c>
      <c r="K466">
        <v>0.34332499999999999</v>
      </c>
      <c r="L466">
        <v>5.0331000000000001E-2</v>
      </c>
      <c r="M466">
        <v>7.5116000000000002E-2</v>
      </c>
    </row>
    <row r="467" spans="1:13" x14ac:dyDescent="0.25">
      <c r="A467">
        <v>465</v>
      </c>
      <c r="B467" t="s">
        <v>547</v>
      </c>
      <c r="C467">
        <v>182</v>
      </c>
      <c r="D467" t="s">
        <v>242</v>
      </c>
      <c r="E467" t="s">
        <v>538</v>
      </c>
      <c r="F467">
        <v>1.3890800000000001</v>
      </c>
      <c r="G467" t="s">
        <v>449</v>
      </c>
      <c r="H467">
        <v>8.2781629999999993</v>
      </c>
      <c r="I467">
        <v>1.2135750000000001</v>
      </c>
      <c r="J467">
        <v>1.8111649999999999</v>
      </c>
      <c r="K467">
        <v>11.499000000000001</v>
      </c>
      <c r="L467">
        <v>1.6857500000000001</v>
      </c>
      <c r="M467">
        <v>2.5158499999999999</v>
      </c>
    </row>
    <row r="468" spans="1:13" x14ac:dyDescent="0.25">
      <c r="A468">
        <v>466</v>
      </c>
      <c r="B468" t="s">
        <v>547</v>
      </c>
      <c r="C468">
        <v>182</v>
      </c>
      <c r="D468" t="s">
        <v>242</v>
      </c>
      <c r="E468" t="s">
        <v>538</v>
      </c>
      <c r="F468">
        <v>9.8624000000000003E-2</v>
      </c>
      <c r="G468" t="s">
        <v>449</v>
      </c>
      <c r="H468">
        <v>8.2781629999999993</v>
      </c>
      <c r="I468">
        <v>1.2135750000000001</v>
      </c>
      <c r="J468">
        <v>1.8111649999999999</v>
      </c>
      <c r="K468">
        <v>0.81642700000000001</v>
      </c>
      <c r="L468">
        <v>0.119688</v>
      </c>
      <c r="M468">
        <v>0.17862500000000001</v>
      </c>
    </row>
    <row r="469" spans="1:13" x14ac:dyDescent="0.25">
      <c r="A469">
        <v>467</v>
      </c>
      <c r="B469" t="s">
        <v>547</v>
      </c>
      <c r="C469">
        <v>182</v>
      </c>
      <c r="D469" t="s">
        <v>242</v>
      </c>
      <c r="E469" t="s">
        <v>538</v>
      </c>
      <c r="F469">
        <v>50.270800000000001</v>
      </c>
      <c r="G469" t="s">
        <v>449</v>
      </c>
      <c r="H469">
        <v>8.2781629999999993</v>
      </c>
      <c r="I469">
        <v>1.2135750000000001</v>
      </c>
      <c r="J469">
        <v>1.8111649999999999</v>
      </c>
      <c r="K469">
        <v>416.15</v>
      </c>
      <c r="L469">
        <v>61.007399999999997</v>
      </c>
      <c r="M469">
        <v>91.048699999999997</v>
      </c>
    </row>
    <row r="470" spans="1:13" x14ac:dyDescent="0.25">
      <c r="A470">
        <v>468</v>
      </c>
      <c r="B470" t="s">
        <v>547</v>
      </c>
      <c r="C470">
        <v>811</v>
      </c>
      <c r="D470" t="s">
        <v>240</v>
      </c>
      <c r="E470" t="s">
        <v>541</v>
      </c>
      <c r="F470">
        <v>387.84</v>
      </c>
      <c r="G470" t="s">
        <v>449</v>
      </c>
      <c r="H470">
        <v>7.0189370000000002</v>
      </c>
      <c r="I470">
        <v>0.87693299999999996</v>
      </c>
      <c r="J470">
        <v>1.6749400000000001</v>
      </c>
      <c r="K470">
        <v>2722.22</v>
      </c>
      <c r="L470">
        <v>340.11</v>
      </c>
      <c r="M470">
        <v>649.60900000000004</v>
      </c>
    </row>
    <row r="471" spans="1:13" x14ac:dyDescent="0.25">
      <c r="A471">
        <v>469</v>
      </c>
      <c r="B471" t="s">
        <v>547</v>
      </c>
      <c r="C471">
        <v>111</v>
      </c>
      <c r="D471" t="s">
        <v>231</v>
      </c>
      <c r="E471" t="s">
        <v>275</v>
      </c>
      <c r="F471">
        <v>2.6255000000000001E-2</v>
      </c>
      <c r="G471" t="s">
        <v>456</v>
      </c>
      <c r="H471">
        <v>12.112627</v>
      </c>
      <c r="I471">
        <v>2.0299130000000001</v>
      </c>
      <c r="J471">
        <v>2.1866620000000001</v>
      </c>
      <c r="K471">
        <v>0.31801600000000002</v>
      </c>
      <c r="L471">
        <v>5.3295000000000002E-2</v>
      </c>
      <c r="M471">
        <v>5.7410999999999997E-2</v>
      </c>
    </row>
    <row r="472" spans="1:13" x14ac:dyDescent="0.25">
      <c r="A472">
        <v>470</v>
      </c>
      <c r="B472" t="s">
        <v>547</v>
      </c>
      <c r="C472">
        <v>111</v>
      </c>
      <c r="D472" t="s">
        <v>231</v>
      </c>
      <c r="E472" t="s">
        <v>275</v>
      </c>
      <c r="F472">
        <v>12.8004</v>
      </c>
      <c r="G472" t="s">
        <v>456</v>
      </c>
      <c r="H472">
        <v>12.112627</v>
      </c>
      <c r="I472">
        <v>2.0299130000000001</v>
      </c>
      <c r="J472">
        <v>2.1866620000000001</v>
      </c>
      <c r="K472">
        <v>155.04599999999999</v>
      </c>
      <c r="L472">
        <v>25.983699999999999</v>
      </c>
      <c r="M472">
        <v>27.990200000000002</v>
      </c>
    </row>
    <row r="473" spans="1:13" x14ac:dyDescent="0.25">
      <c r="A473">
        <v>471</v>
      </c>
      <c r="B473" t="s">
        <v>547</v>
      </c>
      <c r="C473">
        <v>111</v>
      </c>
      <c r="D473" t="s">
        <v>231</v>
      </c>
      <c r="E473" t="s">
        <v>275</v>
      </c>
      <c r="F473">
        <v>33.753599999999999</v>
      </c>
      <c r="G473" t="s">
        <v>456</v>
      </c>
      <c r="H473">
        <v>12.112627</v>
      </c>
      <c r="I473">
        <v>2.0299130000000001</v>
      </c>
      <c r="J473">
        <v>2.1866620000000001</v>
      </c>
      <c r="K473">
        <v>408.84500000000003</v>
      </c>
      <c r="L473">
        <v>68.516900000000007</v>
      </c>
      <c r="M473">
        <v>73.807699999999997</v>
      </c>
    </row>
    <row r="474" spans="1:13" x14ac:dyDescent="0.25">
      <c r="A474">
        <v>472</v>
      </c>
      <c r="B474" t="s">
        <v>547</v>
      </c>
      <c r="C474">
        <v>111</v>
      </c>
      <c r="D474" t="s">
        <v>231</v>
      </c>
      <c r="E474" t="s">
        <v>275</v>
      </c>
      <c r="F474">
        <v>100.00700000000001</v>
      </c>
      <c r="G474" t="s">
        <v>456</v>
      </c>
      <c r="H474">
        <v>12.112627</v>
      </c>
      <c r="I474">
        <v>2.0299130000000001</v>
      </c>
      <c r="J474">
        <v>2.1866620000000001</v>
      </c>
      <c r="K474">
        <v>1211.3499999999999</v>
      </c>
      <c r="L474">
        <v>203.006</v>
      </c>
      <c r="M474">
        <v>218.68199999999999</v>
      </c>
    </row>
    <row r="475" spans="1:13" x14ac:dyDescent="0.25">
      <c r="A475">
        <v>473</v>
      </c>
      <c r="B475" t="s">
        <v>547</v>
      </c>
      <c r="C475">
        <v>111</v>
      </c>
      <c r="D475" t="s">
        <v>231</v>
      </c>
      <c r="E475" t="s">
        <v>275</v>
      </c>
      <c r="F475">
        <v>454.79199999999997</v>
      </c>
      <c r="G475" t="s">
        <v>456</v>
      </c>
      <c r="H475">
        <v>12.112627</v>
      </c>
      <c r="I475">
        <v>2.0299130000000001</v>
      </c>
      <c r="J475">
        <v>2.1866620000000001</v>
      </c>
      <c r="K475">
        <v>5508.73</v>
      </c>
      <c r="L475">
        <v>923.18799999999999</v>
      </c>
      <c r="M475">
        <v>994.476</v>
      </c>
    </row>
    <row r="476" spans="1:13" x14ac:dyDescent="0.25">
      <c r="A476">
        <v>474</v>
      </c>
      <c r="B476" t="s">
        <v>547</v>
      </c>
      <c r="C476">
        <v>111</v>
      </c>
      <c r="D476" t="s">
        <v>231</v>
      </c>
      <c r="E476" t="s">
        <v>275</v>
      </c>
      <c r="F476">
        <v>48.935499999999998</v>
      </c>
      <c r="G476" t="s">
        <v>456</v>
      </c>
      <c r="H476">
        <v>12.112627</v>
      </c>
      <c r="I476">
        <v>2.0299130000000001</v>
      </c>
      <c r="J476">
        <v>2.1866620000000001</v>
      </c>
      <c r="K476">
        <v>592.73699999999997</v>
      </c>
      <c r="L476">
        <v>99.334800000000001</v>
      </c>
      <c r="M476">
        <v>107.005</v>
      </c>
    </row>
    <row r="477" spans="1:13" x14ac:dyDescent="0.25">
      <c r="A477">
        <v>475</v>
      </c>
      <c r="B477" t="s">
        <v>547</v>
      </c>
      <c r="C477">
        <v>111</v>
      </c>
      <c r="D477" t="s">
        <v>231</v>
      </c>
      <c r="E477" t="s">
        <v>275</v>
      </c>
      <c r="F477">
        <v>6.1117800000000004</v>
      </c>
      <c r="G477" t="s">
        <v>456</v>
      </c>
      <c r="H477">
        <v>12.112627</v>
      </c>
      <c r="I477">
        <v>2.0299130000000001</v>
      </c>
      <c r="J477">
        <v>2.1866620000000001</v>
      </c>
      <c r="K477">
        <v>74.029700000000005</v>
      </c>
      <c r="L477">
        <v>12.4064</v>
      </c>
      <c r="M477">
        <v>13.3644</v>
      </c>
    </row>
    <row r="478" spans="1:13" x14ac:dyDescent="0.25">
      <c r="A478">
        <v>476</v>
      </c>
      <c r="B478" t="s">
        <v>547</v>
      </c>
      <c r="C478">
        <v>111</v>
      </c>
      <c r="D478" t="s">
        <v>231</v>
      </c>
      <c r="E478" t="s">
        <v>275</v>
      </c>
      <c r="F478">
        <v>6.7615400000000001</v>
      </c>
      <c r="G478" t="s">
        <v>456</v>
      </c>
      <c r="H478">
        <v>12.112627</v>
      </c>
      <c r="I478">
        <v>2.0299130000000001</v>
      </c>
      <c r="J478">
        <v>2.1866620000000001</v>
      </c>
      <c r="K478">
        <v>81.900000000000006</v>
      </c>
      <c r="L478">
        <v>13.725300000000001</v>
      </c>
      <c r="M478">
        <v>14.7852</v>
      </c>
    </row>
    <row r="479" spans="1:13" x14ac:dyDescent="0.25">
      <c r="A479">
        <v>477</v>
      </c>
      <c r="B479" t="s">
        <v>547</v>
      </c>
      <c r="C479">
        <v>111</v>
      </c>
      <c r="D479" t="s">
        <v>231</v>
      </c>
      <c r="E479" t="s">
        <v>275</v>
      </c>
      <c r="F479">
        <v>31.3935</v>
      </c>
      <c r="G479" t="s">
        <v>456</v>
      </c>
      <c r="H479">
        <v>12.112627</v>
      </c>
      <c r="I479">
        <v>2.0299130000000001</v>
      </c>
      <c r="J479">
        <v>2.1866620000000001</v>
      </c>
      <c r="K479">
        <v>380.25799999999998</v>
      </c>
      <c r="L479">
        <v>63.726100000000002</v>
      </c>
      <c r="M479">
        <v>68.647000000000006</v>
      </c>
    </row>
    <row r="480" spans="1:13" x14ac:dyDescent="0.25">
      <c r="A480">
        <v>478</v>
      </c>
      <c r="B480" t="s">
        <v>547</v>
      </c>
      <c r="C480">
        <v>111</v>
      </c>
      <c r="D480" t="s">
        <v>231</v>
      </c>
      <c r="E480" t="s">
        <v>275</v>
      </c>
      <c r="F480">
        <v>26.568300000000001</v>
      </c>
      <c r="G480" t="s">
        <v>456</v>
      </c>
      <c r="H480">
        <v>12.112627</v>
      </c>
      <c r="I480">
        <v>2.0299130000000001</v>
      </c>
      <c r="J480">
        <v>2.1866620000000001</v>
      </c>
      <c r="K480">
        <v>321.81200000000001</v>
      </c>
      <c r="L480">
        <v>53.9313</v>
      </c>
      <c r="M480">
        <v>58.0959</v>
      </c>
    </row>
    <row r="481" spans="1:13" x14ac:dyDescent="0.25">
      <c r="A481">
        <v>479</v>
      </c>
      <c r="B481" t="s">
        <v>547</v>
      </c>
      <c r="C481">
        <v>111</v>
      </c>
      <c r="D481" t="s">
        <v>231</v>
      </c>
      <c r="E481" t="s">
        <v>275</v>
      </c>
      <c r="F481">
        <v>39.972999999999999</v>
      </c>
      <c r="G481" t="s">
        <v>456</v>
      </c>
      <c r="H481">
        <v>12.112627</v>
      </c>
      <c r="I481">
        <v>2.0299130000000001</v>
      </c>
      <c r="J481">
        <v>2.1866620000000001</v>
      </c>
      <c r="K481">
        <v>484.178</v>
      </c>
      <c r="L481">
        <v>81.1417</v>
      </c>
      <c r="M481">
        <v>87.407399999999996</v>
      </c>
    </row>
    <row r="482" spans="1:13" x14ac:dyDescent="0.25">
      <c r="A482">
        <v>480</v>
      </c>
      <c r="B482" t="s">
        <v>547</v>
      </c>
      <c r="C482">
        <v>111</v>
      </c>
      <c r="D482" t="s">
        <v>231</v>
      </c>
      <c r="E482" t="s">
        <v>275</v>
      </c>
      <c r="F482">
        <v>214.21299999999999</v>
      </c>
      <c r="G482" t="s">
        <v>456</v>
      </c>
      <c r="H482">
        <v>12.112627</v>
      </c>
      <c r="I482">
        <v>2.0299130000000001</v>
      </c>
      <c r="J482">
        <v>2.1866620000000001</v>
      </c>
      <c r="K482">
        <v>2594.6799999999998</v>
      </c>
      <c r="L482">
        <v>434.834</v>
      </c>
      <c r="M482">
        <v>468.411</v>
      </c>
    </row>
    <row r="483" spans="1:13" x14ac:dyDescent="0.25">
      <c r="A483">
        <v>481</v>
      </c>
      <c r="B483" t="s">
        <v>547</v>
      </c>
      <c r="C483">
        <v>111</v>
      </c>
      <c r="D483" t="s">
        <v>231</v>
      </c>
      <c r="E483" t="s">
        <v>275</v>
      </c>
      <c r="F483">
        <v>19.507000000000001</v>
      </c>
      <c r="G483" t="s">
        <v>456</v>
      </c>
      <c r="H483">
        <v>12.112627</v>
      </c>
      <c r="I483">
        <v>2.0299130000000001</v>
      </c>
      <c r="J483">
        <v>2.1866620000000001</v>
      </c>
      <c r="K483">
        <v>236.28100000000001</v>
      </c>
      <c r="L483">
        <v>39.597499999999997</v>
      </c>
      <c r="M483">
        <v>42.655200000000001</v>
      </c>
    </row>
    <row r="484" spans="1:13" x14ac:dyDescent="0.25">
      <c r="A484">
        <v>482</v>
      </c>
      <c r="B484" t="s">
        <v>547</v>
      </c>
      <c r="C484">
        <v>111</v>
      </c>
      <c r="D484" t="s">
        <v>231</v>
      </c>
      <c r="E484" t="s">
        <v>275</v>
      </c>
      <c r="F484">
        <v>43.5456</v>
      </c>
      <c r="G484" t="s">
        <v>456</v>
      </c>
      <c r="H484">
        <v>12.112627</v>
      </c>
      <c r="I484">
        <v>2.0299130000000001</v>
      </c>
      <c r="J484">
        <v>2.1866620000000001</v>
      </c>
      <c r="K484">
        <v>527.452</v>
      </c>
      <c r="L484">
        <v>88.393799999999999</v>
      </c>
      <c r="M484">
        <v>95.219499999999996</v>
      </c>
    </row>
    <row r="485" spans="1:13" x14ac:dyDescent="0.25">
      <c r="A485">
        <v>483</v>
      </c>
      <c r="B485" t="s">
        <v>547</v>
      </c>
      <c r="C485">
        <v>111</v>
      </c>
      <c r="D485" t="s">
        <v>231</v>
      </c>
      <c r="E485" t="s">
        <v>275</v>
      </c>
      <c r="F485">
        <v>0.35728199999999999</v>
      </c>
      <c r="G485" t="s">
        <v>456</v>
      </c>
      <c r="H485">
        <v>12.112627</v>
      </c>
      <c r="I485">
        <v>2.0299130000000001</v>
      </c>
      <c r="J485">
        <v>2.1866620000000001</v>
      </c>
      <c r="K485">
        <v>4.3276199999999996</v>
      </c>
      <c r="L485">
        <v>0.72525099999999998</v>
      </c>
      <c r="M485">
        <v>0.78125500000000003</v>
      </c>
    </row>
    <row r="486" spans="1:13" x14ac:dyDescent="0.25">
      <c r="A486">
        <v>484</v>
      </c>
      <c r="B486" t="s">
        <v>547</v>
      </c>
      <c r="C486">
        <v>111</v>
      </c>
      <c r="D486" t="s">
        <v>231</v>
      </c>
      <c r="E486" t="s">
        <v>275</v>
      </c>
      <c r="F486">
        <v>1.82379</v>
      </c>
      <c r="G486" t="s">
        <v>456</v>
      </c>
      <c r="H486">
        <v>12.112627</v>
      </c>
      <c r="I486">
        <v>2.0299130000000001</v>
      </c>
      <c r="J486">
        <v>2.1866620000000001</v>
      </c>
      <c r="K486">
        <v>22.090900000000001</v>
      </c>
      <c r="L486">
        <v>3.70214</v>
      </c>
      <c r="M486">
        <v>3.9880100000000001</v>
      </c>
    </row>
    <row r="487" spans="1:13" x14ac:dyDescent="0.25">
      <c r="A487">
        <v>485</v>
      </c>
      <c r="B487" t="s">
        <v>547</v>
      </c>
      <c r="C487">
        <v>118</v>
      </c>
      <c r="D487" t="s">
        <v>247</v>
      </c>
      <c r="E487" t="s">
        <v>289</v>
      </c>
      <c r="F487">
        <v>27.722200000000001</v>
      </c>
      <c r="G487" t="s">
        <v>456</v>
      </c>
      <c r="H487">
        <v>9.4961280000000006</v>
      </c>
      <c r="I487">
        <v>1.6566989999999999</v>
      </c>
      <c r="J487">
        <v>2.0488219999999999</v>
      </c>
      <c r="K487">
        <v>263.25400000000002</v>
      </c>
      <c r="L487">
        <v>45.927300000000002</v>
      </c>
      <c r="M487">
        <v>56.797899999999998</v>
      </c>
    </row>
    <row r="488" spans="1:13" x14ac:dyDescent="0.25">
      <c r="A488">
        <v>486</v>
      </c>
      <c r="B488" t="s">
        <v>547</v>
      </c>
      <c r="C488">
        <v>118</v>
      </c>
      <c r="D488" t="s">
        <v>247</v>
      </c>
      <c r="E488" t="s">
        <v>289</v>
      </c>
      <c r="F488">
        <v>3.8972799999999999</v>
      </c>
      <c r="G488" t="s">
        <v>456</v>
      </c>
      <c r="H488">
        <v>9.4961280000000006</v>
      </c>
      <c r="I488">
        <v>1.6566989999999999</v>
      </c>
      <c r="J488">
        <v>2.0488219999999999</v>
      </c>
      <c r="K488">
        <v>37.009099999999997</v>
      </c>
      <c r="L488">
        <v>6.45662</v>
      </c>
      <c r="M488">
        <v>7.9848299999999997</v>
      </c>
    </row>
    <row r="489" spans="1:13" x14ac:dyDescent="0.25">
      <c r="A489">
        <v>487</v>
      </c>
      <c r="B489" t="s">
        <v>547</v>
      </c>
      <c r="C489">
        <v>118</v>
      </c>
      <c r="D489" t="s">
        <v>247</v>
      </c>
      <c r="E489" t="s">
        <v>289</v>
      </c>
      <c r="F489">
        <v>19.639399999999998</v>
      </c>
      <c r="G489" t="s">
        <v>456</v>
      </c>
      <c r="H489">
        <v>9.4961280000000006</v>
      </c>
      <c r="I489">
        <v>1.6566989999999999</v>
      </c>
      <c r="J489">
        <v>2.0488219999999999</v>
      </c>
      <c r="K489">
        <v>186.49799999999999</v>
      </c>
      <c r="L489">
        <v>32.5366</v>
      </c>
      <c r="M489">
        <v>40.2376</v>
      </c>
    </row>
    <row r="490" spans="1:13" x14ac:dyDescent="0.25">
      <c r="A490">
        <v>488</v>
      </c>
      <c r="B490" t="s">
        <v>547</v>
      </c>
      <c r="C490">
        <v>118</v>
      </c>
      <c r="D490" t="s">
        <v>247</v>
      </c>
      <c r="E490" t="s">
        <v>289</v>
      </c>
      <c r="F490">
        <v>14.118499999999999</v>
      </c>
      <c r="G490" t="s">
        <v>456</v>
      </c>
      <c r="H490">
        <v>9.4961280000000006</v>
      </c>
      <c r="I490">
        <v>1.6566989999999999</v>
      </c>
      <c r="J490">
        <v>2.0488219999999999</v>
      </c>
      <c r="K490">
        <v>134.071</v>
      </c>
      <c r="L490">
        <v>23.3901</v>
      </c>
      <c r="M490">
        <v>28.926300000000001</v>
      </c>
    </row>
    <row r="491" spans="1:13" x14ac:dyDescent="0.25">
      <c r="A491">
        <v>489</v>
      </c>
      <c r="B491" t="s">
        <v>547</v>
      </c>
      <c r="C491">
        <v>118</v>
      </c>
      <c r="D491" t="s">
        <v>247</v>
      </c>
      <c r="E491" t="s">
        <v>289</v>
      </c>
      <c r="F491">
        <v>0.81996599999999997</v>
      </c>
      <c r="G491" t="s">
        <v>456</v>
      </c>
      <c r="H491">
        <v>9.4961280000000006</v>
      </c>
      <c r="I491">
        <v>1.6566989999999999</v>
      </c>
      <c r="J491">
        <v>2.0488219999999999</v>
      </c>
      <c r="K491">
        <v>7.7865000000000002</v>
      </c>
      <c r="L491">
        <v>1.3584400000000001</v>
      </c>
      <c r="M491">
        <v>1.6799599999999999</v>
      </c>
    </row>
    <row r="492" spans="1:13" x14ac:dyDescent="0.25">
      <c r="A492">
        <v>490</v>
      </c>
      <c r="B492" t="s">
        <v>547</v>
      </c>
      <c r="C492">
        <v>118</v>
      </c>
      <c r="D492" t="s">
        <v>247</v>
      </c>
      <c r="E492" t="s">
        <v>289</v>
      </c>
      <c r="F492">
        <v>22.001999999999999</v>
      </c>
      <c r="G492" t="s">
        <v>456</v>
      </c>
      <c r="H492">
        <v>9.4961280000000006</v>
      </c>
      <c r="I492">
        <v>1.6566989999999999</v>
      </c>
      <c r="J492">
        <v>2.0488219999999999</v>
      </c>
      <c r="K492">
        <v>208.934</v>
      </c>
      <c r="L492">
        <v>36.450699999999998</v>
      </c>
      <c r="M492">
        <v>45.078200000000002</v>
      </c>
    </row>
    <row r="493" spans="1:13" x14ac:dyDescent="0.25">
      <c r="A493">
        <v>491</v>
      </c>
      <c r="B493" t="s">
        <v>547</v>
      </c>
      <c r="C493">
        <v>118</v>
      </c>
      <c r="D493" t="s">
        <v>247</v>
      </c>
      <c r="E493" t="s">
        <v>289</v>
      </c>
      <c r="F493">
        <v>7.5777700000000001</v>
      </c>
      <c r="G493" t="s">
        <v>456</v>
      </c>
      <c r="H493">
        <v>9.4961280000000006</v>
      </c>
      <c r="I493">
        <v>1.6566989999999999</v>
      </c>
      <c r="J493">
        <v>2.0488219999999999</v>
      </c>
      <c r="K493">
        <v>71.959500000000006</v>
      </c>
      <c r="L493">
        <v>12.5541</v>
      </c>
      <c r="M493">
        <v>15.525499999999999</v>
      </c>
    </row>
    <row r="494" spans="1:13" x14ac:dyDescent="0.25">
      <c r="A494">
        <v>492</v>
      </c>
      <c r="B494" t="s">
        <v>547</v>
      </c>
      <c r="C494">
        <v>118</v>
      </c>
      <c r="D494" t="s">
        <v>247</v>
      </c>
      <c r="E494" t="s">
        <v>289</v>
      </c>
      <c r="F494">
        <v>11.877700000000001</v>
      </c>
      <c r="G494" t="s">
        <v>456</v>
      </c>
      <c r="H494">
        <v>9.4961280000000006</v>
      </c>
      <c r="I494">
        <v>1.6566989999999999</v>
      </c>
      <c r="J494">
        <v>2.0488219999999999</v>
      </c>
      <c r="K494">
        <v>112.792</v>
      </c>
      <c r="L494">
        <v>19.677800000000001</v>
      </c>
      <c r="M494">
        <v>24.3353</v>
      </c>
    </row>
    <row r="495" spans="1:13" x14ac:dyDescent="0.25">
      <c r="A495">
        <v>493</v>
      </c>
      <c r="B495" t="s">
        <v>547</v>
      </c>
      <c r="C495">
        <v>118</v>
      </c>
      <c r="D495" t="s">
        <v>247</v>
      </c>
      <c r="E495" t="s">
        <v>289</v>
      </c>
      <c r="F495">
        <v>3.0013000000000001</v>
      </c>
      <c r="G495" t="s">
        <v>456</v>
      </c>
      <c r="H495">
        <v>9.4961280000000006</v>
      </c>
      <c r="I495">
        <v>1.6566989999999999</v>
      </c>
      <c r="J495">
        <v>2.0488219999999999</v>
      </c>
      <c r="K495">
        <v>28.500699999999998</v>
      </c>
      <c r="L495">
        <v>4.9722499999999998</v>
      </c>
      <c r="M495">
        <v>6.1491300000000004</v>
      </c>
    </row>
    <row r="496" spans="1:13" x14ac:dyDescent="0.25">
      <c r="A496">
        <v>494</v>
      </c>
      <c r="B496" t="s">
        <v>547</v>
      </c>
      <c r="C496">
        <v>118</v>
      </c>
      <c r="D496" t="s">
        <v>247</v>
      </c>
      <c r="E496" t="s">
        <v>289</v>
      </c>
      <c r="F496">
        <v>24.2958</v>
      </c>
      <c r="G496" t="s">
        <v>456</v>
      </c>
      <c r="H496">
        <v>9.4961280000000006</v>
      </c>
      <c r="I496">
        <v>1.6566989999999999</v>
      </c>
      <c r="J496">
        <v>2.0488219999999999</v>
      </c>
      <c r="K496">
        <v>230.71600000000001</v>
      </c>
      <c r="L496">
        <v>40.250799999999998</v>
      </c>
      <c r="M496">
        <v>49.777799999999999</v>
      </c>
    </row>
    <row r="497" spans="1:13" x14ac:dyDescent="0.25">
      <c r="A497">
        <v>495</v>
      </c>
      <c r="B497" t="s">
        <v>547</v>
      </c>
      <c r="C497">
        <v>118</v>
      </c>
      <c r="D497" t="s">
        <v>247</v>
      </c>
      <c r="E497" t="s">
        <v>289</v>
      </c>
      <c r="F497">
        <v>26.422000000000001</v>
      </c>
      <c r="G497" t="s">
        <v>456</v>
      </c>
      <c r="H497">
        <v>9.4961280000000006</v>
      </c>
      <c r="I497">
        <v>1.6566989999999999</v>
      </c>
      <c r="J497">
        <v>2.0488219999999999</v>
      </c>
      <c r="K497">
        <v>250.90700000000001</v>
      </c>
      <c r="L497">
        <v>43.773299999999999</v>
      </c>
      <c r="M497">
        <v>54.134</v>
      </c>
    </row>
    <row r="498" spans="1:13" x14ac:dyDescent="0.25">
      <c r="A498">
        <v>496</v>
      </c>
      <c r="B498" t="s">
        <v>547</v>
      </c>
      <c r="C498">
        <v>118</v>
      </c>
      <c r="D498" t="s">
        <v>247</v>
      </c>
      <c r="E498" t="s">
        <v>289</v>
      </c>
      <c r="F498">
        <v>6.90984</v>
      </c>
      <c r="G498" t="s">
        <v>456</v>
      </c>
      <c r="H498">
        <v>9.4961280000000006</v>
      </c>
      <c r="I498">
        <v>1.6566989999999999</v>
      </c>
      <c r="J498">
        <v>2.0488219999999999</v>
      </c>
      <c r="K498">
        <v>65.616699999999994</v>
      </c>
      <c r="L498">
        <v>11.4475</v>
      </c>
      <c r="M498">
        <v>14.157</v>
      </c>
    </row>
    <row r="499" spans="1:13" x14ac:dyDescent="0.25">
      <c r="A499">
        <v>497</v>
      </c>
      <c r="B499" t="s">
        <v>547</v>
      </c>
      <c r="C499">
        <v>118</v>
      </c>
      <c r="D499" t="s">
        <v>247</v>
      </c>
      <c r="E499" t="s">
        <v>289</v>
      </c>
      <c r="F499">
        <v>20.6188</v>
      </c>
      <c r="G499" t="s">
        <v>456</v>
      </c>
      <c r="H499">
        <v>9.4961280000000006</v>
      </c>
      <c r="I499">
        <v>1.6566989999999999</v>
      </c>
      <c r="J499">
        <v>2.0488219999999999</v>
      </c>
      <c r="K499">
        <v>195.79900000000001</v>
      </c>
      <c r="L499">
        <v>34.159100000000002</v>
      </c>
      <c r="M499">
        <v>42.244300000000003</v>
      </c>
    </row>
    <row r="500" spans="1:13" x14ac:dyDescent="0.25">
      <c r="A500">
        <v>498</v>
      </c>
      <c r="B500" t="s">
        <v>547</v>
      </c>
      <c r="C500">
        <v>118</v>
      </c>
      <c r="D500" t="s">
        <v>247</v>
      </c>
      <c r="E500" t="s">
        <v>289</v>
      </c>
      <c r="F500">
        <v>42.154699999999998</v>
      </c>
      <c r="G500" t="s">
        <v>456</v>
      </c>
      <c r="H500">
        <v>9.4961280000000006</v>
      </c>
      <c r="I500">
        <v>1.6566989999999999</v>
      </c>
      <c r="J500">
        <v>2.0488219999999999</v>
      </c>
      <c r="K500">
        <v>400.30599999999998</v>
      </c>
      <c r="L500">
        <v>69.837699999999998</v>
      </c>
      <c r="M500">
        <v>86.367500000000007</v>
      </c>
    </row>
    <row r="501" spans="1:13" x14ac:dyDescent="0.25">
      <c r="A501">
        <v>499</v>
      </c>
      <c r="B501" t="s">
        <v>547</v>
      </c>
      <c r="C501">
        <v>118</v>
      </c>
      <c r="D501" t="s">
        <v>247</v>
      </c>
      <c r="E501" t="s">
        <v>289</v>
      </c>
      <c r="F501">
        <v>18.540700000000001</v>
      </c>
      <c r="G501" t="s">
        <v>456</v>
      </c>
      <c r="H501">
        <v>9.4961280000000006</v>
      </c>
      <c r="I501">
        <v>1.6566989999999999</v>
      </c>
      <c r="J501">
        <v>2.0488219999999999</v>
      </c>
      <c r="K501">
        <v>176.065</v>
      </c>
      <c r="L501">
        <v>30.7164</v>
      </c>
      <c r="M501">
        <v>37.986600000000003</v>
      </c>
    </row>
    <row r="502" spans="1:13" x14ac:dyDescent="0.25">
      <c r="A502">
        <v>500</v>
      </c>
      <c r="B502" t="s">
        <v>547</v>
      </c>
      <c r="C502">
        <v>118</v>
      </c>
      <c r="D502" t="s">
        <v>247</v>
      </c>
      <c r="E502" t="s">
        <v>289</v>
      </c>
      <c r="F502">
        <v>0.108415</v>
      </c>
      <c r="G502" t="s">
        <v>456</v>
      </c>
      <c r="H502">
        <v>9.4961280000000006</v>
      </c>
      <c r="I502">
        <v>1.6566989999999999</v>
      </c>
      <c r="J502">
        <v>2.0488219999999999</v>
      </c>
      <c r="K502">
        <v>1.02952</v>
      </c>
      <c r="L502">
        <v>0.17961099999999999</v>
      </c>
      <c r="M502">
        <v>0.22212299999999999</v>
      </c>
    </row>
    <row r="503" spans="1:13" x14ac:dyDescent="0.25">
      <c r="A503">
        <v>501</v>
      </c>
      <c r="B503" t="s">
        <v>547</v>
      </c>
      <c r="C503">
        <v>118</v>
      </c>
      <c r="D503" t="s">
        <v>247</v>
      </c>
      <c r="E503" t="s">
        <v>289</v>
      </c>
      <c r="F503">
        <v>52.4709</v>
      </c>
      <c r="G503" t="s">
        <v>456</v>
      </c>
      <c r="H503">
        <v>9.4961280000000006</v>
      </c>
      <c r="I503">
        <v>1.6566989999999999</v>
      </c>
      <c r="J503">
        <v>2.0488219999999999</v>
      </c>
      <c r="K503">
        <v>498.27</v>
      </c>
      <c r="L503">
        <v>86.9285</v>
      </c>
      <c r="M503">
        <v>107.504</v>
      </c>
    </row>
    <row r="504" spans="1:13" x14ac:dyDescent="0.25">
      <c r="A504">
        <v>502</v>
      </c>
      <c r="B504" t="s">
        <v>547</v>
      </c>
      <c r="C504">
        <v>118</v>
      </c>
      <c r="D504" t="s">
        <v>247</v>
      </c>
      <c r="E504" t="s">
        <v>289</v>
      </c>
      <c r="F504">
        <v>121.527</v>
      </c>
      <c r="G504" t="s">
        <v>456</v>
      </c>
      <c r="H504">
        <v>9.4961280000000006</v>
      </c>
      <c r="I504">
        <v>1.6566989999999999</v>
      </c>
      <c r="J504">
        <v>2.0488219999999999</v>
      </c>
      <c r="K504">
        <v>1154.04</v>
      </c>
      <c r="L504">
        <v>201.334</v>
      </c>
      <c r="M504">
        <v>248.98699999999999</v>
      </c>
    </row>
    <row r="505" spans="1:13" x14ac:dyDescent="0.25">
      <c r="A505">
        <v>503</v>
      </c>
      <c r="B505" t="s">
        <v>547</v>
      </c>
      <c r="C505">
        <v>118</v>
      </c>
      <c r="D505" t="s">
        <v>247</v>
      </c>
      <c r="E505" t="s">
        <v>289</v>
      </c>
      <c r="F505">
        <v>221.03100000000001</v>
      </c>
      <c r="G505" t="s">
        <v>456</v>
      </c>
      <c r="H505">
        <v>9.4961280000000006</v>
      </c>
      <c r="I505">
        <v>1.6566989999999999</v>
      </c>
      <c r="J505">
        <v>2.0488219999999999</v>
      </c>
      <c r="K505">
        <v>2098.94</v>
      </c>
      <c r="L505">
        <v>366.18200000000002</v>
      </c>
      <c r="M505">
        <v>452.85300000000001</v>
      </c>
    </row>
    <row r="506" spans="1:13" x14ac:dyDescent="0.25">
      <c r="A506">
        <v>504</v>
      </c>
      <c r="B506" t="s">
        <v>547</v>
      </c>
      <c r="C506">
        <v>118</v>
      </c>
      <c r="D506" t="s">
        <v>247</v>
      </c>
      <c r="E506" t="s">
        <v>289</v>
      </c>
      <c r="F506">
        <v>7.9345800000000004</v>
      </c>
      <c r="G506" t="s">
        <v>456</v>
      </c>
      <c r="H506">
        <v>9.4961280000000006</v>
      </c>
      <c r="I506">
        <v>1.6566989999999999</v>
      </c>
      <c r="J506">
        <v>2.0488219999999999</v>
      </c>
      <c r="K506">
        <v>75.347800000000007</v>
      </c>
      <c r="L506">
        <v>13.145200000000001</v>
      </c>
      <c r="M506">
        <v>16.256499999999999</v>
      </c>
    </row>
    <row r="507" spans="1:13" x14ac:dyDescent="0.25">
      <c r="A507">
        <v>505</v>
      </c>
      <c r="B507" t="s">
        <v>547</v>
      </c>
      <c r="C507">
        <v>118</v>
      </c>
      <c r="D507" t="s">
        <v>247</v>
      </c>
      <c r="E507" t="s">
        <v>289</v>
      </c>
      <c r="F507">
        <v>0.83547899999999997</v>
      </c>
      <c r="G507" t="s">
        <v>456</v>
      </c>
      <c r="H507">
        <v>9.4961280000000006</v>
      </c>
      <c r="I507">
        <v>1.6566989999999999</v>
      </c>
      <c r="J507">
        <v>2.0488219999999999</v>
      </c>
      <c r="K507">
        <v>7.9338199999999999</v>
      </c>
      <c r="L507">
        <v>1.3841399999999999</v>
      </c>
      <c r="M507">
        <v>1.7117500000000001</v>
      </c>
    </row>
    <row r="508" spans="1:13" x14ac:dyDescent="0.25">
      <c r="A508">
        <v>506</v>
      </c>
      <c r="B508" t="s">
        <v>547</v>
      </c>
      <c r="C508">
        <v>119</v>
      </c>
      <c r="D508" t="s">
        <v>322</v>
      </c>
      <c r="E508" t="s">
        <v>431</v>
      </c>
      <c r="F508">
        <v>16.222000000000001</v>
      </c>
      <c r="G508" t="s">
        <v>456</v>
      </c>
      <c r="H508">
        <v>8.3138170000000002</v>
      </c>
      <c r="I508">
        <v>1.3076179999999999</v>
      </c>
      <c r="J508">
        <v>2.0339399999999999</v>
      </c>
      <c r="K508">
        <v>134.86699999999999</v>
      </c>
      <c r="L508">
        <v>21.212199999999999</v>
      </c>
      <c r="M508">
        <v>32.994599999999998</v>
      </c>
    </row>
    <row r="509" spans="1:13" x14ac:dyDescent="0.25">
      <c r="A509">
        <v>507</v>
      </c>
      <c r="B509" t="s">
        <v>547</v>
      </c>
      <c r="C509">
        <v>119</v>
      </c>
      <c r="D509" t="s">
        <v>322</v>
      </c>
      <c r="E509" t="s">
        <v>431</v>
      </c>
      <c r="F509">
        <v>6.1142500000000002</v>
      </c>
      <c r="G509" t="s">
        <v>456</v>
      </c>
      <c r="H509">
        <v>8.3138170000000002</v>
      </c>
      <c r="I509">
        <v>1.3076179999999999</v>
      </c>
      <c r="J509">
        <v>2.0339399999999999</v>
      </c>
      <c r="K509">
        <v>50.832799999999999</v>
      </c>
      <c r="L509">
        <v>7.9951100000000004</v>
      </c>
      <c r="M509">
        <v>12.436</v>
      </c>
    </row>
    <row r="510" spans="1:13" x14ac:dyDescent="0.25">
      <c r="A510">
        <v>508</v>
      </c>
      <c r="B510" t="s">
        <v>547</v>
      </c>
      <c r="C510">
        <v>121</v>
      </c>
      <c r="D510" t="s">
        <v>231</v>
      </c>
      <c r="E510" t="s">
        <v>276</v>
      </c>
      <c r="F510">
        <v>22.952000000000002</v>
      </c>
      <c r="G510" t="s">
        <v>456</v>
      </c>
      <c r="H510">
        <v>11.733371</v>
      </c>
      <c r="I510">
        <v>1.9754510000000001</v>
      </c>
      <c r="J510">
        <v>2.1412239999999998</v>
      </c>
      <c r="K510">
        <v>269.30399999999997</v>
      </c>
      <c r="L510">
        <v>45.340600000000002</v>
      </c>
      <c r="M510">
        <v>49.145400000000002</v>
      </c>
    </row>
    <row r="511" spans="1:13" x14ac:dyDescent="0.25">
      <c r="A511">
        <v>509</v>
      </c>
      <c r="B511" t="s">
        <v>547</v>
      </c>
      <c r="C511">
        <v>121</v>
      </c>
      <c r="D511" t="s">
        <v>231</v>
      </c>
      <c r="E511" t="s">
        <v>276</v>
      </c>
      <c r="F511">
        <v>46.019599999999997</v>
      </c>
      <c r="G511" t="s">
        <v>456</v>
      </c>
      <c r="H511">
        <v>11.733371</v>
      </c>
      <c r="I511">
        <v>1.9754510000000001</v>
      </c>
      <c r="J511">
        <v>2.1412239999999998</v>
      </c>
      <c r="K511">
        <v>539.96500000000003</v>
      </c>
      <c r="L511">
        <v>90.909499999999994</v>
      </c>
      <c r="M511">
        <v>98.538300000000007</v>
      </c>
    </row>
    <row r="512" spans="1:13" x14ac:dyDescent="0.25">
      <c r="A512">
        <v>510</v>
      </c>
      <c r="B512" t="s">
        <v>547</v>
      </c>
      <c r="C512">
        <v>121</v>
      </c>
      <c r="D512" t="s">
        <v>231</v>
      </c>
      <c r="E512" t="s">
        <v>276</v>
      </c>
      <c r="F512">
        <v>15.135899999999999</v>
      </c>
      <c r="G512" t="s">
        <v>456</v>
      </c>
      <c r="H512">
        <v>11.733371</v>
      </c>
      <c r="I512">
        <v>1.9754510000000001</v>
      </c>
      <c r="J512">
        <v>2.1412239999999998</v>
      </c>
      <c r="K512">
        <v>177.595</v>
      </c>
      <c r="L512">
        <v>29.900200000000002</v>
      </c>
      <c r="M512">
        <v>32.409300000000002</v>
      </c>
    </row>
    <row r="513" spans="1:13" x14ac:dyDescent="0.25">
      <c r="A513">
        <v>511</v>
      </c>
      <c r="B513" t="s">
        <v>547</v>
      </c>
      <c r="C513">
        <v>121</v>
      </c>
      <c r="D513" t="s">
        <v>231</v>
      </c>
      <c r="E513" t="s">
        <v>276</v>
      </c>
      <c r="F513">
        <v>15.168900000000001</v>
      </c>
      <c r="G513" t="s">
        <v>456</v>
      </c>
      <c r="H513">
        <v>11.733371</v>
      </c>
      <c r="I513">
        <v>1.9754510000000001</v>
      </c>
      <c r="J513">
        <v>2.1412239999999998</v>
      </c>
      <c r="K513">
        <v>177.982</v>
      </c>
      <c r="L513">
        <v>29.965399999999999</v>
      </c>
      <c r="M513">
        <v>32.479999999999997</v>
      </c>
    </row>
    <row r="514" spans="1:13" x14ac:dyDescent="0.25">
      <c r="A514">
        <v>512</v>
      </c>
      <c r="B514" t="s">
        <v>547</v>
      </c>
      <c r="C514">
        <v>121</v>
      </c>
      <c r="D514" t="s">
        <v>231</v>
      </c>
      <c r="E514" t="s">
        <v>276</v>
      </c>
      <c r="F514">
        <v>30.8687</v>
      </c>
      <c r="G514" t="s">
        <v>456</v>
      </c>
      <c r="H514">
        <v>11.733371</v>
      </c>
      <c r="I514">
        <v>1.9754510000000001</v>
      </c>
      <c r="J514">
        <v>2.1412239999999998</v>
      </c>
      <c r="K514">
        <v>362.19400000000002</v>
      </c>
      <c r="L514">
        <v>60.979599999999998</v>
      </c>
      <c r="M514">
        <v>66.096800000000002</v>
      </c>
    </row>
    <row r="515" spans="1:13" x14ac:dyDescent="0.25">
      <c r="A515">
        <v>513</v>
      </c>
      <c r="B515" t="s">
        <v>547</v>
      </c>
      <c r="C515">
        <v>121</v>
      </c>
      <c r="D515" t="s">
        <v>231</v>
      </c>
      <c r="E515" t="s">
        <v>276</v>
      </c>
      <c r="F515">
        <v>6.9495800000000001</v>
      </c>
      <c r="G515" t="s">
        <v>456</v>
      </c>
      <c r="H515">
        <v>11.733371</v>
      </c>
      <c r="I515">
        <v>1.9754510000000001</v>
      </c>
      <c r="J515">
        <v>2.1412239999999998</v>
      </c>
      <c r="K515">
        <v>81.542000000000002</v>
      </c>
      <c r="L515">
        <v>13.7286</v>
      </c>
      <c r="M515">
        <v>14.880599999999999</v>
      </c>
    </row>
    <row r="516" spans="1:13" x14ac:dyDescent="0.25">
      <c r="A516">
        <v>514</v>
      </c>
      <c r="B516" t="s">
        <v>547</v>
      </c>
      <c r="C516">
        <v>121</v>
      </c>
      <c r="D516" t="s">
        <v>231</v>
      </c>
      <c r="E516" t="s">
        <v>276</v>
      </c>
      <c r="F516">
        <v>60.201500000000003</v>
      </c>
      <c r="G516" t="s">
        <v>456</v>
      </c>
      <c r="H516">
        <v>11.733371</v>
      </c>
      <c r="I516">
        <v>1.9754510000000001</v>
      </c>
      <c r="J516">
        <v>2.1412239999999998</v>
      </c>
      <c r="K516">
        <v>706.36699999999996</v>
      </c>
      <c r="L516">
        <v>118.925</v>
      </c>
      <c r="M516">
        <v>128.905</v>
      </c>
    </row>
    <row r="517" spans="1:13" x14ac:dyDescent="0.25">
      <c r="A517">
        <v>515</v>
      </c>
      <c r="B517" t="s">
        <v>547</v>
      </c>
      <c r="C517">
        <v>121</v>
      </c>
      <c r="D517" t="s">
        <v>231</v>
      </c>
      <c r="E517" t="s">
        <v>276</v>
      </c>
      <c r="F517">
        <v>11.927</v>
      </c>
      <c r="G517" t="s">
        <v>456</v>
      </c>
      <c r="H517">
        <v>11.733371</v>
      </c>
      <c r="I517">
        <v>1.9754510000000001</v>
      </c>
      <c r="J517">
        <v>2.1412239999999998</v>
      </c>
      <c r="K517">
        <v>139.94399999999999</v>
      </c>
      <c r="L517">
        <v>23.561199999999999</v>
      </c>
      <c r="M517">
        <v>25.538399999999999</v>
      </c>
    </row>
    <row r="518" spans="1:13" x14ac:dyDescent="0.25">
      <c r="A518">
        <v>516</v>
      </c>
      <c r="B518" t="s">
        <v>547</v>
      </c>
      <c r="C518">
        <v>121</v>
      </c>
      <c r="D518" t="s">
        <v>231</v>
      </c>
      <c r="E518" t="s">
        <v>276</v>
      </c>
      <c r="F518">
        <v>19.0778</v>
      </c>
      <c r="G518" t="s">
        <v>456</v>
      </c>
      <c r="H518">
        <v>11.733371</v>
      </c>
      <c r="I518">
        <v>1.9754510000000001</v>
      </c>
      <c r="J518">
        <v>2.1412239999999998</v>
      </c>
      <c r="K518">
        <v>223.84700000000001</v>
      </c>
      <c r="L518">
        <v>37.6873</v>
      </c>
      <c r="M518">
        <v>40.849800000000002</v>
      </c>
    </row>
    <row r="519" spans="1:13" x14ac:dyDescent="0.25">
      <c r="A519">
        <v>517</v>
      </c>
      <c r="B519" t="s">
        <v>547</v>
      </c>
      <c r="C519">
        <v>121</v>
      </c>
      <c r="D519" t="s">
        <v>231</v>
      </c>
      <c r="E519" t="s">
        <v>276</v>
      </c>
      <c r="F519">
        <v>164.042</v>
      </c>
      <c r="G519" t="s">
        <v>456</v>
      </c>
      <c r="H519">
        <v>11.733371</v>
      </c>
      <c r="I519">
        <v>1.9754510000000001</v>
      </c>
      <c r="J519">
        <v>2.1412239999999998</v>
      </c>
      <c r="K519">
        <v>1924.77</v>
      </c>
      <c r="L519">
        <v>324.05700000000002</v>
      </c>
      <c r="M519">
        <v>351.25099999999998</v>
      </c>
    </row>
    <row r="520" spans="1:13" x14ac:dyDescent="0.25">
      <c r="A520">
        <v>518</v>
      </c>
      <c r="B520" t="s">
        <v>547</v>
      </c>
      <c r="C520">
        <v>121</v>
      </c>
      <c r="D520" t="s">
        <v>231</v>
      </c>
      <c r="E520" t="s">
        <v>276</v>
      </c>
      <c r="F520">
        <v>33.775199999999998</v>
      </c>
      <c r="G520" t="s">
        <v>456</v>
      </c>
      <c r="H520">
        <v>11.733371</v>
      </c>
      <c r="I520">
        <v>1.9754510000000001</v>
      </c>
      <c r="J520">
        <v>2.1412239999999998</v>
      </c>
      <c r="K520">
        <v>396.29700000000003</v>
      </c>
      <c r="L520">
        <v>66.721299999999999</v>
      </c>
      <c r="M520">
        <v>72.320300000000003</v>
      </c>
    </row>
    <row r="521" spans="1:13" x14ac:dyDescent="0.25">
      <c r="A521">
        <v>519</v>
      </c>
      <c r="B521" t="s">
        <v>547</v>
      </c>
      <c r="C521">
        <v>121</v>
      </c>
      <c r="D521" t="s">
        <v>231</v>
      </c>
      <c r="E521" t="s">
        <v>276</v>
      </c>
      <c r="F521">
        <v>3.5236000000000003E-2</v>
      </c>
      <c r="G521" t="s">
        <v>456</v>
      </c>
      <c r="H521">
        <v>11.733371</v>
      </c>
      <c r="I521">
        <v>1.9754510000000001</v>
      </c>
      <c r="J521">
        <v>2.1412239999999998</v>
      </c>
      <c r="K521">
        <v>0.41343099999999999</v>
      </c>
      <c r="L521">
        <v>6.9606000000000001E-2</v>
      </c>
      <c r="M521">
        <v>7.5447E-2</v>
      </c>
    </row>
    <row r="522" spans="1:13" x14ac:dyDescent="0.25">
      <c r="A522">
        <v>520</v>
      </c>
      <c r="B522" t="s">
        <v>547</v>
      </c>
      <c r="C522">
        <v>121</v>
      </c>
      <c r="D522" t="s">
        <v>231</v>
      </c>
      <c r="E522" t="s">
        <v>276</v>
      </c>
      <c r="F522">
        <v>32.113599999999998</v>
      </c>
      <c r="G522" t="s">
        <v>456</v>
      </c>
      <c r="H522">
        <v>11.733371</v>
      </c>
      <c r="I522">
        <v>1.9754510000000001</v>
      </c>
      <c r="J522">
        <v>2.1412239999999998</v>
      </c>
      <c r="K522">
        <v>376.80099999999999</v>
      </c>
      <c r="L522">
        <v>63.438899999999997</v>
      </c>
      <c r="M522">
        <v>68.7624</v>
      </c>
    </row>
    <row r="523" spans="1:13" x14ac:dyDescent="0.25">
      <c r="A523">
        <v>521</v>
      </c>
      <c r="B523" t="s">
        <v>547</v>
      </c>
      <c r="C523">
        <v>121</v>
      </c>
      <c r="D523" t="s">
        <v>231</v>
      </c>
      <c r="E523" t="s">
        <v>276</v>
      </c>
      <c r="F523">
        <v>6.4279999999999997E-3</v>
      </c>
      <c r="G523" t="s">
        <v>456</v>
      </c>
      <c r="H523">
        <v>11.733371</v>
      </c>
      <c r="I523">
        <v>1.9754510000000001</v>
      </c>
      <c r="J523">
        <v>2.1412239999999998</v>
      </c>
      <c r="K523">
        <v>7.5419E-2</v>
      </c>
      <c r="L523">
        <v>1.2697999999999999E-2</v>
      </c>
      <c r="M523">
        <v>1.3762999999999999E-2</v>
      </c>
    </row>
    <row r="524" spans="1:13" x14ac:dyDescent="0.25">
      <c r="A524">
        <v>522</v>
      </c>
      <c r="B524" t="s">
        <v>547</v>
      </c>
      <c r="C524">
        <v>121</v>
      </c>
      <c r="D524" t="s">
        <v>231</v>
      </c>
      <c r="E524" t="s">
        <v>276</v>
      </c>
      <c r="F524">
        <v>25.692599999999999</v>
      </c>
      <c r="G524" t="s">
        <v>456</v>
      </c>
      <c r="H524">
        <v>11.733371</v>
      </c>
      <c r="I524">
        <v>1.9754510000000001</v>
      </c>
      <c r="J524">
        <v>2.1412239999999998</v>
      </c>
      <c r="K524">
        <v>301.46100000000001</v>
      </c>
      <c r="L524">
        <v>50.7545</v>
      </c>
      <c r="M524">
        <v>55.013599999999997</v>
      </c>
    </row>
    <row r="525" spans="1:13" x14ac:dyDescent="0.25">
      <c r="A525">
        <v>523</v>
      </c>
      <c r="B525" t="s">
        <v>547</v>
      </c>
      <c r="C525">
        <v>121</v>
      </c>
      <c r="D525" t="s">
        <v>231</v>
      </c>
      <c r="E525" t="s">
        <v>276</v>
      </c>
      <c r="F525">
        <v>1.9870000000000001E-3</v>
      </c>
      <c r="G525" t="s">
        <v>456</v>
      </c>
      <c r="H525">
        <v>11.733371</v>
      </c>
      <c r="I525">
        <v>1.9754510000000001</v>
      </c>
      <c r="J525">
        <v>2.1412239999999998</v>
      </c>
      <c r="K525">
        <v>2.3313E-2</v>
      </c>
      <c r="L525">
        <v>3.9249999999999997E-3</v>
      </c>
      <c r="M525">
        <v>4.254E-3</v>
      </c>
    </row>
    <row r="526" spans="1:13" x14ac:dyDescent="0.25">
      <c r="A526">
        <v>524</v>
      </c>
      <c r="B526" t="s">
        <v>547</v>
      </c>
      <c r="C526">
        <v>121</v>
      </c>
      <c r="D526" t="s">
        <v>231</v>
      </c>
      <c r="E526" t="s">
        <v>276</v>
      </c>
      <c r="F526">
        <v>2.898E-3</v>
      </c>
      <c r="G526" t="s">
        <v>456</v>
      </c>
      <c r="H526">
        <v>11.733371</v>
      </c>
      <c r="I526">
        <v>1.9754510000000001</v>
      </c>
      <c r="J526">
        <v>2.1412239999999998</v>
      </c>
      <c r="K526">
        <v>3.4008999999999998E-2</v>
      </c>
      <c r="L526">
        <v>5.7260000000000002E-3</v>
      </c>
      <c r="M526">
        <v>6.2059999999999997E-3</v>
      </c>
    </row>
    <row r="527" spans="1:13" x14ac:dyDescent="0.25">
      <c r="A527">
        <v>525</v>
      </c>
      <c r="B527" t="s">
        <v>547</v>
      </c>
      <c r="C527">
        <v>121</v>
      </c>
      <c r="D527" t="s">
        <v>231</v>
      </c>
      <c r="E527" t="s">
        <v>276</v>
      </c>
      <c r="F527">
        <v>1.0839999999999999E-3</v>
      </c>
      <c r="G527" t="s">
        <v>456</v>
      </c>
      <c r="H527">
        <v>11.733371</v>
      </c>
      <c r="I527">
        <v>1.9754510000000001</v>
      </c>
      <c r="J527">
        <v>2.1412239999999998</v>
      </c>
      <c r="K527">
        <v>1.2722000000000001E-2</v>
      </c>
      <c r="L527">
        <v>2.1419999999999998E-3</v>
      </c>
      <c r="M527">
        <v>2.3219999999999998E-3</v>
      </c>
    </row>
    <row r="528" spans="1:13" x14ac:dyDescent="0.25">
      <c r="A528">
        <v>526</v>
      </c>
      <c r="B528" t="s">
        <v>547</v>
      </c>
      <c r="C528">
        <v>121</v>
      </c>
      <c r="D528" t="s">
        <v>231</v>
      </c>
      <c r="E528" t="s">
        <v>276</v>
      </c>
      <c r="F528">
        <v>79.12</v>
      </c>
      <c r="G528" t="s">
        <v>456</v>
      </c>
      <c r="H528">
        <v>11.733371</v>
      </c>
      <c r="I528">
        <v>1.9754510000000001</v>
      </c>
      <c r="J528">
        <v>2.1412239999999998</v>
      </c>
      <c r="K528">
        <v>928.34400000000005</v>
      </c>
      <c r="L528">
        <v>156.298</v>
      </c>
      <c r="M528">
        <v>169.41399999999999</v>
      </c>
    </row>
    <row r="529" spans="1:13" x14ac:dyDescent="0.25">
      <c r="A529">
        <v>527</v>
      </c>
      <c r="B529" t="s">
        <v>547</v>
      </c>
      <c r="C529">
        <v>121</v>
      </c>
      <c r="D529" t="s">
        <v>231</v>
      </c>
      <c r="E529" t="s">
        <v>276</v>
      </c>
      <c r="F529">
        <v>6.1830400000000001</v>
      </c>
      <c r="G529" t="s">
        <v>456</v>
      </c>
      <c r="H529">
        <v>11.733371</v>
      </c>
      <c r="I529">
        <v>1.9754510000000001</v>
      </c>
      <c r="J529">
        <v>2.1412239999999998</v>
      </c>
      <c r="K529">
        <v>72.547899999999998</v>
      </c>
      <c r="L529">
        <v>12.2143</v>
      </c>
      <c r="M529">
        <v>13.2393</v>
      </c>
    </row>
    <row r="530" spans="1:13" x14ac:dyDescent="0.25">
      <c r="A530">
        <v>528</v>
      </c>
      <c r="B530" t="s">
        <v>547</v>
      </c>
      <c r="C530">
        <v>121</v>
      </c>
      <c r="D530" t="s">
        <v>231</v>
      </c>
      <c r="E530" t="s">
        <v>276</v>
      </c>
      <c r="F530">
        <v>5.0000000000000002E-5</v>
      </c>
      <c r="G530" t="s">
        <v>456</v>
      </c>
      <c r="H530">
        <v>11.733371</v>
      </c>
      <c r="I530">
        <v>1.9754510000000001</v>
      </c>
      <c r="J530">
        <v>2.1412239999999998</v>
      </c>
      <c r="K530">
        <v>5.8500000000000002E-4</v>
      </c>
      <c r="L530">
        <v>9.8999999999999994E-5</v>
      </c>
      <c r="M530">
        <v>1.07E-4</v>
      </c>
    </row>
    <row r="531" spans="1:13" x14ac:dyDescent="0.25">
      <c r="A531">
        <v>529</v>
      </c>
      <c r="B531" t="s">
        <v>547</v>
      </c>
      <c r="C531">
        <v>121</v>
      </c>
      <c r="D531" t="s">
        <v>231</v>
      </c>
      <c r="E531" t="s">
        <v>276</v>
      </c>
      <c r="F531">
        <v>1.534E-3</v>
      </c>
      <c r="G531" t="s">
        <v>456</v>
      </c>
      <c r="H531">
        <v>11.733371</v>
      </c>
      <c r="I531">
        <v>1.9754510000000001</v>
      </c>
      <c r="J531">
        <v>2.1412239999999998</v>
      </c>
      <c r="K531">
        <v>1.8003999999999999E-2</v>
      </c>
      <c r="L531">
        <v>3.0309999999999998E-3</v>
      </c>
      <c r="M531">
        <v>3.2859999999999999E-3</v>
      </c>
    </row>
    <row r="532" spans="1:13" x14ac:dyDescent="0.25">
      <c r="A532">
        <v>530</v>
      </c>
      <c r="B532" t="s">
        <v>547</v>
      </c>
      <c r="C532">
        <v>121</v>
      </c>
      <c r="D532" t="s">
        <v>231</v>
      </c>
      <c r="E532" t="s">
        <v>276</v>
      </c>
      <c r="F532">
        <v>1.9000000000000001E-5</v>
      </c>
      <c r="G532" t="s">
        <v>456</v>
      </c>
      <c r="H532">
        <v>11.733371</v>
      </c>
      <c r="I532">
        <v>1.9754510000000001</v>
      </c>
      <c r="J532">
        <v>2.1412239999999998</v>
      </c>
      <c r="K532">
        <v>2.22E-4</v>
      </c>
      <c r="L532">
        <v>3.6999999999999998E-5</v>
      </c>
      <c r="M532">
        <v>4.0000000000000003E-5</v>
      </c>
    </row>
    <row r="533" spans="1:13" x14ac:dyDescent="0.25">
      <c r="A533">
        <v>531</v>
      </c>
      <c r="B533" t="s">
        <v>547</v>
      </c>
      <c r="C533">
        <v>121</v>
      </c>
      <c r="D533" t="s">
        <v>231</v>
      </c>
      <c r="E533" t="s">
        <v>276</v>
      </c>
      <c r="F533">
        <v>8.8000000000000003E-4</v>
      </c>
      <c r="G533" t="s">
        <v>456</v>
      </c>
      <c r="H533">
        <v>11.733371</v>
      </c>
      <c r="I533">
        <v>1.9754510000000001</v>
      </c>
      <c r="J533">
        <v>2.1412239999999998</v>
      </c>
      <c r="K533">
        <v>1.0324E-2</v>
      </c>
      <c r="L533">
        <v>1.738E-3</v>
      </c>
      <c r="M533">
        <v>1.884E-3</v>
      </c>
    </row>
    <row r="534" spans="1:13" x14ac:dyDescent="0.25">
      <c r="A534">
        <v>532</v>
      </c>
      <c r="B534" t="s">
        <v>547</v>
      </c>
      <c r="C534">
        <v>121</v>
      </c>
      <c r="D534" t="s">
        <v>231</v>
      </c>
      <c r="E534" t="s">
        <v>276</v>
      </c>
      <c r="F534">
        <v>3.7581000000000003E-2</v>
      </c>
      <c r="G534" t="s">
        <v>456</v>
      </c>
      <c r="H534">
        <v>11.733371</v>
      </c>
      <c r="I534">
        <v>1.9754510000000001</v>
      </c>
      <c r="J534">
        <v>2.1412239999999998</v>
      </c>
      <c r="K534">
        <v>0.44095200000000001</v>
      </c>
      <c r="L534">
        <v>7.4238999999999999E-2</v>
      </c>
      <c r="M534">
        <v>8.0468999999999999E-2</v>
      </c>
    </row>
    <row r="535" spans="1:13" x14ac:dyDescent="0.25">
      <c r="A535">
        <v>533</v>
      </c>
      <c r="B535" t="s">
        <v>547</v>
      </c>
      <c r="C535">
        <v>121</v>
      </c>
      <c r="D535" t="s">
        <v>231</v>
      </c>
      <c r="E535" t="s">
        <v>276</v>
      </c>
      <c r="F535">
        <v>0.16250100000000001</v>
      </c>
      <c r="G535" t="s">
        <v>456</v>
      </c>
      <c r="H535">
        <v>11.733371</v>
      </c>
      <c r="I535">
        <v>1.9754510000000001</v>
      </c>
      <c r="J535">
        <v>2.1412239999999998</v>
      </c>
      <c r="K535">
        <v>1.9066799999999999</v>
      </c>
      <c r="L535">
        <v>0.32101299999999999</v>
      </c>
      <c r="M535">
        <v>0.34795100000000001</v>
      </c>
    </row>
    <row r="536" spans="1:13" x14ac:dyDescent="0.25">
      <c r="A536">
        <v>534</v>
      </c>
      <c r="B536" t="s">
        <v>547</v>
      </c>
      <c r="C536">
        <v>121</v>
      </c>
      <c r="D536" t="s">
        <v>231</v>
      </c>
      <c r="E536" t="s">
        <v>276</v>
      </c>
      <c r="F536">
        <v>2.0743999999999999E-2</v>
      </c>
      <c r="G536" t="s">
        <v>456</v>
      </c>
      <c r="H536">
        <v>11.733371</v>
      </c>
      <c r="I536">
        <v>1.9754510000000001</v>
      </c>
      <c r="J536">
        <v>2.1412239999999998</v>
      </c>
      <c r="K536">
        <v>0.243391</v>
      </c>
      <c r="L536">
        <v>4.0978000000000001E-2</v>
      </c>
      <c r="M536">
        <v>4.4415999999999997E-2</v>
      </c>
    </row>
    <row r="537" spans="1:13" x14ac:dyDescent="0.25">
      <c r="A537">
        <v>535</v>
      </c>
      <c r="B537" t="s">
        <v>547</v>
      </c>
      <c r="C537">
        <v>121</v>
      </c>
      <c r="D537" t="s">
        <v>231</v>
      </c>
      <c r="E537" t="s">
        <v>276</v>
      </c>
      <c r="F537">
        <v>2.3839999999999998E-3</v>
      </c>
      <c r="G537" t="s">
        <v>456</v>
      </c>
      <c r="H537">
        <v>11.733371</v>
      </c>
      <c r="I537">
        <v>1.9754510000000001</v>
      </c>
      <c r="J537">
        <v>2.1412239999999998</v>
      </c>
      <c r="K537">
        <v>2.7976999999999998E-2</v>
      </c>
      <c r="L537">
        <v>4.7099999999999998E-3</v>
      </c>
      <c r="M537">
        <v>5.1060000000000003E-3</v>
      </c>
    </row>
    <row r="538" spans="1:13" x14ac:dyDescent="0.25">
      <c r="A538">
        <v>536</v>
      </c>
      <c r="B538" t="s">
        <v>547</v>
      </c>
      <c r="C538">
        <v>121</v>
      </c>
      <c r="D538" t="s">
        <v>231</v>
      </c>
      <c r="E538" t="s">
        <v>276</v>
      </c>
      <c r="F538">
        <v>1.5232000000000001E-2</v>
      </c>
      <c r="G538" t="s">
        <v>456</v>
      </c>
      <c r="H538">
        <v>11.733371</v>
      </c>
      <c r="I538">
        <v>1.9754510000000001</v>
      </c>
      <c r="J538">
        <v>2.1412239999999998</v>
      </c>
      <c r="K538">
        <v>0.17872399999999999</v>
      </c>
      <c r="L538">
        <v>3.0089999999999999E-2</v>
      </c>
      <c r="M538">
        <v>3.2614999999999998E-2</v>
      </c>
    </row>
    <row r="539" spans="1:13" x14ac:dyDescent="0.25">
      <c r="A539">
        <v>537</v>
      </c>
      <c r="B539" t="s">
        <v>547</v>
      </c>
      <c r="C539">
        <v>121</v>
      </c>
      <c r="D539" t="s">
        <v>231</v>
      </c>
      <c r="E539" t="s">
        <v>276</v>
      </c>
      <c r="F539">
        <v>2.9430000000000001E-2</v>
      </c>
      <c r="G539" t="s">
        <v>456</v>
      </c>
      <c r="H539">
        <v>11.733371</v>
      </c>
      <c r="I539">
        <v>1.9754510000000001</v>
      </c>
      <c r="J539">
        <v>2.1412239999999998</v>
      </c>
      <c r="K539">
        <v>0.34531200000000001</v>
      </c>
      <c r="L539">
        <v>5.8137000000000001E-2</v>
      </c>
      <c r="M539">
        <v>6.3016000000000003E-2</v>
      </c>
    </row>
    <row r="540" spans="1:13" x14ac:dyDescent="0.25">
      <c r="A540">
        <v>538</v>
      </c>
      <c r="B540" t="s">
        <v>547</v>
      </c>
      <c r="C540">
        <v>121</v>
      </c>
      <c r="D540" t="s">
        <v>231</v>
      </c>
      <c r="E540" t="s">
        <v>276</v>
      </c>
      <c r="F540">
        <v>99.293000000000006</v>
      </c>
      <c r="G540" t="s">
        <v>456</v>
      </c>
      <c r="H540">
        <v>11.733371</v>
      </c>
      <c r="I540">
        <v>1.9754510000000001</v>
      </c>
      <c r="J540">
        <v>2.1412239999999998</v>
      </c>
      <c r="K540">
        <v>1165.04</v>
      </c>
      <c r="L540">
        <v>196.148</v>
      </c>
      <c r="M540">
        <v>212.60900000000001</v>
      </c>
    </row>
    <row r="541" spans="1:13" x14ac:dyDescent="0.25">
      <c r="A541">
        <v>539</v>
      </c>
      <c r="B541" t="s">
        <v>547</v>
      </c>
      <c r="C541">
        <v>121</v>
      </c>
      <c r="D541" t="s">
        <v>231</v>
      </c>
      <c r="E541" t="s">
        <v>276</v>
      </c>
      <c r="F541">
        <v>70.505700000000004</v>
      </c>
      <c r="G541" t="s">
        <v>456</v>
      </c>
      <c r="H541">
        <v>11.733371</v>
      </c>
      <c r="I541">
        <v>1.9754510000000001</v>
      </c>
      <c r="J541">
        <v>2.1412239999999998</v>
      </c>
      <c r="K541">
        <v>827.27</v>
      </c>
      <c r="L541">
        <v>139.28100000000001</v>
      </c>
      <c r="M541">
        <v>150.96799999999999</v>
      </c>
    </row>
    <row r="542" spans="1:13" x14ac:dyDescent="0.25">
      <c r="A542">
        <v>540</v>
      </c>
      <c r="B542" t="s">
        <v>547</v>
      </c>
      <c r="C542">
        <v>121</v>
      </c>
      <c r="D542" t="s">
        <v>231</v>
      </c>
      <c r="E542" t="s">
        <v>276</v>
      </c>
      <c r="F542">
        <v>0.93712200000000001</v>
      </c>
      <c r="G542" t="s">
        <v>456</v>
      </c>
      <c r="H542">
        <v>11.733371</v>
      </c>
      <c r="I542">
        <v>1.9754510000000001</v>
      </c>
      <c r="J542">
        <v>2.1412239999999998</v>
      </c>
      <c r="K542">
        <v>10.9956</v>
      </c>
      <c r="L542">
        <v>1.85124</v>
      </c>
      <c r="M542">
        <v>2.0065900000000001</v>
      </c>
    </row>
    <row r="543" spans="1:13" x14ac:dyDescent="0.25">
      <c r="A543">
        <v>541</v>
      </c>
      <c r="B543" t="s">
        <v>547</v>
      </c>
      <c r="C543">
        <v>121</v>
      </c>
      <c r="D543" t="s">
        <v>231</v>
      </c>
      <c r="E543" t="s">
        <v>276</v>
      </c>
      <c r="F543">
        <v>8.0763400000000001</v>
      </c>
      <c r="G543" t="s">
        <v>456</v>
      </c>
      <c r="H543">
        <v>11.733371</v>
      </c>
      <c r="I543">
        <v>1.9754510000000001</v>
      </c>
      <c r="J543">
        <v>2.1412239999999998</v>
      </c>
      <c r="K543">
        <v>94.762699999999995</v>
      </c>
      <c r="L543">
        <v>15.9544</v>
      </c>
      <c r="M543">
        <v>17.293299999999999</v>
      </c>
    </row>
    <row r="544" spans="1:13" x14ac:dyDescent="0.25">
      <c r="A544">
        <v>542</v>
      </c>
      <c r="B544" t="s">
        <v>547</v>
      </c>
      <c r="C544">
        <v>121</v>
      </c>
      <c r="D544" t="s">
        <v>231</v>
      </c>
      <c r="E544" t="s">
        <v>276</v>
      </c>
      <c r="F544">
        <v>9.4768000000000005E-2</v>
      </c>
      <c r="G544" t="s">
        <v>456</v>
      </c>
      <c r="H544">
        <v>11.733371</v>
      </c>
      <c r="I544">
        <v>1.9754510000000001</v>
      </c>
      <c r="J544">
        <v>2.1412239999999998</v>
      </c>
      <c r="K544">
        <v>1.11195</v>
      </c>
      <c r="L544">
        <v>0.18720899999999999</v>
      </c>
      <c r="M544">
        <v>0.20291899999999999</v>
      </c>
    </row>
    <row r="545" spans="1:13" x14ac:dyDescent="0.25">
      <c r="A545">
        <v>543</v>
      </c>
      <c r="B545" t="s">
        <v>547</v>
      </c>
      <c r="C545">
        <v>121</v>
      </c>
      <c r="D545" t="s">
        <v>231</v>
      </c>
      <c r="E545" t="s">
        <v>276</v>
      </c>
      <c r="F545">
        <v>5.9225E-2</v>
      </c>
      <c r="G545" t="s">
        <v>456</v>
      </c>
      <c r="H545">
        <v>11.733371</v>
      </c>
      <c r="I545">
        <v>1.9754510000000001</v>
      </c>
      <c r="J545">
        <v>2.1412239999999998</v>
      </c>
      <c r="K545">
        <v>0.69491000000000003</v>
      </c>
      <c r="L545">
        <v>0.116996</v>
      </c>
      <c r="M545">
        <v>0.12681400000000001</v>
      </c>
    </row>
    <row r="546" spans="1:13" x14ac:dyDescent="0.25">
      <c r="A546">
        <v>544</v>
      </c>
      <c r="B546" t="s">
        <v>547</v>
      </c>
      <c r="C546">
        <v>121</v>
      </c>
      <c r="D546" t="s">
        <v>231</v>
      </c>
      <c r="E546" t="s">
        <v>276</v>
      </c>
      <c r="F546">
        <v>2.163E-3</v>
      </c>
      <c r="G546" t="s">
        <v>456</v>
      </c>
      <c r="H546">
        <v>11.733371</v>
      </c>
      <c r="I546">
        <v>1.9754510000000001</v>
      </c>
      <c r="J546">
        <v>2.1412239999999998</v>
      </c>
      <c r="K546">
        <v>2.5375000000000002E-2</v>
      </c>
      <c r="L546">
        <v>4.2719999999999998E-3</v>
      </c>
      <c r="M546">
        <v>4.6309999999999997E-3</v>
      </c>
    </row>
    <row r="547" spans="1:13" x14ac:dyDescent="0.25">
      <c r="A547">
        <v>545</v>
      </c>
      <c r="B547" t="s">
        <v>547</v>
      </c>
      <c r="C547">
        <v>121</v>
      </c>
      <c r="D547" t="s">
        <v>231</v>
      </c>
      <c r="E547" t="s">
        <v>276</v>
      </c>
      <c r="F547">
        <v>0.71841299999999997</v>
      </c>
      <c r="G547" t="s">
        <v>456</v>
      </c>
      <c r="H547">
        <v>11.733371</v>
      </c>
      <c r="I547">
        <v>1.9754510000000001</v>
      </c>
      <c r="J547">
        <v>2.1412239999999998</v>
      </c>
      <c r="K547">
        <v>8.4294100000000007</v>
      </c>
      <c r="L547">
        <v>1.41919</v>
      </c>
      <c r="M547">
        <v>1.5382800000000001</v>
      </c>
    </row>
    <row r="548" spans="1:13" x14ac:dyDescent="0.25">
      <c r="A548">
        <v>546</v>
      </c>
      <c r="B548" t="s">
        <v>547</v>
      </c>
      <c r="C548">
        <v>121</v>
      </c>
      <c r="D548" t="s">
        <v>231</v>
      </c>
      <c r="E548" t="s">
        <v>276</v>
      </c>
      <c r="F548">
        <v>1.6437E-2</v>
      </c>
      <c r="G548" t="s">
        <v>456</v>
      </c>
      <c r="H548">
        <v>11.733371</v>
      </c>
      <c r="I548">
        <v>1.9754510000000001</v>
      </c>
      <c r="J548">
        <v>2.1412239999999998</v>
      </c>
      <c r="K548">
        <v>0.192857</v>
      </c>
      <c r="L548">
        <v>3.2469999999999999E-2</v>
      </c>
      <c r="M548">
        <v>3.5194000000000003E-2</v>
      </c>
    </row>
    <row r="549" spans="1:13" x14ac:dyDescent="0.25">
      <c r="A549">
        <v>547</v>
      </c>
      <c r="B549" t="s">
        <v>547</v>
      </c>
      <c r="C549">
        <v>121</v>
      </c>
      <c r="D549" t="s">
        <v>231</v>
      </c>
      <c r="E549" t="s">
        <v>276</v>
      </c>
      <c r="F549">
        <v>73.381200000000007</v>
      </c>
      <c r="G549" t="s">
        <v>456</v>
      </c>
      <c r="H549">
        <v>11.733371</v>
      </c>
      <c r="I549">
        <v>1.9754510000000001</v>
      </c>
      <c r="J549">
        <v>2.1412239999999998</v>
      </c>
      <c r="K549">
        <v>861.00900000000001</v>
      </c>
      <c r="L549">
        <v>144.96100000000001</v>
      </c>
      <c r="M549">
        <v>157.126</v>
      </c>
    </row>
    <row r="550" spans="1:13" x14ac:dyDescent="0.25">
      <c r="A550">
        <v>548</v>
      </c>
      <c r="B550" t="s">
        <v>547</v>
      </c>
      <c r="C550">
        <v>121</v>
      </c>
      <c r="D550" t="s">
        <v>231</v>
      </c>
      <c r="E550" t="s">
        <v>276</v>
      </c>
      <c r="F550">
        <v>122.53700000000001</v>
      </c>
      <c r="G550" t="s">
        <v>456</v>
      </c>
      <c r="H550">
        <v>11.733371</v>
      </c>
      <c r="I550">
        <v>1.9754510000000001</v>
      </c>
      <c r="J550">
        <v>2.1412239999999998</v>
      </c>
      <c r="K550">
        <v>1437.77</v>
      </c>
      <c r="L550">
        <v>242.066</v>
      </c>
      <c r="M550">
        <v>262.37900000000002</v>
      </c>
    </row>
    <row r="551" spans="1:13" x14ac:dyDescent="0.25">
      <c r="A551">
        <v>549</v>
      </c>
      <c r="B551" t="s">
        <v>547</v>
      </c>
      <c r="C551">
        <v>121</v>
      </c>
      <c r="D551" t="s">
        <v>231</v>
      </c>
      <c r="E551" t="s">
        <v>276</v>
      </c>
      <c r="F551">
        <v>4.5055199999999997</v>
      </c>
      <c r="G551" t="s">
        <v>456</v>
      </c>
      <c r="H551">
        <v>11.733371</v>
      </c>
      <c r="I551">
        <v>1.9754510000000001</v>
      </c>
      <c r="J551">
        <v>2.1412239999999998</v>
      </c>
      <c r="K551">
        <v>52.864899999999999</v>
      </c>
      <c r="L551">
        <v>8.9004399999999997</v>
      </c>
      <c r="M551">
        <v>9.6473300000000002</v>
      </c>
    </row>
    <row r="552" spans="1:13" x14ac:dyDescent="0.25">
      <c r="A552">
        <v>550</v>
      </c>
      <c r="B552" t="s">
        <v>547</v>
      </c>
      <c r="C552">
        <v>121</v>
      </c>
      <c r="D552" t="s">
        <v>231</v>
      </c>
      <c r="E552" t="s">
        <v>276</v>
      </c>
      <c r="F552">
        <v>34.416899999999998</v>
      </c>
      <c r="G552" t="s">
        <v>456</v>
      </c>
      <c r="H552">
        <v>11.733371</v>
      </c>
      <c r="I552">
        <v>1.9754510000000001</v>
      </c>
      <c r="J552">
        <v>2.1412239999999998</v>
      </c>
      <c r="K552">
        <v>403.82600000000002</v>
      </c>
      <c r="L552">
        <v>67.988900000000001</v>
      </c>
      <c r="M552">
        <v>73.694299999999998</v>
      </c>
    </row>
    <row r="553" spans="1:13" x14ac:dyDescent="0.25">
      <c r="A553">
        <v>551</v>
      </c>
      <c r="B553" t="s">
        <v>547</v>
      </c>
      <c r="C553">
        <v>121</v>
      </c>
      <c r="D553" t="s">
        <v>231</v>
      </c>
      <c r="E553" t="s">
        <v>276</v>
      </c>
      <c r="F553">
        <v>11.068</v>
      </c>
      <c r="G553" t="s">
        <v>456</v>
      </c>
      <c r="H553">
        <v>11.733371</v>
      </c>
      <c r="I553">
        <v>1.9754510000000001</v>
      </c>
      <c r="J553">
        <v>2.1412239999999998</v>
      </c>
      <c r="K553">
        <v>129.86500000000001</v>
      </c>
      <c r="L553">
        <v>21.8643</v>
      </c>
      <c r="M553">
        <v>23.699100000000001</v>
      </c>
    </row>
    <row r="554" spans="1:13" x14ac:dyDescent="0.25">
      <c r="A554">
        <v>552</v>
      </c>
      <c r="B554" t="s">
        <v>547</v>
      </c>
      <c r="C554">
        <v>121</v>
      </c>
      <c r="D554" t="s">
        <v>231</v>
      </c>
      <c r="E554" t="s">
        <v>276</v>
      </c>
      <c r="F554">
        <v>79.651700000000005</v>
      </c>
      <c r="G554" t="s">
        <v>456</v>
      </c>
      <c r="H554">
        <v>11.733371</v>
      </c>
      <c r="I554">
        <v>1.9754510000000001</v>
      </c>
      <c r="J554">
        <v>2.1412239999999998</v>
      </c>
      <c r="K554">
        <v>934.58299999999997</v>
      </c>
      <c r="L554">
        <v>157.34800000000001</v>
      </c>
      <c r="M554">
        <v>170.55199999999999</v>
      </c>
    </row>
    <row r="555" spans="1:13" x14ac:dyDescent="0.25">
      <c r="A555">
        <v>553</v>
      </c>
      <c r="B555" t="s">
        <v>547</v>
      </c>
      <c r="C555">
        <v>121</v>
      </c>
      <c r="D555" t="s">
        <v>231</v>
      </c>
      <c r="E555" t="s">
        <v>276</v>
      </c>
      <c r="F555">
        <v>6.8893999999999997E-2</v>
      </c>
      <c r="G555" t="s">
        <v>456</v>
      </c>
      <c r="H555">
        <v>11.733371</v>
      </c>
      <c r="I555">
        <v>1.9754510000000001</v>
      </c>
      <c r="J555">
        <v>2.1412239999999998</v>
      </c>
      <c r="K555">
        <v>0.80835999999999997</v>
      </c>
      <c r="L555">
        <v>0.136097</v>
      </c>
      <c r="M555">
        <v>0.14751800000000001</v>
      </c>
    </row>
    <row r="556" spans="1:13" x14ac:dyDescent="0.25">
      <c r="A556">
        <v>554</v>
      </c>
      <c r="B556" t="s">
        <v>547</v>
      </c>
      <c r="C556">
        <v>121</v>
      </c>
      <c r="D556" t="s">
        <v>231</v>
      </c>
      <c r="E556" t="s">
        <v>276</v>
      </c>
      <c r="F556">
        <v>72.124499999999998</v>
      </c>
      <c r="G556" t="s">
        <v>456</v>
      </c>
      <c r="H556">
        <v>11.733371</v>
      </c>
      <c r="I556">
        <v>1.9754510000000001</v>
      </c>
      <c r="J556">
        <v>2.1412239999999998</v>
      </c>
      <c r="K556">
        <v>846.26300000000003</v>
      </c>
      <c r="L556">
        <v>142.47800000000001</v>
      </c>
      <c r="M556">
        <v>154.435</v>
      </c>
    </row>
    <row r="557" spans="1:13" x14ac:dyDescent="0.25">
      <c r="A557">
        <v>555</v>
      </c>
      <c r="B557" t="s">
        <v>547</v>
      </c>
      <c r="C557">
        <v>121</v>
      </c>
      <c r="D557" t="s">
        <v>231</v>
      </c>
      <c r="E557" t="s">
        <v>276</v>
      </c>
      <c r="F557">
        <v>3.3310000000000002E-3</v>
      </c>
      <c r="G557" t="s">
        <v>456</v>
      </c>
      <c r="H557">
        <v>11.733371</v>
      </c>
      <c r="I557">
        <v>1.9754510000000001</v>
      </c>
      <c r="J557">
        <v>2.1412239999999998</v>
      </c>
      <c r="K557">
        <v>3.9080999999999998E-2</v>
      </c>
      <c r="L557">
        <v>6.5799999999999999E-3</v>
      </c>
      <c r="M557">
        <v>7.1320000000000003E-3</v>
      </c>
    </row>
    <row r="558" spans="1:13" x14ac:dyDescent="0.25">
      <c r="A558">
        <v>556</v>
      </c>
      <c r="B558" t="s">
        <v>547</v>
      </c>
      <c r="C558">
        <v>121</v>
      </c>
      <c r="D558" t="s">
        <v>231</v>
      </c>
      <c r="E558" t="s">
        <v>276</v>
      </c>
      <c r="F558">
        <v>120.309</v>
      </c>
      <c r="G558" t="s">
        <v>456</v>
      </c>
      <c r="H558">
        <v>11.733371</v>
      </c>
      <c r="I558">
        <v>1.9754510000000001</v>
      </c>
      <c r="J558">
        <v>2.1412239999999998</v>
      </c>
      <c r="K558">
        <v>1411.63</v>
      </c>
      <c r="L558">
        <v>237.66499999999999</v>
      </c>
      <c r="M558">
        <v>257.608</v>
      </c>
    </row>
    <row r="559" spans="1:13" x14ac:dyDescent="0.25">
      <c r="A559">
        <v>557</v>
      </c>
      <c r="B559" t="s">
        <v>547</v>
      </c>
      <c r="C559">
        <v>121</v>
      </c>
      <c r="D559" t="s">
        <v>231</v>
      </c>
      <c r="E559" t="s">
        <v>276</v>
      </c>
      <c r="F559">
        <v>9.9925999999999995</v>
      </c>
      <c r="G559" t="s">
        <v>456</v>
      </c>
      <c r="H559">
        <v>11.733371</v>
      </c>
      <c r="I559">
        <v>1.9754510000000001</v>
      </c>
      <c r="J559">
        <v>2.1412239999999998</v>
      </c>
      <c r="K559">
        <v>117.247</v>
      </c>
      <c r="L559">
        <v>19.739899999999999</v>
      </c>
      <c r="M559">
        <v>21.3964</v>
      </c>
    </row>
    <row r="560" spans="1:13" x14ac:dyDescent="0.25">
      <c r="A560">
        <v>558</v>
      </c>
      <c r="B560" t="s">
        <v>547</v>
      </c>
      <c r="C560">
        <v>121</v>
      </c>
      <c r="D560" t="s">
        <v>231</v>
      </c>
      <c r="E560" t="s">
        <v>276</v>
      </c>
      <c r="F560">
        <v>8.1250000000000003E-2</v>
      </c>
      <c r="G560" t="s">
        <v>456</v>
      </c>
      <c r="H560">
        <v>11.733371</v>
      </c>
      <c r="I560">
        <v>1.9754510000000001</v>
      </c>
      <c r="J560">
        <v>2.1412239999999998</v>
      </c>
      <c r="K560">
        <v>0.95333400000000001</v>
      </c>
      <c r="L560">
        <v>0.16050500000000001</v>
      </c>
      <c r="M560">
        <v>0.17397399999999999</v>
      </c>
    </row>
    <row r="561" spans="1:13" x14ac:dyDescent="0.25">
      <c r="A561">
        <v>559</v>
      </c>
      <c r="B561" t="s">
        <v>547</v>
      </c>
      <c r="C561">
        <v>121</v>
      </c>
      <c r="D561" t="s">
        <v>231</v>
      </c>
      <c r="E561" t="s">
        <v>276</v>
      </c>
      <c r="F561">
        <v>13.435600000000001</v>
      </c>
      <c r="G561" t="s">
        <v>456</v>
      </c>
      <c r="H561">
        <v>11.733371</v>
      </c>
      <c r="I561">
        <v>1.9754510000000001</v>
      </c>
      <c r="J561">
        <v>2.1412239999999998</v>
      </c>
      <c r="K561">
        <v>157.64500000000001</v>
      </c>
      <c r="L561">
        <v>26.541399999999999</v>
      </c>
      <c r="M561">
        <v>28.768599999999999</v>
      </c>
    </row>
    <row r="562" spans="1:13" x14ac:dyDescent="0.25">
      <c r="A562">
        <v>560</v>
      </c>
      <c r="B562" t="s">
        <v>547</v>
      </c>
      <c r="C562">
        <v>121</v>
      </c>
      <c r="D562" t="s">
        <v>231</v>
      </c>
      <c r="E562" t="s">
        <v>276</v>
      </c>
      <c r="F562">
        <v>82.788600000000002</v>
      </c>
      <c r="G562" t="s">
        <v>456</v>
      </c>
      <c r="H562">
        <v>11.733371</v>
      </c>
      <c r="I562">
        <v>1.9754510000000001</v>
      </c>
      <c r="J562">
        <v>2.1412239999999998</v>
      </c>
      <c r="K562">
        <v>971.38900000000001</v>
      </c>
      <c r="L562">
        <v>163.54499999999999</v>
      </c>
      <c r="M562">
        <v>177.26900000000001</v>
      </c>
    </row>
    <row r="563" spans="1:13" x14ac:dyDescent="0.25">
      <c r="A563">
        <v>561</v>
      </c>
      <c r="B563" t="s">
        <v>547</v>
      </c>
      <c r="C563">
        <v>121</v>
      </c>
      <c r="D563" t="s">
        <v>231</v>
      </c>
      <c r="E563" t="s">
        <v>276</v>
      </c>
      <c r="F563">
        <v>64.349299999999999</v>
      </c>
      <c r="G563" t="s">
        <v>456</v>
      </c>
      <c r="H563">
        <v>11.733371</v>
      </c>
      <c r="I563">
        <v>1.9754510000000001</v>
      </c>
      <c r="J563">
        <v>2.1412239999999998</v>
      </c>
      <c r="K563">
        <v>755.03399999999999</v>
      </c>
      <c r="L563">
        <v>127.119</v>
      </c>
      <c r="M563">
        <v>137.786</v>
      </c>
    </row>
    <row r="564" spans="1:13" x14ac:dyDescent="0.25">
      <c r="A564">
        <v>562</v>
      </c>
      <c r="B564" t="s">
        <v>547</v>
      </c>
      <c r="C564">
        <v>121</v>
      </c>
      <c r="D564" t="s">
        <v>231</v>
      </c>
      <c r="E564" t="s">
        <v>276</v>
      </c>
      <c r="F564">
        <v>30.018899999999999</v>
      </c>
      <c r="G564" t="s">
        <v>456</v>
      </c>
      <c r="H564">
        <v>11.733371</v>
      </c>
      <c r="I564">
        <v>1.9754510000000001</v>
      </c>
      <c r="J564">
        <v>2.1412239999999998</v>
      </c>
      <c r="K564">
        <v>352.22300000000001</v>
      </c>
      <c r="L564">
        <v>59.300899999999999</v>
      </c>
      <c r="M564">
        <v>64.277199999999993</v>
      </c>
    </row>
    <row r="565" spans="1:13" x14ac:dyDescent="0.25">
      <c r="A565">
        <v>563</v>
      </c>
      <c r="B565" t="s">
        <v>547</v>
      </c>
      <c r="C565">
        <v>121</v>
      </c>
      <c r="D565" t="s">
        <v>231</v>
      </c>
      <c r="E565" t="s">
        <v>276</v>
      </c>
      <c r="F565">
        <v>37.447699999999998</v>
      </c>
      <c r="G565" t="s">
        <v>456</v>
      </c>
      <c r="H565">
        <v>11.733371</v>
      </c>
      <c r="I565">
        <v>1.9754510000000001</v>
      </c>
      <c r="J565">
        <v>2.1412239999999998</v>
      </c>
      <c r="K565">
        <v>439.38799999999998</v>
      </c>
      <c r="L565">
        <v>73.976100000000002</v>
      </c>
      <c r="M565">
        <v>80.183899999999994</v>
      </c>
    </row>
    <row r="566" spans="1:13" x14ac:dyDescent="0.25">
      <c r="A566">
        <v>564</v>
      </c>
      <c r="B566" t="s">
        <v>547</v>
      </c>
      <c r="C566">
        <v>121</v>
      </c>
      <c r="D566" t="s">
        <v>231</v>
      </c>
      <c r="E566" t="s">
        <v>276</v>
      </c>
      <c r="F566">
        <v>155.12899999999999</v>
      </c>
      <c r="G566" t="s">
        <v>456</v>
      </c>
      <c r="H566">
        <v>11.733371</v>
      </c>
      <c r="I566">
        <v>1.9754510000000001</v>
      </c>
      <c r="J566">
        <v>2.1412239999999998</v>
      </c>
      <c r="K566">
        <v>1820.19</v>
      </c>
      <c r="L566">
        <v>306.45</v>
      </c>
      <c r="M566">
        <v>332.166</v>
      </c>
    </row>
    <row r="567" spans="1:13" x14ac:dyDescent="0.25">
      <c r="A567">
        <v>565</v>
      </c>
      <c r="B567" t="s">
        <v>547</v>
      </c>
      <c r="C567">
        <v>121</v>
      </c>
      <c r="D567" t="s">
        <v>231</v>
      </c>
      <c r="E567" t="s">
        <v>276</v>
      </c>
      <c r="F567">
        <v>8.1718799999999998</v>
      </c>
      <c r="G567" t="s">
        <v>456</v>
      </c>
      <c r="H567">
        <v>11.733371</v>
      </c>
      <c r="I567">
        <v>1.9754510000000001</v>
      </c>
      <c r="J567">
        <v>2.1412239999999998</v>
      </c>
      <c r="K567">
        <v>95.883700000000005</v>
      </c>
      <c r="L567">
        <v>16.1432</v>
      </c>
      <c r="M567">
        <v>17.497800000000002</v>
      </c>
    </row>
    <row r="568" spans="1:13" x14ac:dyDescent="0.25">
      <c r="A568">
        <v>566</v>
      </c>
      <c r="B568" t="s">
        <v>547</v>
      </c>
      <c r="C568">
        <v>121</v>
      </c>
      <c r="D568" t="s">
        <v>231</v>
      </c>
      <c r="E568" t="s">
        <v>276</v>
      </c>
      <c r="F568">
        <v>81.170299999999997</v>
      </c>
      <c r="G568" t="s">
        <v>456</v>
      </c>
      <c r="H568">
        <v>11.733371</v>
      </c>
      <c r="I568">
        <v>1.9754510000000001</v>
      </c>
      <c r="J568">
        <v>2.1412239999999998</v>
      </c>
      <c r="K568">
        <v>952.40099999999995</v>
      </c>
      <c r="L568">
        <v>160.34800000000001</v>
      </c>
      <c r="M568">
        <v>173.804</v>
      </c>
    </row>
    <row r="569" spans="1:13" x14ac:dyDescent="0.25">
      <c r="A569">
        <v>567</v>
      </c>
      <c r="B569" t="s">
        <v>547</v>
      </c>
      <c r="C569">
        <v>121</v>
      </c>
      <c r="D569" t="s">
        <v>231</v>
      </c>
      <c r="E569" t="s">
        <v>276</v>
      </c>
      <c r="F569">
        <v>27.76</v>
      </c>
      <c r="G569" t="s">
        <v>456</v>
      </c>
      <c r="H569">
        <v>11.733371</v>
      </c>
      <c r="I569">
        <v>1.9754510000000001</v>
      </c>
      <c r="J569">
        <v>2.1412239999999998</v>
      </c>
      <c r="K569">
        <v>325.71800000000002</v>
      </c>
      <c r="L569">
        <v>54.838500000000003</v>
      </c>
      <c r="M569">
        <v>59.440399999999997</v>
      </c>
    </row>
    <row r="570" spans="1:13" x14ac:dyDescent="0.25">
      <c r="A570">
        <v>568</v>
      </c>
      <c r="B570" t="s">
        <v>547</v>
      </c>
      <c r="C570">
        <v>121</v>
      </c>
      <c r="D570" t="s">
        <v>231</v>
      </c>
      <c r="E570" t="s">
        <v>276</v>
      </c>
      <c r="F570">
        <v>677.63800000000003</v>
      </c>
      <c r="G570" t="s">
        <v>456</v>
      </c>
      <c r="H570">
        <v>11.733371</v>
      </c>
      <c r="I570">
        <v>1.9754510000000001</v>
      </c>
      <c r="J570">
        <v>2.1412239999999998</v>
      </c>
      <c r="K570">
        <v>7950.98</v>
      </c>
      <c r="L570">
        <v>1338.64</v>
      </c>
      <c r="M570">
        <v>1450.97</v>
      </c>
    </row>
    <row r="571" spans="1:13" x14ac:dyDescent="0.25">
      <c r="A571">
        <v>569</v>
      </c>
      <c r="B571" t="s">
        <v>547</v>
      </c>
      <c r="C571">
        <v>121</v>
      </c>
      <c r="D571" t="s">
        <v>231</v>
      </c>
      <c r="E571" t="s">
        <v>276</v>
      </c>
      <c r="F571">
        <v>113.587</v>
      </c>
      <c r="G571" t="s">
        <v>456</v>
      </c>
      <c r="H571">
        <v>11.733371</v>
      </c>
      <c r="I571">
        <v>1.9754510000000001</v>
      </c>
      <c r="J571">
        <v>2.1412239999999998</v>
      </c>
      <c r="K571">
        <v>1332.76</v>
      </c>
      <c r="L571">
        <v>224.386</v>
      </c>
      <c r="M571">
        <v>243.215</v>
      </c>
    </row>
    <row r="572" spans="1:13" x14ac:dyDescent="0.25">
      <c r="A572">
        <v>570</v>
      </c>
      <c r="B572" t="s">
        <v>547</v>
      </c>
      <c r="C572">
        <v>121</v>
      </c>
      <c r="D572" t="s">
        <v>231</v>
      </c>
      <c r="E572" t="s">
        <v>276</v>
      </c>
      <c r="F572">
        <v>13.4467</v>
      </c>
      <c r="G572" t="s">
        <v>456</v>
      </c>
      <c r="H572">
        <v>11.733371</v>
      </c>
      <c r="I572">
        <v>1.9754510000000001</v>
      </c>
      <c r="J572">
        <v>2.1412239999999998</v>
      </c>
      <c r="K572">
        <v>157.77500000000001</v>
      </c>
      <c r="L572">
        <v>26.563300000000002</v>
      </c>
      <c r="M572">
        <v>28.792400000000001</v>
      </c>
    </row>
    <row r="573" spans="1:13" x14ac:dyDescent="0.25">
      <c r="A573">
        <v>571</v>
      </c>
      <c r="B573" t="s">
        <v>547</v>
      </c>
      <c r="C573">
        <v>121</v>
      </c>
      <c r="D573" t="s">
        <v>231</v>
      </c>
      <c r="E573" t="s">
        <v>276</v>
      </c>
      <c r="F573">
        <v>15.6244</v>
      </c>
      <c r="G573" t="s">
        <v>456</v>
      </c>
      <c r="H573">
        <v>11.733371</v>
      </c>
      <c r="I573">
        <v>1.9754510000000001</v>
      </c>
      <c r="J573">
        <v>2.1412239999999998</v>
      </c>
      <c r="K573">
        <v>183.327</v>
      </c>
      <c r="L573">
        <v>30.865200000000002</v>
      </c>
      <c r="M573">
        <v>33.455300000000001</v>
      </c>
    </row>
    <row r="574" spans="1:13" x14ac:dyDescent="0.25">
      <c r="A574">
        <v>572</v>
      </c>
      <c r="B574" t="s">
        <v>547</v>
      </c>
      <c r="C574">
        <v>121</v>
      </c>
      <c r="D574" t="s">
        <v>231</v>
      </c>
      <c r="E574" t="s">
        <v>276</v>
      </c>
      <c r="F574">
        <v>34.127899999999997</v>
      </c>
      <c r="G574" t="s">
        <v>456</v>
      </c>
      <c r="H574">
        <v>11.733371</v>
      </c>
      <c r="I574">
        <v>1.9754510000000001</v>
      </c>
      <c r="J574">
        <v>2.1412239999999998</v>
      </c>
      <c r="K574">
        <v>400.435</v>
      </c>
      <c r="L574">
        <v>67.418000000000006</v>
      </c>
      <c r="M574">
        <v>73.075500000000005</v>
      </c>
    </row>
    <row r="575" spans="1:13" x14ac:dyDescent="0.25">
      <c r="A575">
        <v>573</v>
      </c>
      <c r="B575" t="s">
        <v>547</v>
      </c>
      <c r="C575">
        <v>121</v>
      </c>
      <c r="D575" t="s">
        <v>231</v>
      </c>
      <c r="E575" t="s">
        <v>276</v>
      </c>
      <c r="F575">
        <v>5.59368</v>
      </c>
      <c r="G575" t="s">
        <v>456</v>
      </c>
      <c r="H575">
        <v>11.733371</v>
      </c>
      <c r="I575">
        <v>1.9754510000000001</v>
      </c>
      <c r="J575">
        <v>2.1412239999999998</v>
      </c>
      <c r="K575">
        <v>65.6327</v>
      </c>
      <c r="L575">
        <v>11.05</v>
      </c>
      <c r="M575">
        <v>11.9773</v>
      </c>
    </row>
    <row r="576" spans="1:13" x14ac:dyDescent="0.25">
      <c r="A576">
        <v>574</v>
      </c>
      <c r="B576" t="s">
        <v>547</v>
      </c>
      <c r="C576">
        <v>121</v>
      </c>
      <c r="D576" t="s">
        <v>231</v>
      </c>
      <c r="E576" t="s">
        <v>276</v>
      </c>
      <c r="F576">
        <v>16.784300000000002</v>
      </c>
      <c r="G576" t="s">
        <v>456</v>
      </c>
      <c r="H576">
        <v>11.733371</v>
      </c>
      <c r="I576">
        <v>1.9754510000000001</v>
      </c>
      <c r="J576">
        <v>2.1412239999999998</v>
      </c>
      <c r="K576">
        <v>196.93600000000001</v>
      </c>
      <c r="L576">
        <v>33.156599999999997</v>
      </c>
      <c r="M576">
        <v>35.938899999999997</v>
      </c>
    </row>
    <row r="577" spans="1:13" x14ac:dyDescent="0.25">
      <c r="A577">
        <v>575</v>
      </c>
      <c r="B577" t="s">
        <v>547</v>
      </c>
      <c r="C577">
        <v>121</v>
      </c>
      <c r="D577" t="s">
        <v>231</v>
      </c>
      <c r="E577" t="s">
        <v>276</v>
      </c>
      <c r="F577">
        <v>10.560700000000001</v>
      </c>
      <c r="G577" t="s">
        <v>456</v>
      </c>
      <c r="H577">
        <v>11.733371</v>
      </c>
      <c r="I577">
        <v>1.9754510000000001</v>
      </c>
      <c r="J577">
        <v>2.1412239999999998</v>
      </c>
      <c r="K577">
        <v>123.913</v>
      </c>
      <c r="L577">
        <v>20.862200000000001</v>
      </c>
      <c r="M577">
        <v>22.6128</v>
      </c>
    </row>
    <row r="578" spans="1:13" x14ac:dyDescent="0.25">
      <c r="A578">
        <v>576</v>
      </c>
      <c r="B578" t="s">
        <v>547</v>
      </c>
      <c r="C578">
        <v>121</v>
      </c>
      <c r="D578" t="s">
        <v>231</v>
      </c>
      <c r="E578" t="s">
        <v>276</v>
      </c>
      <c r="F578">
        <v>278.83600000000001</v>
      </c>
      <c r="G578" t="s">
        <v>456</v>
      </c>
      <c r="H578">
        <v>11.733371</v>
      </c>
      <c r="I578">
        <v>1.9754510000000001</v>
      </c>
      <c r="J578">
        <v>2.1412239999999998</v>
      </c>
      <c r="K578">
        <v>3271.69</v>
      </c>
      <c r="L578">
        <v>550.827</v>
      </c>
      <c r="M578">
        <v>597.04999999999995</v>
      </c>
    </row>
    <row r="579" spans="1:13" x14ac:dyDescent="0.25">
      <c r="A579">
        <v>577</v>
      </c>
      <c r="B579" t="s">
        <v>547</v>
      </c>
      <c r="C579">
        <v>121</v>
      </c>
      <c r="D579" t="s">
        <v>231</v>
      </c>
      <c r="E579" t="s">
        <v>276</v>
      </c>
      <c r="F579">
        <v>17.6081</v>
      </c>
      <c r="G579" t="s">
        <v>456</v>
      </c>
      <c r="H579">
        <v>11.733371</v>
      </c>
      <c r="I579">
        <v>1.9754510000000001</v>
      </c>
      <c r="J579">
        <v>2.1412239999999998</v>
      </c>
      <c r="K579">
        <v>206.602</v>
      </c>
      <c r="L579">
        <v>34.783900000000003</v>
      </c>
      <c r="M579">
        <v>37.7029</v>
      </c>
    </row>
    <row r="580" spans="1:13" x14ac:dyDescent="0.25">
      <c r="A580">
        <v>578</v>
      </c>
      <c r="B580" t="s">
        <v>547</v>
      </c>
      <c r="C580">
        <v>121</v>
      </c>
      <c r="D580" t="s">
        <v>231</v>
      </c>
      <c r="E580" t="s">
        <v>276</v>
      </c>
      <c r="F580">
        <v>80.697999999999993</v>
      </c>
      <c r="G580" t="s">
        <v>456</v>
      </c>
      <c r="H580">
        <v>11.733371</v>
      </c>
      <c r="I580">
        <v>1.9754510000000001</v>
      </c>
      <c r="J580">
        <v>2.1412239999999998</v>
      </c>
      <c r="K580">
        <v>946.86</v>
      </c>
      <c r="L580">
        <v>159.41499999999999</v>
      </c>
      <c r="M580">
        <v>172.792</v>
      </c>
    </row>
    <row r="581" spans="1:13" x14ac:dyDescent="0.25">
      <c r="A581">
        <v>579</v>
      </c>
      <c r="B581" t="s">
        <v>547</v>
      </c>
      <c r="C581">
        <v>121</v>
      </c>
      <c r="D581" t="s">
        <v>231</v>
      </c>
      <c r="E581" t="s">
        <v>276</v>
      </c>
      <c r="F581">
        <v>6.3115500000000004</v>
      </c>
      <c r="G581" t="s">
        <v>456</v>
      </c>
      <c r="H581">
        <v>11.733371</v>
      </c>
      <c r="I581">
        <v>1.9754510000000001</v>
      </c>
      <c r="J581">
        <v>2.1412239999999998</v>
      </c>
      <c r="K581">
        <v>74.055800000000005</v>
      </c>
      <c r="L581">
        <v>12.4682</v>
      </c>
      <c r="M581">
        <v>13.5144</v>
      </c>
    </row>
    <row r="582" spans="1:13" x14ac:dyDescent="0.25">
      <c r="A582">
        <v>580</v>
      </c>
      <c r="B582" t="s">
        <v>547</v>
      </c>
      <c r="C582">
        <v>121</v>
      </c>
      <c r="D582" t="s">
        <v>231</v>
      </c>
      <c r="E582" t="s">
        <v>276</v>
      </c>
      <c r="F582">
        <v>3.1970000000000002E-3</v>
      </c>
      <c r="G582" t="s">
        <v>456</v>
      </c>
      <c r="H582">
        <v>11.733371</v>
      </c>
      <c r="I582">
        <v>1.9754510000000001</v>
      </c>
      <c r="J582">
        <v>2.1412239999999998</v>
      </c>
      <c r="K582">
        <v>3.7515E-2</v>
      </c>
      <c r="L582">
        <v>6.3160000000000004E-3</v>
      </c>
      <c r="M582">
        <v>6.8459999999999997E-3</v>
      </c>
    </row>
    <row r="583" spans="1:13" x14ac:dyDescent="0.25">
      <c r="A583">
        <v>581</v>
      </c>
      <c r="B583" t="s">
        <v>547</v>
      </c>
      <c r="C583">
        <v>121</v>
      </c>
      <c r="D583" t="s">
        <v>231</v>
      </c>
      <c r="E583" t="s">
        <v>276</v>
      </c>
      <c r="F583">
        <v>1.43052</v>
      </c>
      <c r="G583" t="s">
        <v>456</v>
      </c>
      <c r="H583">
        <v>11.733371</v>
      </c>
      <c r="I583">
        <v>1.9754510000000001</v>
      </c>
      <c r="J583">
        <v>2.1412239999999998</v>
      </c>
      <c r="K583">
        <v>16.784800000000001</v>
      </c>
      <c r="L583">
        <v>2.82592</v>
      </c>
      <c r="M583">
        <v>3.0630600000000001</v>
      </c>
    </row>
    <row r="584" spans="1:13" x14ac:dyDescent="0.25">
      <c r="A584">
        <v>582</v>
      </c>
      <c r="B584" t="s">
        <v>547</v>
      </c>
      <c r="C584">
        <v>121</v>
      </c>
      <c r="D584" t="s">
        <v>231</v>
      </c>
      <c r="E584" t="s">
        <v>276</v>
      </c>
      <c r="F584">
        <v>1.0479E-2</v>
      </c>
      <c r="G584" t="s">
        <v>456</v>
      </c>
      <c r="H584">
        <v>11.733371</v>
      </c>
      <c r="I584">
        <v>1.9754510000000001</v>
      </c>
      <c r="J584">
        <v>2.1412239999999998</v>
      </c>
      <c r="K584">
        <v>0.122959</v>
      </c>
      <c r="L584">
        <v>2.0702000000000002E-2</v>
      </c>
      <c r="M584">
        <v>2.2439000000000001E-2</v>
      </c>
    </row>
    <row r="585" spans="1:13" x14ac:dyDescent="0.25">
      <c r="A585">
        <v>583</v>
      </c>
      <c r="B585" t="s">
        <v>547</v>
      </c>
      <c r="C585">
        <v>121</v>
      </c>
      <c r="D585" t="s">
        <v>231</v>
      </c>
      <c r="E585" t="s">
        <v>276</v>
      </c>
      <c r="F585">
        <v>1.0059E-2</v>
      </c>
      <c r="G585" t="s">
        <v>456</v>
      </c>
      <c r="H585">
        <v>11.733371</v>
      </c>
      <c r="I585">
        <v>1.9754510000000001</v>
      </c>
      <c r="J585">
        <v>2.1412239999999998</v>
      </c>
      <c r="K585">
        <v>0.11802600000000001</v>
      </c>
      <c r="L585">
        <v>1.9871E-2</v>
      </c>
      <c r="M585">
        <v>2.1538999999999999E-2</v>
      </c>
    </row>
    <row r="586" spans="1:13" x14ac:dyDescent="0.25">
      <c r="A586">
        <v>584</v>
      </c>
      <c r="B586" t="s">
        <v>547</v>
      </c>
      <c r="C586">
        <v>122</v>
      </c>
      <c r="D586" t="s">
        <v>290</v>
      </c>
      <c r="E586" t="s">
        <v>291</v>
      </c>
      <c r="F586">
        <v>10.394500000000001</v>
      </c>
      <c r="G586" t="s">
        <v>456</v>
      </c>
      <c r="H586">
        <v>11.737068000000001</v>
      </c>
      <c r="I586">
        <v>2.0913089999999999</v>
      </c>
      <c r="J586">
        <v>2.1554890000000002</v>
      </c>
      <c r="K586">
        <v>122.001</v>
      </c>
      <c r="L586">
        <v>21.738099999999999</v>
      </c>
      <c r="M586">
        <v>22.405200000000001</v>
      </c>
    </row>
    <row r="587" spans="1:13" x14ac:dyDescent="0.25">
      <c r="A587">
        <v>585</v>
      </c>
      <c r="B587" t="s">
        <v>547</v>
      </c>
      <c r="C587">
        <v>122</v>
      </c>
      <c r="D587" t="s">
        <v>290</v>
      </c>
      <c r="E587" t="s">
        <v>291</v>
      </c>
      <c r="F587">
        <v>27.5412</v>
      </c>
      <c r="G587" t="s">
        <v>456</v>
      </c>
      <c r="H587">
        <v>11.737068000000001</v>
      </c>
      <c r="I587">
        <v>2.0913089999999999</v>
      </c>
      <c r="J587">
        <v>2.1554890000000002</v>
      </c>
      <c r="K587">
        <v>323.25299999999999</v>
      </c>
      <c r="L587">
        <v>57.597200000000001</v>
      </c>
      <c r="M587">
        <v>59.364800000000002</v>
      </c>
    </row>
    <row r="588" spans="1:13" x14ac:dyDescent="0.25">
      <c r="A588">
        <v>586</v>
      </c>
      <c r="B588" t="s">
        <v>547</v>
      </c>
      <c r="C588">
        <v>122</v>
      </c>
      <c r="D588" t="s">
        <v>290</v>
      </c>
      <c r="E588" t="s">
        <v>291</v>
      </c>
      <c r="F588">
        <v>26.0503</v>
      </c>
      <c r="G588" t="s">
        <v>456</v>
      </c>
      <c r="H588">
        <v>11.737068000000001</v>
      </c>
      <c r="I588">
        <v>2.0913089999999999</v>
      </c>
      <c r="J588">
        <v>2.1554890000000002</v>
      </c>
      <c r="K588">
        <v>305.75400000000002</v>
      </c>
      <c r="L588">
        <v>54.479199999999999</v>
      </c>
      <c r="M588">
        <v>56.1511</v>
      </c>
    </row>
    <row r="589" spans="1:13" x14ac:dyDescent="0.25">
      <c r="A589">
        <v>587</v>
      </c>
      <c r="B589" t="s">
        <v>547</v>
      </c>
      <c r="C589">
        <v>129</v>
      </c>
      <c r="D589" t="s">
        <v>326</v>
      </c>
      <c r="E589" t="s">
        <v>327</v>
      </c>
      <c r="F589">
        <v>1.64E-4</v>
      </c>
      <c r="G589" t="s">
        <v>456</v>
      </c>
      <c r="H589">
        <v>9.5836389999999998</v>
      </c>
      <c r="I589">
        <v>1.556376</v>
      </c>
      <c r="J589">
        <v>1.965023</v>
      </c>
      <c r="K589">
        <v>1.5679999999999999E-3</v>
      </c>
      <c r="L589">
        <v>2.5500000000000002E-4</v>
      </c>
      <c r="M589">
        <v>3.2200000000000002E-4</v>
      </c>
    </row>
    <row r="590" spans="1:13" x14ac:dyDescent="0.25">
      <c r="A590">
        <v>588</v>
      </c>
      <c r="B590" t="s">
        <v>547</v>
      </c>
      <c r="C590">
        <v>129</v>
      </c>
      <c r="D590" t="s">
        <v>326</v>
      </c>
      <c r="E590" t="s">
        <v>327</v>
      </c>
      <c r="F590">
        <v>33.241100000000003</v>
      </c>
      <c r="G590" t="s">
        <v>456</v>
      </c>
      <c r="H590">
        <v>9.5836389999999998</v>
      </c>
      <c r="I590">
        <v>1.556376</v>
      </c>
      <c r="J590">
        <v>1.965023</v>
      </c>
      <c r="K590">
        <v>318.57100000000003</v>
      </c>
      <c r="L590">
        <v>51.735700000000001</v>
      </c>
      <c r="M590">
        <v>65.319500000000005</v>
      </c>
    </row>
    <row r="591" spans="1:13" x14ac:dyDescent="0.25">
      <c r="A591">
        <v>589</v>
      </c>
      <c r="B591" t="s">
        <v>547</v>
      </c>
      <c r="C591">
        <v>129</v>
      </c>
      <c r="D591" t="s">
        <v>326</v>
      </c>
      <c r="E591" t="s">
        <v>327</v>
      </c>
      <c r="F591">
        <v>1.4309000000000001E-2</v>
      </c>
      <c r="G591" t="s">
        <v>456</v>
      </c>
      <c r="H591">
        <v>9.5836389999999998</v>
      </c>
      <c r="I591">
        <v>1.556376</v>
      </c>
      <c r="J591">
        <v>1.965023</v>
      </c>
      <c r="K591">
        <v>0.137133</v>
      </c>
      <c r="L591">
        <v>2.2270000000000002E-2</v>
      </c>
      <c r="M591">
        <v>2.8118000000000001E-2</v>
      </c>
    </row>
    <row r="592" spans="1:13" x14ac:dyDescent="0.25">
      <c r="A592">
        <v>590</v>
      </c>
      <c r="B592" t="s">
        <v>547</v>
      </c>
      <c r="C592">
        <v>129</v>
      </c>
      <c r="D592" t="s">
        <v>326</v>
      </c>
      <c r="E592" t="s">
        <v>327</v>
      </c>
      <c r="F592">
        <v>5.1287599999999998</v>
      </c>
      <c r="G592" t="s">
        <v>456</v>
      </c>
      <c r="H592">
        <v>9.5836389999999998</v>
      </c>
      <c r="I592">
        <v>1.556376</v>
      </c>
      <c r="J592">
        <v>1.965023</v>
      </c>
      <c r="K592">
        <v>49.152200000000001</v>
      </c>
      <c r="L592">
        <v>7.9822800000000003</v>
      </c>
      <c r="M592">
        <v>10.078099999999999</v>
      </c>
    </row>
    <row r="593" spans="1:13" x14ac:dyDescent="0.25">
      <c r="A593">
        <v>591</v>
      </c>
      <c r="B593" t="s">
        <v>547</v>
      </c>
      <c r="C593">
        <v>129</v>
      </c>
      <c r="D593" t="s">
        <v>326</v>
      </c>
      <c r="E593" t="s">
        <v>327</v>
      </c>
      <c r="F593">
        <v>47.430300000000003</v>
      </c>
      <c r="G593" t="s">
        <v>456</v>
      </c>
      <c r="H593">
        <v>9.5836389999999998</v>
      </c>
      <c r="I593">
        <v>1.556376</v>
      </c>
      <c r="J593">
        <v>1.965023</v>
      </c>
      <c r="K593">
        <v>454.55500000000001</v>
      </c>
      <c r="L593">
        <v>73.819400000000002</v>
      </c>
      <c r="M593">
        <v>93.201599999999999</v>
      </c>
    </row>
    <row r="594" spans="1:13" x14ac:dyDescent="0.25">
      <c r="A594">
        <v>592</v>
      </c>
      <c r="B594" t="s">
        <v>547</v>
      </c>
      <c r="C594">
        <v>129</v>
      </c>
      <c r="D594" t="s">
        <v>326</v>
      </c>
      <c r="E594" t="s">
        <v>327</v>
      </c>
      <c r="F594">
        <v>37.351799999999997</v>
      </c>
      <c r="G594" t="s">
        <v>456</v>
      </c>
      <c r="H594">
        <v>9.5836389999999998</v>
      </c>
      <c r="I594">
        <v>1.556376</v>
      </c>
      <c r="J594">
        <v>1.965023</v>
      </c>
      <c r="K594">
        <v>357.96600000000001</v>
      </c>
      <c r="L594">
        <v>58.133400000000002</v>
      </c>
      <c r="M594">
        <v>73.397099999999995</v>
      </c>
    </row>
    <row r="595" spans="1:13" x14ac:dyDescent="0.25">
      <c r="A595">
        <v>593</v>
      </c>
      <c r="B595" t="s">
        <v>547</v>
      </c>
      <c r="C595">
        <v>129</v>
      </c>
      <c r="D595" t="s">
        <v>326</v>
      </c>
      <c r="E595" t="s">
        <v>327</v>
      </c>
      <c r="F595">
        <v>22.838100000000001</v>
      </c>
      <c r="G595" t="s">
        <v>456</v>
      </c>
      <c r="H595">
        <v>9.5836389999999998</v>
      </c>
      <c r="I595">
        <v>1.556376</v>
      </c>
      <c r="J595">
        <v>1.965023</v>
      </c>
      <c r="K595">
        <v>218.87200000000001</v>
      </c>
      <c r="L595">
        <v>35.544699999999999</v>
      </c>
      <c r="M595">
        <v>44.877400000000002</v>
      </c>
    </row>
    <row r="596" spans="1:13" x14ac:dyDescent="0.25">
      <c r="A596">
        <v>594</v>
      </c>
      <c r="B596" t="s">
        <v>547</v>
      </c>
      <c r="C596">
        <v>129</v>
      </c>
      <c r="D596" t="s">
        <v>326</v>
      </c>
      <c r="E596" t="s">
        <v>327</v>
      </c>
      <c r="F596">
        <v>27.553799999999999</v>
      </c>
      <c r="G596" t="s">
        <v>456</v>
      </c>
      <c r="H596">
        <v>9.5836389999999998</v>
      </c>
      <c r="I596">
        <v>1.556376</v>
      </c>
      <c r="J596">
        <v>1.965023</v>
      </c>
      <c r="K596">
        <v>264.06599999999997</v>
      </c>
      <c r="L596">
        <v>42.884099999999997</v>
      </c>
      <c r="M596">
        <v>54.143799999999999</v>
      </c>
    </row>
    <row r="597" spans="1:13" x14ac:dyDescent="0.25">
      <c r="A597">
        <v>595</v>
      </c>
      <c r="B597" t="s">
        <v>547</v>
      </c>
      <c r="C597">
        <v>129</v>
      </c>
      <c r="D597" t="s">
        <v>326</v>
      </c>
      <c r="E597" t="s">
        <v>327</v>
      </c>
      <c r="F597">
        <v>28.1495</v>
      </c>
      <c r="G597" t="s">
        <v>456</v>
      </c>
      <c r="H597">
        <v>9.5836389999999998</v>
      </c>
      <c r="I597">
        <v>1.556376</v>
      </c>
      <c r="J597">
        <v>1.965023</v>
      </c>
      <c r="K597">
        <v>269.77499999999998</v>
      </c>
      <c r="L597">
        <v>43.811199999999999</v>
      </c>
      <c r="M597">
        <v>55.314399999999999</v>
      </c>
    </row>
    <row r="598" spans="1:13" x14ac:dyDescent="0.25">
      <c r="A598">
        <v>596</v>
      </c>
      <c r="B598" t="s">
        <v>547</v>
      </c>
      <c r="C598">
        <v>132</v>
      </c>
      <c r="D598" t="s">
        <v>333</v>
      </c>
      <c r="E598" t="s">
        <v>334</v>
      </c>
      <c r="F598">
        <v>13.037800000000001</v>
      </c>
      <c r="G598" t="s">
        <v>456</v>
      </c>
      <c r="H598">
        <v>11.617590999999999</v>
      </c>
      <c r="I598">
        <v>2.0858639999999999</v>
      </c>
      <c r="J598">
        <v>2.0555859999999999</v>
      </c>
      <c r="K598">
        <v>151.46799999999999</v>
      </c>
      <c r="L598">
        <v>27.1951</v>
      </c>
      <c r="M598">
        <v>26.8003</v>
      </c>
    </row>
    <row r="599" spans="1:13" x14ac:dyDescent="0.25">
      <c r="A599">
        <v>597</v>
      </c>
      <c r="B599" t="s">
        <v>547</v>
      </c>
      <c r="C599">
        <v>132</v>
      </c>
      <c r="D599" t="s">
        <v>333</v>
      </c>
      <c r="E599" t="s">
        <v>334</v>
      </c>
      <c r="F599">
        <v>7.8270400000000002</v>
      </c>
      <c r="G599" t="s">
        <v>456</v>
      </c>
      <c r="H599">
        <v>11.617590999999999</v>
      </c>
      <c r="I599">
        <v>2.0858639999999999</v>
      </c>
      <c r="J599">
        <v>2.0555859999999999</v>
      </c>
      <c r="K599">
        <v>90.931399999999996</v>
      </c>
      <c r="L599">
        <v>16.3261</v>
      </c>
      <c r="M599">
        <v>16.089200000000002</v>
      </c>
    </row>
    <row r="600" spans="1:13" x14ac:dyDescent="0.25">
      <c r="A600">
        <v>598</v>
      </c>
      <c r="B600" t="s">
        <v>547</v>
      </c>
      <c r="C600">
        <v>132</v>
      </c>
      <c r="D600" t="s">
        <v>333</v>
      </c>
      <c r="E600" t="s">
        <v>334</v>
      </c>
      <c r="F600">
        <v>3.006E-2</v>
      </c>
      <c r="G600" t="s">
        <v>456</v>
      </c>
      <c r="H600">
        <v>11.617590999999999</v>
      </c>
      <c r="I600">
        <v>2.0858639999999999</v>
      </c>
      <c r="J600">
        <v>2.0555859999999999</v>
      </c>
      <c r="K600">
        <v>0.34922199999999998</v>
      </c>
      <c r="L600">
        <v>6.2701000000000007E-2</v>
      </c>
      <c r="M600">
        <v>6.1789999999999998E-2</v>
      </c>
    </row>
    <row r="601" spans="1:13" x14ac:dyDescent="0.25">
      <c r="A601">
        <v>599</v>
      </c>
      <c r="B601" t="s">
        <v>547</v>
      </c>
      <c r="C601">
        <v>132</v>
      </c>
      <c r="D601" t="s">
        <v>333</v>
      </c>
      <c r="E601" t="s">
        <v>334</v>
      </c>
      <c r="F601">
        <v>24.156600000000001</v>
      </c>
      <c r="G601" t="s">
        <v>456</v>
      </c>
      <c r="H601">
        <v>11.617590999999999</v>
      </c>
      <c r="I601">
        <v>2.0858639999999999</v>
      </c>
      <c r="J601">
        <v>2.0555859999999999</v>
      </c>
      <c r="K601">
        <v>280.642</v>
      </c>
      <c r="L601">
        <v>50.3874</v>
      </c>
      <c r="M601">
        <v>49.655999999999999</v>
      </c>
    </row>
    <row r="602" spans="1:13" x14ac:dyDescent="0.25">
      <c r="A602">
        <v>600</v>
      </c>
      <c r="B602" t="s">
        <v>547</v>
      </c>
      <c r="C602">
        <v>132</v>
      </c>
      <c r="D602" t="s">
        <v>333</v>
      </c>
      <c r="E602" t="s">
        <v>334</v>
      </c>
      <c r="F602">
        <v>40.769199999999998</v>
      </c>
      <c r="G602" t="s">
        <v>456</v>
      </c>
      <c r="H602">
        <v>11.617590999999999</v>
      </c>
      <c r="I602">
        <v>2.0858639999999999</v>
      </c>
      <c r="J602">
        <v>2.0555859999999999</v>
      </c>
      <c r="K602">
        <v>473.64</v>
      </c>
      <c r="L602">
        <v>85.039000000000001</v>
      </c>
      <c r="M602">
        <v>83.804599999999994</v>
      </c>
    </row>
    <row r="603" spans="1:13" x14ac:dyDescent="0.25">
      <c r="A603">
        <v>601</v>
      </c>
      <c r="B603" t="s">
        <v>547</v>
      </c>
      <c r="C603">
        <v>132</v>
      </c>
      <c r="D603" t="s">
        <v>333</v>
      </c>
      <c r="E603" t="s">
        <v>334</v>
      </c>
      <c r="F603">
        <v>9.4089000000000006E-2</v>
      </c>
      <c r="G603" t="s">
        <v>456</v>
      </c>
      <c r="H603">
        <v>11.617590999999999</v>
      </c>
      <c r="I603">
        <v>2.0858639999999999</v>
      </c>
      <c r="J603">
        <v>2.0555859999999999</v>
      </c>
      <c r="K603">
        <v>1.0930899999999999</v>
      </c>
      <c r="L603">
        <v>0.19625699999999999</v>
      </c>
      <c r="M603">
        <v>0.193408</v>
      </c>
    </row>
    <row r="604" spans="1:13" x14ac:dyDescent="0.25">
      <c r="A604">
        <v>602</v>
      </c>
      <c r="B604" t="s">
        <v>547</v>
      </c>
      <c r="C604">
        <v>132</v>
      </c>
      <c r="D604" t="s">
        <v>333</v>
      </c>
      <c r="E604" t="s">
        <v>334</v>
      </c>
      <c r="F604">
        <v>10.446899999999999</v>
      </c>
      <c r="G604" t="s">
        <v>456</v>
      </c>
      <c r="H604">
        <v>11.617590999999999</v>
      </c>
      <c r="I604">
        <v>2.0858639999999999</v>
      </c>
      <c r="J604">
        <v>2.0555859999999999</v>
      </c>
      <c r="K604">
        <v>121.36799999999999</v>
      </c>
      <c r="L604">
        <v>21.790800000000001</v>
      </c>
      <c r="M604">
        <v>21.474499999999999</v>
      </c>
    </row>
    <row r="605" spans="1:13" x14ac:dyDescent="0.25">
      <c r="A605">
        <v>603</v>
      </c>
      <c r="B605" t="s">
        <v>547</v>
      </c>
      <c r="C605">
        <v>132</v>
      </c>
      <c r="D605" t="s">
        <v>333</v>
      </c>
      <c r="E605" t="s">
        <v>334</v>
      </c>
      <c r="F605">
        <v>19.883900000000001</v>
      </c>
      <c r="G605" t="s">
        <v>456</v>
      </c>
      <c r="H605">
        <v>11.617590999999999</v>
      </c>
      <c r="I605">
        <v>2.0858639999999999</v>
      </c>
      <c r="J605">
        <v>2.0555859999999999</v>
      </c>
      <c r="K605">
        <v>231.00299999999999</v>
      </c>
      <c r="L605">
        <v>41.475099999999998</v>
      </c>
      <c r="M605">
        <v>40.873100000000001</v>
      </c>
    </row>
    <row r="606" spans="1:13" x14ac:dyDescent="0.25">
      <c r="A606">
        <v>604</v>
      </c>
      <c r="B606" t="s">
        <v>547</v>
      </c>
      <c r="C606">
        <v>132</v>
      </c>
      <c r="D606" t="s">
        <v>333</v>
      </c>
      <c r="E606" t="s">
        <v>334</v>
      </c>
      <c r="F606">
        <v>26.568999999999999</v>
      </c>
      <c r="G606" t="s">
        <v>456</v>
      </c>
      <c r="H606">
        <v>11.617590999999999</v>
      </c>
      <c r="I606">
        <v>2.0858639999999999</v>
      </c>
      <c r="J606">
        <v>2.0555859999999999</v>
      </c>
      <c r="K606">
        <v>308.66800000000001</v>
      </c>
      <c r="L606">
        <v>55.4193</v>
      </c>
      <c r="M606">
        <v>54.614899999999999</v>
      </c>
    </row>
    <row r="607" spans="1:13" x14ac:dyDescent="0.25">
      <c r="A607">
        <v>605</v>
      </c>
      <c r="B607" t="s">
        <v>547</v>
      </c>
      <c r="C607">
        <v>132</v>
      </c>
      <c r="D607" t="s">
        <v>333</v>
      </c>
      <c r="E607" t="s">
        <v>334</v>
      </c>
      <c r="F607">
        <v>33.011899999999997</v>
      </c>
      <c r="G607" t="s">
        <v>456</v>
      </c>
      <c r="H607">
        <v>11.617590999999999</v>
      </c>
      <c r="I607">
        <v>2.0858639999999999</v>
      </c>
      <c r="J607">
        <v>2.0555859999999999</v>
      </c>
      <c r="K607">
        <v>383.51900000000001</v>
      </c>
      <c r="L607">
        <v>68.8583</v>
      </c>
      <c r="M607">
        <v>67.858800000000002</v>
      </c>
    </row>
    <row r="608" spans="1:13" x14ac:dyDescent="0.25">
      <c r="A608">
        <v>606</v>
      </c>
      <c r="B608" t="s">
        <v>547</v>
      </c>
      <c r="C608">
        <v>133</v>
      </c>
      <c r="D608" t="s">
        <v>232</v>
      </c>
      <c r="E608" t="s">
        <v>277</v>
      </c>
      <c r="F608">
        <v>11.229900000000001</v>
      </c>
      <c r="G608" t="s">
        <v>456</v>
      </c>
      <c r="H608">
        <v>11.271977</v>
      </c>
      <c r="I608">
        <v>2.2334000000000001</v>
      </c>
      <c r="J608">
        <v>2.0293679999999998</v>
      </c>
      <c r="K608">
        <v>126.583</v>
      </c>
      <c r="L608">
        <v>25.0809</v>
      </c>
      <c r="M608">
        <v>22.7896</v>
      </c>
    </row>
    <row r="609" spans="1:13" x14ac:dyDescent="0.25">
      <c r="A609">
        <v>607</v>
      </c>
      <c r="B609" t="s">
        <v>547</v>
      </c>
      <c r="C609">
        <v>133</v>
      </c>
      <c r="D609" t="s">
        <v>232</v>
      </c>
      <c r="E609" t="s">
        <v>277</v>
      </c>
      <c r="F609">
        <v>43.440899999999999</v>
      </c>
      <c r="G609" t="s">
        <v>456</v>
      </c>
      <c r="H609">
        <v>11.271977</v>
      </c>
      <c r="I609">
        <v>2.2334000000000001</v>
      </c>
      <c r="J609">
        <v>2.0293679999999998</v>
      </c>
      <c r="K609">
        <v>489.66500000000002</v>
      </c>
      <c r="L609">
        <v>97.020899999999997</v>
      </c>
      <c r="M609">
        <v>88.157600000000002</v>
      </c>
    </row>
    <row r="610" spans="1:13" x14ac:dyDescent="0.25">
      <c r="A610">
        <v>608</v>
      </c>
      <c r="B610" t="s">
        <v>547</v>
      </c>
      <c r="C610">
        <v>133</v>
      </c>
      <c r="D610" t="s">
        <v>232</v>
      </c>
      <c r="E610" t="s">
        <v>277</v>
      </c>
      <c r="F610">
        <v>7.4169499999999999</v>
      </c>
      <c r="G610" t="s">
        <v>456</v>
      </c>
      <c r="H610">
        <v>11.271977</v>
      </c>
      <c r="I610">
        <v>2.2334000000000001</v>
      </c>
      <c r="J610">
        <v>2.0293679999999998</v>
      </c>
      <c r="K610">
        <v>83.603700000000003</v>
      </c>
      <c r="L610">
        <v>16.565000000000001</v>
      </c>
      <c r="M610">
        <v>15.0517</v>
      </c>
    </row>
    <row r="611" spans="1:13" x14ac:dyDescent="0.25">
      <c r="A611">
        <v>609</v>
      </c>
      <c r="B611" t="s">
        <v>547</v>
      </c>
      <c r="C611">
        <v>133</v>
      </c>
      <c r="D611" t="s">
        <v>232</v>
      </c>
      <c r="E611" t="s">
        <v>277</v>
      </c>
      <c r="F611">
        <v>32.7712</v>
      </c>
      <c r="G611" t="s">
        <v>456</v>
      </c>
      <c r="H611">
        <v>11.271977</v>
      </c>
      <c r="I611">
        <v>2.2334000000000001</v>
      </c>
      <c r="J611">
        <v>2.0293679999999998</v>
      </c>
      <c r="K611">
        <v>369.39600000000002</v>
      </c>
      <c r="L611">
        <v>73.191199999999995</v>
      </c>
      <c r="M611">
        <v>66.504800000000003</v>
      </c>
    </row>
    <row r="612" spans="1:13" x14ac:dyDescent="0.25">
      <c r="A612">
        <v>610</v>
      </c>
      <c r="B612" t="s">
        <v>547</v>
      </c>
      <c r="C612">
        <v>133</v>
      </c>
      <c r="D612" t="s">
        <v>232</v>
      </c>
      <c r="E612" t="s">
        <v>277</v>
      </c>
      <c r="F612">
        <v>16.351199999999999</v>
      </c>
      <c r="G612" t="s">
        <v>456</v>
      </c>
      <c r="H612">
        <v>11.271977</v>
      </c>
      <c r="I612">
        <v>2.2334000000000001</v>
      </c>
      <c r="J612">
        <v>2.0293679999999998</v>
      </c>
      <c r="K612">
        <v>184.31</v>
      </c>
      <c r="L612">
        <v>36.518799999999999</v>
      </c>
      <c r="M612">
        <v>33.182600000000001</v>
      </c>
    </row>
    <row r="613" spans="1:13" x14ac:dyDescent="0.25">
      <c r="A613">
        <v>611</v>
      </c>
      <c r="B613" t="s">
        <v>547</v>
      </c>
      <c r="C613">
        <v>133</v>
      </c>
      <c r="D613" t="s">
        <v>232</v>
      </c>
      <c r="E613" t="s">
        <v>277</v>
      </c>
      <c r="F613">
        <v>6.3732800000000003</v>
      </c>
      <c r="G613" t="s">
        <v>456</v>
      </c>
      <c r="H613">
        <v>11.271977</v>
      </c>
      <c r="I613">
        <v>2.2334000000000001</v>
      </c>
      <c r="J613">
        <v>2.0293679999999998</v>
      </c>
      <c r="K613">
        <v>71.839500000000001</v>
      </c>
      <c r="L613">
        <v>14.2341</v>
      </c>
      <c r="M613">
        <v>12.9337</v>
      </c>
    </row>
    <row r="614" spans="1:13" x14ac:dyDescent="0.25">
      <c r="A614">
        <v>612</v>
      </c>
      <c r="B614" t="s">
        <v>547</v>
      </c>
      <c r="C614">
        <v>133</v>
      </c>
      <c r="D614" t="s">
        <v>232</v>
      </c>
      <c r="E614" t="s">
        <v>277</v>
      </c>
      <c r="F614">
        <v>11.956899999999999</v>
      </c>
      <c r="G614" t="s">
        <v>456</v>
      </c>
      <c r="H614">
        <v>11.271977</v>
      </c>
      <c r="I614">
        <v>2.2334000000000001</v>
      </c>
      <c r="J614">
        <v>2.0293679999999998</v>
      </c>
      <c r="K614">
        <v>134.77799999999999</v>
      </c>
      <c r="L614">
        <v>26.704499999999999</v>
      </c>
      <c r="M614">
        <v>24.265000000000001</v>
      </c>
    </row>
    <row r="615" spans="1:13" x14ac:dyDescent="0.25">
      <c r="A615">
        <v>613</v>
      </c>
      <c r="B615" t="s">
        <v>547</v>
      </c>
      <c r="C615">
        <v>133</v>
      </c>
      <c r="D615" t="s">
        <v>232</v>
      </c>
      <c r="E615" t="s">
        <v>277</v>
      </c>
      <c r="F615">
        <v>30.520499999999998</v>
      </c>
      <c r="G615" t="s">
        <v>456</v>
      </c>
      <c r="H615">
        <v>11.271977</v>
      </c>
      <c r="I615">
        <v>2.2334000000000001</v>
      </c>
      <c r="J615">
        <v>2.0293679999999998</v>
      </c>
      <c r="K615">
        <v>344.02600000000001</v>
      </c>
      <c r="L615">
        <v>68.164500000000004</v>
      </c>
      <c r="M615">
        <v>61.9373</v>
      </c>
    </row>
    <row r="616" spans="1:13" x14ac:dyDescent="0.25">
      <c r="A616">
        <v>614</v>
      </c>
      <c r="B616" t="s">
        <v>547</v>
      </c>
      <c r="C616">
        <v>133</v>
      </c>
      <c r="D616" t="s">
        <v>232</v>
      </c>
      <c r="E616" t="s">
        <v>277</v>
      </c>
      <c r="F616">
        <v>16.253699999999998</v>
      </c>
      <c r="G616" t="s">
        <v>456</v>
      </c>
      <c r="H616">
        <v>11.271977</v>
      </c>
      <c r="I616">
        <v>2.2334000000000001</v>
      </c>
      <c r="J616">
        <v>2.0293679999999998</v>
      </c>
      <c r="K616">
        <v>183.21100000000001</v>
      </c>
      <c r="L616">
        <v>36.301000000000002</v>
      </c>
      <c r="M616">
        <v>32.984699999999997</v>
      </c>
    </row>
    <row r="617" spans="1:13" x14ac:dyDescent="0.25">
      <c r="A617">
        <v>615</v>
      </c>
      <c r="B617" t="s">
        <v>547</v>
      </c>
      <c r="C617">
        <v>133</v>
      </c>
      <c r="D617" t="s">
        <v>232</v>
      </c>
      <c r="E617" t="s">
        <v>277</v>
      </c>
      <c r="F617">
        <v>9.8638600000000007</v>
      </c>
      <c r="G617" t="s">
        <v>456</v>
      </c>
      <c r="H617">
        <v>11.271977</v>
      </c>
      <c r="I617">
        <v>2.2334000000000001</v>
      </c>
      <c r="J617">
        <v>2.0293679999999998</v>
      </c>
      <c r="K617">
        <v>111.185</v>
      </c>
      <c r="L617">
        <v>22.029900000000001</v>
      </c>
      <c r="M617">
        <v>20.017399999999999</v>
      </c>
    </row>
    <row r="618" spans="1:13" x14ac:dyDescent="0.25">
      <c r="A618">
        <v>616</v>
      </c>
      <c r="B618" t="s">
        <v>547</v>
      </c>
      <c r="C618">
        <v>133</v>
      </c>
      <c r="D618" t="s">
        <v>232</v>
      </c>
      <c r="E618" t="s">
        <v>277</v>
      </c>
      <c r="F618">
        <v>11.2188</v>
      </c>
      <c r="G618" t="s">
        <v>456</v>
      </c>
      <c r="H618">
        <v>11.271977</v>
      </c>
      <c r="I618">
        <v>2.2334000000000001</v>
      </c>
      <c r="J618">
        <v>2.0293679999999998</v>
      </c>
      <c r="K618">
        <v>126.458</v>
      </c>
      <c r="L618">
        <v>25.056100000000001</v>
      </c>
      <c r="M618">
        <v>22.767099999999999</v>
      </c>
    </row>
    <row r="619" spans="1:13" x14ac:dyDescent="0.25">
      <c r="A619">
        <v>617</v>
      </c>
      <c r="B619" t="s">
        <v>547</v>
      </c>
      <c r="C619">
        <v>133</v>
      </c>
      <c r="D619" t="s">
        <v>232</v>
      </c>
      <c r="E619" t="s">
        <v>277</v>
      </c>
      <c r="F619">
        <v>21.259499999999999</v>
      </c>
      <c r="G619" t="s">
        <v>456</v>
      </c>
      <c r="H619">
        <v>11.271977</v>
      </c>
      <c r="I619">
        <v>2.2334000000000001</v>
      </c>
      <c r="J619">
        <v>2.0293679999999998</v>
      </c>
      <c r="K619">
        <v>239.637</v>
      </c>
      <c r="L619">
        <v>47.481000000000002</v>
      </c>
      <c r="M619">
        <v>43.1434</v>
      </c>
    </row>
    <row r="620" spans="1:13" x14ac:dyDescent="0.25">
      <c r="A620">
        <v>618</v>
      </c>
      <c r="B620" t="s">
        <v>547</v>
      </c>
      <c r="C620">
        <v>133</v>
      </c>
      <c r="D620" t="s">
        <v>232</v>
      </c>
      <c r="E620" t="s">
        <v>277</v>
      </c>
      <c r="F620">
        <v>5.0134499999999997</v>
      </c>
      <c r="G620" t="s">
        <v>456</v>
      </c>
      <c r="H620">
        <v>11.271977</v>
      </c>
      <c r="I620">
        <v>2.2334000000000001</v>
      </c>
      <c r="J620">
        <v>2.0293679999999998</v>
      </c>
      <c r="K620">
        <v>56.511499999999998</v>
      </c>
      <c r="L620">
        <v>11.196999999999999</v>
      </c>
      <c r="M620">
        <v>10.174099999999999</v>
      </c>
    </row>
    <row r="621" spans="1:13" x14ac:dyDescent="0.25">
      <c r="A621">
        <v>619</v>
      </c>
      <c r="B621" t="s">
        <v>547</v>
      </c>
      <c r="C621">
        <v>133</v>
      </c>
      <c r="D621" t="s">
        <v>232</v>
      </c>
      <c r="E621" t="s">
        <v>277</v>
      </c>
      <c r="F621">
        <v>4.1182800000000004</v>
      </c>
      <c r="G621" t="s">
        <v>456</v>
      </c>
      <c r="H621">
        <v>11.271977</v>
      </c>
      <c r="I621">
        <v>2.2334000000000001</v>
      </c>
      <c r="J621">
        <v>2.0293679999999998</v>
      </c>
      <c r="K621">
        <v>46.421199999999999</v>
      </c>
      <c r="L621">
        <v>9.1977700000000002</v>
      </c>
      <c r="M621">
        <v>8.3575099999999996</v>
      </c>
    </row>
    <row r="622" spans="1:13" x14ac:dyDescent="0.25">
      <c r="A622">
        <v>620</v>
      </c>
      <c r="B622" t="s">
        <v>547</v>
      </c>
      <c r="C622">
        <v>133</v>
      </c>
      <c r="D622" t="s">
        <v>232</v>
      </c>
      <c r="E622" t="s">
        <v>277</v>
      </c>
      <c r="F622">
        <v>83.052599999999998</v>
      </c>
      <c r="G622" t="s">
        <v>456</v>
      </c>
      <c r="H622">
        <v>11.271977</v>
      </c>
      <c r="I622">
        <v>2.2334000000000001</v>
      </c>
      <c r="J622">
        <v>2.0293679999999998</v>
      </c>
      <c r="K622">
        <v>936.16700000000003</v>
      </c>
      <c r="L622">
        <v>185.49</v>
      </c>
      <c r="M622">
        <v>168.54400000000001</v>
      </c>
    </row>
    <row r="623" spans="1:13" x14ac:dyDescent="0.25">
      <c r="A623">
        <v>621</v>
      </c>
      <c r="B623" t="s">
        <v>547</v>
      </c>
      <c r="C623">
        <v>133</v>
      </c>
      <c r="D623" t="s">
        <v>232</v>
      </c>
      <c r="E623" t="s">
        <v>277</v>
      </c>
      <c r="F623">
        <v>148.74299999999999</v>
      </c>
      <c r="G623" t="s">
        <v>456</v>
      </c>
      <c r="H623">
        <v>11.271977</v>
      </c>
      <c r="I623">
        <v>2.2334000000000001</v>
      </c>
      <c r="J623">
        <v>2.0293679999999998</v>
      </c>
      <c r="K623">
        <v>1676.63</v>
      </c>
      <c r="L623">
        <v>332.20299999999997</v>
      </c>
      <c r="M623">
        <v>301.85399999999998</v>
      </c>
    </row>
    <row r="624" spans="1:13" x14ac:dyDescent="0.25">
      <c r="A624">
        <v>622</v>
      </c>
      <c r="B624" t="s">
        <v>547</v>
      </c>
      <c r="C624">
        <v>133</v>
      </c>
      <c r="D624" t="s">
        <v>232</v>
      </c>
      <c r="E624" t="s">
        <v>277</v>
      </c>
      <c r="F624">
        <v>46.995600000000003</v>
      </c>
      <c r="G624" t="s">
        <v>456</v>
      </c>
      <c r="H624">
        <v>11.271977</v>
      </c>
      <c r="I624">
        <v>2.2334000000000001</v>
      </c>
      <c r="J624">
        <v>2.0293679999999998</v>
      </c>
      <c r="K624">
        <v>529.73299999999995</v>
      </c>
      <c r="L624">
        <v>104.96</v>
      </c>
      <c r="M624">
        <v>95.371399999999994</v>
      </c>
    </row>
    <row r="625" spans="1:13" x14ac:dyDescent="0.25">
      <c r="A625">
        <v>623</v>
      </c>
      <c r="B625" t="s">
        <v>547</v>
      </c>
      <c r="C625">
        <v>133</v>
      </c>
      <c r="D625" t="s">
        <v>232</v>
      </c>
      <c r="E625" t="s">
        <v>277</v>
      </c>
      <c r="F625">
        <v>6.0326000000000004</v>
      </c>
      <c r="G625" t="s">
        <v>456</v>
      </c>
      <c r="H625">
        <v>11.271977</v>
      </c>
      <c r="I625">
        <v>2.2334000000000001</v>
      </c>
      <c r="J625">
        <v>2.0293679999999998</v>
      </c>
      <c r="K625">
        <v>67.999300000000005</v>
      </c>
      <c r="L625">
        <v>13.4732</v>
      </c>
      <c r="M625">
        <v>12.2424</v>
      </c>
    </row>
    <row r="626" spans="1:13" x14ac:dyDescent="0.25">
      <c r="A626">
        <v>624</v>
      </c>
      <c r="B626" t="s">
        <v>547</v>
      </c>
      <c r="C626">
        <v>133</v>
      </c>
      <c r="D626" t="s">
        <v>232</v>
      </c>
      <c r="E626" t="s">
        <v>277</v>
      </c>
      <c r="F626">
        <v>14.7545</v>
      </c>
      <c r="G626" t="s">
        <v>456</v>
      </c>
      <c r="H626">
        <v>11.271977</v>
      </c>
      <c r="I626">
        <v>2.2334000000000001</v>
      </c>
      <c r="J626">
        <v>2.0293679999999998</v>
      </c>
      <c r="K626">
        <v>166.31200000000001</v>
      </c>
      <c r="L626">
        <v>32.9527</v>
      </c>
      <c r="M626">
        <v>29.942299999999999</v>
      </c>
    </row>
    <row r="627" spans="1:13" x14ac:dyDescent="0.25">
      <c r="A627">
        <v>625</v>
      </c>
      <c r="B627" t="s">
        <v>547</v>
      </c>
      <c r="C627">
        <v>133</v>
      </c>
      <c r="D627" t="s">
        <v>232</v>
      </c>
      <c r="E627" t="s">
        <v>277</v>
      </c>
      <c r="F627">
        <v>11.8246</v>
      </c>
      <c r="G627" t="s">
        <v>456</v>
      </c>
      <c r="H627">
        <v>11.271977</v>
      </c>
      <c r="I627">
        <v>2.2334000000000001</v>
      </c>
      <c r="J627">
        <v>2.0293679999999998</v>
      </c>
      <c r="K627">
        <v>133.28700000000001</v>
      </c>
      <c r="L627">
        <v>26.409099999999999</v>
      </c>
      <c r="M627">
        <v>23.996500000000001</v>
      </c>
    </row>
    <row r="628" spans="1:13" x14ac:dyDescent="0.25">
      <c r="A628">
        <v>626</v>
      </c>
      <c r="B628" t="s">
        <v>547</v>
      </c>
      <c r="C628">
        <v>133</v>
      </c>
      <c r="D628" t="s">
        <v>232</v>
      </c>
      <c r="E628" t="s">
        <v>277</v>
      </c>
      <c r="F628">
        <v>27.325700000000001</v>
      </c>
      <c r="G628" t="s">
        <v>456</v>
      </c>
      <c r="H628">
        <v>11.271977</v>
      </c>
      <c r="I628">
        <v>2.2334000000000001</v>
      </c>
      <c r="J628">
        <v>2.0293679999999998</v>
      </c>
      <c r="K628">
        <v>308.01499999999999</v>
      </c>
      <c r="L628">
        <v>61.029200000000003</v>
      </c>
      <c r="M628">
        <v>55.453899999999997</v>
      </c>
    </row>
    <row r="629" spans="1:13" x14ac:dyDescent="0.25">
      <c r="A629">
        <v>627</v>
      </c>
      <c r="B629" t="s">
        <v>547</v>
      </c>
      <c r="C629">
        <v>133</v>
      </c>
      <c r="D629" t="s">
        <v>232</v>
      </c>
      <c r="E629" t="s">
        <v>277</v>
      </c>
      <c r="F629">
        <v>0.59953900000000004</v>
      </c>
      <c r="G629" t="s">
        <v>456</v>
      </c>
      <c r="H629">
        <v>11.271977</v>
      </c>
      <c r="I629">
        <v>2.2334000000000001</v>
      </c>
      <c r="J629">
        <v>2.0293679999999998</v>
      </c>
      <c r="K629">
        <v>6.7579900000000004</v>
      </c>
      <c r="L629">
        <v>1.33901</v>
      </c>
      <c r="M629">
        <v>1.21669</v>
      </c>
    </row>
    <row r="630" spans="1:13" x14ac:dyDescent="0.25">
      <c r="A630">
        <v>628</v>
      </c>
      <c r="B630" t="s">
        <v>547</v>
      </c>
      <c r="C630">
        <v>133</v>
      </c>
      <c r="D630" t="s">
        <v>232</v>
      </c>
      <c r="E630" t="s">
        <v>277</v>
      </c>
      <c r="F630">
        <v>33.989100000000001</v>
      </c>
      <c r="G630" t="s">
        <v>456</v>
      </c>
      <c r="H630">
        <v>11.271977</v>
      </c>
      <c r="I630">
        <v>2.2334000000000001</v>
      </c>
      <c r="J630">
        <v>2.0293679999999998</v>
      </c>
      <c r="K630">
        <v>383.12400000000002</v>
      </c>
      <c r="L630">
        <v>75.911299999999997</v>
      </c>
      <c r="M630">
        <v>68.976399999999998</v>
      </c>
    </row>
    <row r="631" spans="1:13" x14ac:dyDescent="0.25">
      <c r="A631">
        <v>629</v>
      </c>
      <c r="B631" t="s">
        <v>547</v>
      </c>
      <c r="C631">
        <v>133</v>
      </c>
      <c r="D631" t="s">
        <v>232</v>
      </c>
      <c r="E631" t="s">
        <v>277</v>
      </c>
      <c r="F631">
        <v>0.13941799999999999</v>
      </c>
      <c r="G631" t="s">
        <v>456</v>
      </c>
      <c r="H631">
        <v>11.271977</v>
      </c>
      <c r="I631">
        <v>2.2334000000000001</v>
      </c>
      <c r="J631">
        <v>2.0293679999999998</v>
      </c>
      <c r="K631">
        <v>1.57152</v>
      </c>
      <c r="L631">
        <v>0.31137599999999999</v>
      </c>
      <c r="M631">
        <v>0.28293000000000001</v>
      </c>
    </row>
    <row r="632" spans="1:13" x14ac:dyDescent="0.25">
      <c r="A632">
        <v>630</v>
      </c>
      <c r="B632" t="s">
        <v>547</v>
      </c>
      <c r="C632">
        <v>133</v>
      </c>
      <c r="D632" t="s">
        <v>232</v>
      </c>
      <c r="E632" t="s">
        <v>277</v>
      </c>
      <c r="F632">
        <v>10.7468</v>
      </c>
      <c r="G632" t="s">
        <v>456</v>
      </c>
      <c r="H632">
        <v>11.271977</v>
      </c>
      <c r="I632">
        <v>2.2334000000000001</v>
      </c>
      <c r="J632">
        <v>2.0293679999999998</v>
      </c>
      <c r="K632">
        <v>121.13800000000001</v>
      </c>
      <c r="L632">
        <v>24.001899999999999</v>
      </c>
      <c r="M632">
        <v>21.809200000000001</v>
      </c>
    </row>
    <row r="633" spans="1:13" x14ac:dyDescent="0.25">
      <c r="A633">
        <v>631</v>
      </c>
      <c r="B633" t="s">
        <v>547</v>
      </c>
      <c r="C633">
        <v>133</v>
      </c>
      <c r="D633" t="s">
        <v>232</v>
      </c>
      <c r="E633" t="s">
        <v>277</v>
      </c>
      <c r="F633">
        <v>17.146799999999999</v>
      </c>
      <c r="G633" t="s">
        <v>456</v>
      </c>
      <c r="H633">
        <v>11.271977</v>
      </c>
      <c r="I633">
        <v>2.2334000000000001</v>
      </c>
      <c r="J633">
        <v>2.0293679999999998</v>
      </c>
      <c r="K633">
        <v>193.27799999999999</v>
      </c>
      <c r="L633">
        <v>38.295699999999997</v>
      </c>
      <c r="M633">
        <v>34.797199999999997</v>
      </c>
    </row>
    <row r="634" spans="1:13" x14ac:dyDescent="0.25">
      <c r="A634">
        <v>632</v>
      </c>
      <c r="B634" t="s">
        <v>547</v>
      </c>
      <c r="C634">
        <v>133</v>
      </c>
      <c r="D634" t="s">
        <v>232</v>
      </c>
      <c r="E634" t="s">
        <v>277</v>
      </c>
      <c r="F634">
        <v>19.7422</v>
      </c>
      <c r="G634" t="s">
        <v>456</v>
      </c>
      <c r="H634">
        <v>11.271977</v>
      </c>
      <c r="I634">
        <v>2.2334000000000001</v>
      </c>
      <c r="J634">
        <v>2.0293679999999998</v>
      </c>
      <c r="K634">
        <v>222.53399999999999</v>
      </c>
      <c r="L634">
        <v>44.092199999999998</v>
      </c>
      <c r="M634">
        <v>40.0642</v>
      </c>
    </row>
    <row r="635" spans="1:13" x14ac:dyDescent="0.25">
      <c r="A635">
        <v>633</v>
      </c>
      <c r="B635" t="s">
        <v>547</v>
      </c>
      <c r="C635">
        <v>134</v>
      </c>
      <c r="D635" t="s">
        <v>241</v>
      </c>
      <c r="E635" t="s">
        <v>427</v>
      </c>
      <c r="F635">
        <v>5.6012899999999997</v>
      </c>
      <c r="G635" t="s">
        <v>456</v>
      </c>
      <c r="H635">
        <v>4.7602019999999996</v>
      </c>
      <c r="I635">
        <v>0.78865700000000005</v>
      </c>
      <c r="J635">
        <v>1.639079</v>
      </c>
      <c r="K635">
        <v>26.6633</v>
      </c>
      <c r="L635">
        <v>4.4174899999999999</v>
      </c>
      <c r="M635">
        <v>9.1809499999999993</v>
      </c>
    </row>
    <row r="636" spans="1:13" x14ac:dyDescent="0.25">
      <c r="A636">
        <v>634</v>
      </c>
      <c r="B636" t="s">
        <v>547</v>
      </c>
      <c r="C636">
        <v>135</v>
      </c>
      <c r="D636" t="s">
        <v>323</v>
      </c>
      <c r="E636" t="s">
        <v>355</v>
      </c>
      <c r="F636">
        <v>178.62799999999999</v>
      </c>
      <c r="G636" t="s">
        <v>456</v>
      </c>
      <c r="H636">
        <v>10.779467</v>
      </c>
      <c r="I636">
        <v>2.0034149999999999</v>
      </c>
      <c r="J636">
        <v>2.119834</v>
      </c>
      <c r="K636">
        <v>1925.51</v>
      </c>
      <c r="L636">
        <v>357.86599999999999</v>
      </c>
      <c r="M636">
        <v>378.66199999999998</v>
      </c>
    </row>
    <row r="637" spans="1:13" x14ac:dyDescent="0.25">
      <c r="A637">
        <v>635</v>
      </c>
      <c r="B637" t="s">
        <v>547</v>
      </c>
      <c r="C637">
        <v>139</v>
      </c>
      <c r="D637" t="s">
        <v>432</v>
      </c>
      <c r="E637" t="s">
        <v>433</v>
      </c>
      <c r="F637">
        <v>15.756</v>
      </c>
      <c r="G637" t="s">
        <v>456</v>
      </c>
      <c r="H637">
        <v>10.438675999999999</v>
      </c>
      <c r="I637">
        <v>2.0196369999999999</v>
      </c>
      <c r="J637">
        <v>1.9103859999999999</v>
      </c>
      <c r="K637">
        <v>164.47200000000001</v>
      </c>
      <c r="L637">
        <v>31.821400000000001</v>
      </c>
      <c r="M637">
        <v>30.1</v>
      </c>
    </row>
    <row r="638" spans="1:13" x14ac:dyDescent="0.25">
      <c r="A638">
        <v>636</v>
      </c>
      <c r="B638" t="s">
        <v>547</v>
      </c>
      <c r="C638">
        <v>139</v>
      </c>
      <c r="D638" t="s">
        <v>432</v>
      </c>
      <c r="E638" t="s">
        <v>433</v>
      </c>
      <c r="F638">
        <v>13.891</v>
      </c>
      <c r="G638" t="s">
        <v>456</v>
      </c>
      <c r="H638">
        <v>10.438675999999999</v>
      </c>
      <c r="I638">
        <v>2.0196369999999999</v>
      </c>
      <c r="J638">
        <v>1.9103859999999999</v>
      </c>
      <c r="K638">
        <v>145.00399999999999</v>
      </c>
      <c r="L638">
        <v>28.0548</v>
      </c>
      <c r="M638">
        <v>26.537199999999999</v>
      </c>
    </row>
    <row r="639" spans="1:13" x14ac:dyDescent="0.25">
      <c r="A639">
        <v>637</v>
      </c>
      <c r="B639" t="s">
        <v>547</v>
      </c>
      <c r="C639">
        <v>140</v>
      </c>
      <c r="D639" t="s">
        <v>233</v>
      </c>
      <c r="E639" t="s">
        <v>278</v>
      </c>
      <c r="F639">
        <v>7.53329</v>
      </c>
      <c r="G639" t="s">
        <v>456</v>
      </c>
      <c r="H639">
        <v>12.496560000000001</v>
      </c>
      <c r="I639">
        <v>1.9466840000000001</v>
      </c>
      <c r="J639">
        <v>2.126881</v>
      </c>
      <c r="K639">
        <v>94.140199999999993</v>
      </c>
      <c r="L639">
        <v>14.664899999999999</v>
      </c>
      <c r="M639">
        <v>16.022400000000001</v>
      </c>
    </row>
    <row r="640" spans="1:13" x14ac:dyDescent="0.25">
      <c r="A640">
        <v>638</v>
      </c>
      <c r="B640" t="s">
        <v>547</v>
      </c>
      <c r="C640">
        <v>140</v>
      </c>
      <c r="D640" t="s">
        <v>233</v>
      </c>
      <c r="E640" t="s">
        <v>278</v>
      </c>
      <c r="F640">
        <v>14.1111</v>
      </c>
      <c r="G640" t="s">
        <v>456</v>
      </c>
      <c r="H640">
        <v>12.496560000000001</v>
      </c>
      <c r="I640">
        <v>1.9466840000000001</v>
      </c>
      <c r="J640">
        <v>2.126881</v>
      </c>
      <c r="K640">
        <v>176.34</v>
      </c>
      <c r="L640">
        <v>27.469899999999999</v>
      </c>
      <c r="M640">
        <v>30.012599999999999</v>
      </c>
    </row>
    <row r="641" spans="1:13" x14ac:dyDescent="0.25">
      <c r="A641">
        <v>639</v>
      </c>
      <c r="B641" t="s">
        <v>547</v>
      </c>
      <c r="C641">
        <v>140</v>
      </c>
      <c r="D641" t="s">
        <v>233</v>
      </c>
      <c r="E641" t="s">
        <v>278</v>
      </c>
      <c r="F641">
        <v>9.8191000000000006</v>
      </c>
      <c r="G641" t="s">
        <v>456</v>
      </c>
      <c r="H641">
        <v>12.496560000000001</v>
      </c>
      <c r="I641">
        <v>1.9466840000000001</v>
      </c>
      <c r="J641">
        <v>2.126881</v>
      </c>
      <c r="K641">
        <v>122.705</v>
      </c>
      <c r="L641">
        <v>19.114699999999999</v>
      </c>
      <c r="M641">
        <v>20.8841</v>
      </c>
    </row>
    <row r="642" spans="1:13" x14ac:dyDescent="0.25">
      <c r="A642">
        <v>640</v>
      </c>
      <c r="B642" t="s">
        <v>547</v>
      </c>
      <c r="C642">
        <v>140</v>
      </c>
      <c r="D642" t="s">
        <v>233</v>
      </c>
      <c r="E642" t="s">
        <v>278</v>
      </c>
      <c r="F642">
        <v>6.7402800000000003</v>
      </c>
      <c r="G642" t="s">
        <v>456</v>
      </c>
      <c r="H642">
        <v>12.496560000000001</v>
      </c>
      <c r="I642">
        <v>1.9466840000000001</v>
      </c>
      <c r="J642">
        <v>2.126881</v>
      </c>
      <c r="K642">
        <v>84.2303</v>
      </c>
      <c r="L642">
        <v>13.1212</v>
      </c>
      <c r="M642">
        <v>14.335800000000001</v>
      </c>
    </row>
    <row r="643" spans="1:13" x14ac:dyDescent="0.25">
      <c r="A643">
        <v>641</v>
      </c>
      <c r="B643" t="s">
        <v>547</v>
      </c>
      <c r="C643">
        <v>140</v>
      </c>
      <c r="D643" t="s">
        <v>233</v>
      </c>
      <c r="E643" t="s">
        <v>278</v>
      </c>
      <c r="F643">
        <v>17.654399999999999</v>
      </c>
      <c r="G643" t="s">
        <v>456</v>
      </c>
      <c r="H643">
        <v>12.496560000000001</v>
      </c>
      <c r="I643">
        <v>1.9466840000000001</v>
      </c>
      <c r="J643">
        <v>2.126881</v>
      </c>
      <c r="K643">
        <v>220.619</v>
      </c>
      <c r="L643">
        <v>34.3675</v>
      </c>
      <c r="M643">
        <v>37.5488</v>
      </c>
    </row>
    <row r="644" spans="1:13" x14ac:dyDescent="0.25">
      <c r="A644">
        <v>642</v>
      </c>
      <c r="B644" t="s">
        <v>547</v>
      </c>
      <c r="C644">
        <v>140</v>
      </c>
      <c r="D644" t="s">
        <v>233</v>
      </c>
      <c r="E644" t="s">
        <v>278</v>
      </c>
      <c r="F644">
        <v>87.183300000000003</v>
      </c>
      <c r="G644" t="s">
        <v>456</v>
      </c>
      <c r="H644">
        <v>12.496560000000001</v>
      </c>
      <c r="I644">
        <v>1.9466840000000001</v>
      </c>
      <c r="J644">
        <v>2.126881</v>
      </c>
      <c r="K644">
        <v>1089.49</v>
      </c>
      <c r="L644">
        <v>169.71799999999999</v>
      </c>
      <c r="M644">
        <v>185.428</v>
      </c>
    </row>
    <row r="645" spans="1:13" x14ac:dyDescent="0.25">
      <c r="A645">
        <v>643</v>
      </c>
      <c r="B645" t="s">
        <v>547</v>
      </c>
      <c r="C645">
        <v>140</v>
      </c>
      <c r="D645" t="s">
        <v>233</v>
      </c>
      <c r="E645" t="s">
        <v>278</v>
      </c>
      <c r="F645">
        <v>4.0447100000000002</v>
      </c>
      <c r="G645" t="s">
        <v>456</v>
      </c>
      <c r="H645">
        <v>12.496560000000001</v>
      </c>
      <c r="I645">
        <v>1.9466840000000001</v>
      </c>
      <c r="J645">
        <v>2.126881</v>
      </c>
      <c r="K645">
        <v>50.545000000000002</v>
      </c>
      <c r="L645">
        <v>7.8737700000000004</v>
      </c>
      <c r="M645">
        <v>8.6026199999999999</v>
      </c>
    </row>
    <row r="646" spans="1:13" x14ac:dyDescent="0.25">
      <c r="A646">
        <v>644</v>
      </c>
      <c r="B646" t="s">
        <v>547</v>
      </c>
      <c r="C646">
        <v>140</v>
      </c>
      <c r="D646" t="s">
        <v>233</v>
      </c>
      <c r="E646" t="s">
        <v>278</v>
      </c>
      <c r="F646">
        <v>6.2803500000000003</v>
      </c>
      <c r="G646" t="s">
        <v>456</v>
      </c>
      <c r="H646">
        <v>12.496560000000001</v>
      </c>
      <c r="I646">
        <v>1.9466840000000001</v>
      </c>
      <c r="J646">
        <v>2.126881</v>
      </c>
      <c r="K646">
        <v>78.482799999999997</v>
      </c>
      <c r="L646">
        <v>12.225899999999999</v>
      </c>
      <c r="M646">
        <v>13.3576</v>
      </c>
    </row>
    <row r="647" spans="1:13" x14ac:dyDescent="0.25">
      <c r="A647">
        <v>645</v>
      </c>
      <c r="B647" t="s">
        <v>547</v>
      </c>
      <c r="C647">
        <v>140</v>
      </c>
      <c r="D647" t="s">
        <v>233</v>
      </c>
      <c r="E647" t="s">
        <v>278</v>
      </c>
      <c r="F647">
        <v>12.8248</v>
      </c>
      <c r="G647" t="s">
        <v>456</v>
      </c>
      <c r="H647">
        <v>12.496560000000001</v>
      </c>
      <c r="I647">
        <v>1.9466840000000001</v>
      </c>
      <c r="J647">
        <v>2.126881</v>
      </c>
      <c r="K647">
        <v>160.26599999999999</v>
      </c>
      <c r="L647">
        <v>24.965800000000002</v>
      </c>
      <c r="M647">
        <v>27.276800000000001</v>
      </c>
    </row>
    <row r="648" spans="1:13" x14ac:dyDescent="0.25">
      <c r="A648">
        <v>646</v>
      </c>
      <c r="B648" t="s">
        <v>547</v>
      </c>
      <c r="C648">
        <v>140</v>
      </c>
      <c r="D648" t="s">
        <v>233</v>
      </c>
      <c r="E648" t="s">
        <v>278</v>
      </c>
      <c r="F648">
        <v>3.4695399999999998</v>
      </c>
      <c r="G648" t="s">
        <v>456</v>
      </c>
      <c r="H648">
        <v>12.496560000000001</v>
      </c>
      <c r="I648">
        <v>1.9466840000000001</v>
      </c>
      <c r="J648">
        <v>2.126881</v>
      </c>
      <c r="K648">
        <v>43.357300000000002</v>
      </c>
      <c r="L648">
        <v>6.7541000000000002</v>
      </c>
      <c r="M648">
        <v>7.3792999999999997</v>
      </c>
    </row>
    <row r="649" spans="1:13" x14ac:dyDescent="0.25">
      <c r="A649">
        <v>647</v>
      </c>
      <c r="B649" t="s">
        <v>547</v>
      </c>
      <c r="C649">
        <v>140</v>
      </c>
      <c r="D649" t="s">
        <v>233</v>
      </c>
      <c r="E649" t="s">
        <v>278</v>
      </c>
      <c r="F649">
        <v>3.9419499999999998</v>
      </c>
      <c r="G649" t="s">
        <v>456</v>
      </c>
      <c r="H649">
        <v>12.496560000000001</v>
      </c>
      <c r="I649">
        <v>1.9466840000000001</v>
      </c>
      <c r="J649">
        <v>2.126881</v>
      </c>
      <c r="K649">
        <v>49.260800000000003</v>
      </c>
      <c r="L649">
        <v>7.6737299999999999</v>
      </c>
      <c r="M649">
        <v>8.3840599999999998</v>
      </c>
    </row>
    <row r="650" spans="1:13" x14ac:dyDescent="0.25">
      <c r="A650">
        <v>648</v>
      </c>
      <c r="B650" t="s">
        <v>547</v>
      </c>
      <c r="C650">
        <v>140</v>
      </c>
      <c r="D650" t="s">
        <v>233</v>
      </c>
      <c r="E650" t="s">
        <v>278</v>
      </c>
      <c r="F650">
        <v>8.2292400000000008</v>
      </c>
      <c r="G650" t="s">
        <v>456</v>
      </c>
      <c r="H650">
        <v>12.496560000000001</v>
      </c>
      <c r="I650">
        <v>1.9466840000000001</v>
      </c>
      <c r="J650">
        <v>2.126881</v>
      </c>
      <c r="K650">
        <v>102.837</v>
      </c>
      <c r="L650">
        <v>16.0197</v>
      </c>
      <c r="M650">
        <v>17.502600000000001</v>
      </c>
    </row>
    <row r="651" spans="1:13" x14ac:dyDescent="0.25">
      <c r="A651">
        <v>649</v>
      </c>
      <c r="B651" t="s">
        <v>547</v>
      </c>
      <c r="C651">
        <v>140</v>
      </c>
      <c r="D651" t="s">
        <v>233</v>
      </c>
      <c r="E651" t="s">
        <v>278</v>
      </c>
      <c r="F651">
        <v>1.2666E-2</v>
      </c>
      <c r="G651" t="s">
        <v>456</v>
      </c>
      <c r="H651">
        <v>12.496560000000001</v>
      </c>
      <c r="I651">
        <v>1.9466840000000001</v>
      </c>
      <c r="J651">
        <v>2.126881</v>
      </c>
      <c r="K651">
        <v>0.158279</v>
      </c>
      <c r="L651">
        <v>2.4656000000000001E-2</v>
      </c>
      <c r="M651">
        <v>2.6939000000000001E-2</v>
      </c>
    </row>
    <row r="652" spans="1:13" x14ac:dyDescent="0.25">
      <c r="A652">
        <v>650</v>
      </c>
      <c r="B652" t="s">
        <v>547</v>
      </c>
      <c r="C652">
        <v>140</v>
      </c>
      <c r="D652" t="s">
        <v>233</v>
      </c>
      <c r="E652" t="s">
        <v>278</v>
      </c>
      <c r="F652">
        <v>0.24654999999999999</v>
      </c>
      <c r="G652" t="s">
        <v>456</v>
      </c>
      <c r="H652">
        <v>12.496560000000001</v>
      </c>
      <c r="I652">
        <v>1.9466840000000001</v>
      </c>
      <c r="J652">
        <v>2.126881</v>
      </c>
      <c r="K652">
        <v>3.0810300000000002</v>
      </c>
      <c r="L652">
        <v>0.47995500000000002</v>
      </c>
      <c r="M652">
        <v>0.52438200000000001</v>
      </c>
    </row>
    <row r="653" spans="1:13" x14ac:dyDescent="0.25">
      <c r="A653">
        <v>651</v>
      </c>
      <c r="B653" t="s">
        <v>547</v>
      </c>
      <c r="C653">
        <v>140</v>
      </c>
      <c r="D653" t="s">
        <v>233</v>
      </c>
      <c r="E653" t="s">
        <v>278</v>
      </c>
      <c r="F653">
        <v>0.31964799999999999</v>
      </c>
      <c r="G653" t="s">
        <v>456</v>
      </c>
      <c r="H653">
        <v>12.496560000000001</v>
      </c>
      <c r="I653">
        <v>1.9466840000000001</v>
      </c>
      <c r="J653">
        <v>2.126881</v>
      </c>
      <c r="K653">
        <v>3.9944999999999999</v>
      </c>
      <c r="L653">
        <v>0.62225399999999997</v>
      </c>
      <c r="M653">
        <v>0.67985300000000004</v>
      </c>
    </row>
    <row r="654" spans="1:13" x14ac:dyDescent="0.25">
      <c r="A654">
        <v>652</v>
      </c>
      <c r="B654" t="s">
        <v>547</v>
      </c>
      <c r="C654">
        <v>140</v>
      </c>
      <c r="D654" t="s">
        <v>233</v>
      </c>
      <c r="E654" t="s">
        <v>278</v>
      </c>
      <c r="F654">
        <v>0.93372299999999997</v>
      </c>
      <c r="G654" t="s">
        <v>456</v>
      </c>
      <c r="H654">
        <v>12.496560000000001</v>
      </c>
      <c r="I654">
        <v>1.9466840000000001</v>
      </c>
      <c r="J654">
        <v>2.126881</v>
      </c>
      <c r="K654">
        <v>11.6683</v>
      </c>
      <c r="L654">
        <v>1.8176600000000001</v>
      </c>
      <c r="M654">
        <v>1.9859199999999999</v>
      </c>
    </row>
    <row r="655" spans="1:13" x14ac:dyDescent="0.25">
      <c r="A655">
        <v>653</v>
      </c>
      <c r="B655" t="s">
        <v>547</v>
      </c>
      <c r="C655">
        <v>140</v>
      </c>
      <c r="D655" t="s">
        <v>233</v>
      </c>
      <c r="E655" t="s">
        <v>278</v>
      </c>
      <c r="F655">
        <v>7.8198400000000001</v>
      </c>
      <c r="G655" t="s">
        <v>456</v>
      </c>
      <c r="H655">
        <v>12.496560000000001</v>
      </c>
      <c r="I655">
        <v>1.9466840000000001</v>
      </c>
      <c r="J655">
        <v>2.126881</v>
      </c>
      <c r="K655">
        <v>97.721100000000007</v>
      </c>
      <c r="L655">
        <v>15.222799999999999</v>
      </c>
      <c r="M655">
        <v>16.631900000000002</v>
      </c>
    </row>
    <row r="656" spans="1:13" x14ac:dyDescent="0.25">
      <c r="A656">
        <v>654</v>
      </c>
      <c r="B656" t="s">
        <v>547</v>
      </c>
      <c r="C656">
        <v>140</v>
      </c>
      <c r="D656" t="s">
        <v>233</v>
      </c>
      <c r="E656" t="s">
        <v>278</v>
      </c>
      <c r="F656">
        <v>19.686399999999999</v>
      </c>
      <c r="G656" t="s">
        <v>456</v>
      </c>
      <c r="H656">
        <v>12.496560000000001</v>
      </c>
      <c r="I656">
        <v>1.9466840000000001</v>
      </c>
      <c r="J656">
        <v>2.126881</v>
      </c>
      <c r="K656">
        <v>246.012</v>
      </c>
      <c r="L656">
        <v>38.3232</v>
      </c>
      <c r="M656">
        <v>41.870600000000003</v>
      </c>
    </row>
    <row r="657" spans="1:13" x14ac:dyDescent="0.25">
      <c r="A657">
        <v>655</v>
      </c>
      <c r="B657" t="s">
        <v>547</v>
      </c>
      <c r="C657">
        <v>140</v>
      </c>
      <c r="D657" t="s">
        <v>233</v>
      </c>
      <c r="E657" t="s">
        <v>278</v>
      </c>
      <c r="F657">
        <v>6.2114799999999999</v>
      </c>
      <c r="G657" t="s">
        <v>456</v>
      </c>
      <c r="H657">
        <v>12.496560000000001</v>
      </c>
      <c r="I657">
        <v>1.9466840000000001</v>
      </c>
      <c r="J657">
        <v>2.126881</v>
      </c>
      <c r="K657">
        <v>77.622100000000003</v>
      </c>
      <c r="L657">
        <v>12.091799999999999</v>
      </c>
      <c r="M657">
        <v>13.2111</v>
      </c>
    </row>
    <row r="658" spans="1:13" x14ac:dyDescent="0.25">
      <c r="A658">
        <v>656</v>
      </c>
      <c r="B658" t="s">
        <v>547</v>
      </c>
      <c r="C658">
        <v>140</v>
      </c>
      <c r="D658" t="s">
        <v>233</v>
      </c>
      <c r="E658" t="s">
        <v>278</v>
      </c>
      <c r="F658">
        <v>1.74841</v>
      </c>
      <c r="G658" t="s">
        <v>456</v>
      </c>
      <c r="H658">
        <v>12.496560000000001</v>
      </c>
      <c r="I658">
        <v>1.9466840000000001</v>
      </c>
      <c r="J658">
        <v>2.126881</v>
      </c>
      <c r="K658">
        <v>21.8491</v>
      </c>
      <c r="L658">
        <v>3.4036</v>
      </c>
      <c r="M658">
        <v>3.7186599999999999</v>
      </c>
    </row>
    <row r="659" spans="1:13" x14ac:dyDescent="0.25">
      <c r="A659">
        <v>657</v>
      </c>
      <c r="B659" t="s">
        <v>547</v>
      </c>
      <c r="C659">
        <v>140</v>
      </c>
      <c r="D659" t="s">
        <v>233</v>
      </c>
      <c r="E659" t="s">
        <v>278</v>
      </c>
      <c r="F659">
        <v>4.2789700000000002</v>
      </c>
      <c r="G659" t="s">
        <v>456</v>
      </c>
      <c r="H659">
        <v>12.496560000000001</v>
      </c>
      <c r="I659">
        <v>1.9466840000000001</v>
      </c>
      <c r="J659">
        <v>2.126881</v>
      </c>
      <c r="K659">
        <v>53.4724</v>
      </c>
      <c r="L659">
        <v>8.3298000000000005</v>
      </c>
      <c r="M659">
        <v>9.1008600000000008</v>
      </c>
    </row>
    <row r="660" spans="1:13" x14ac:dyDescent="0.25">
      <c r="A660">
        <v>658</v>
      </c>
      <c r="B660" t="s">
        <v>547</v>
      </c>
      <c r="C660">
        <v>140</v>
      </c>
      <c r="D660" t="s">
        <v>233</v>
      </c>
      <c r="E660" t="s">
        <v>278</v>
      </c>
      <c r="F660">
        <v>14.988300000000001</v>
      </c>
      <c r="G660" t="s">
        <v>456</v>
      </c>
      <c r="H660">
        <v>12.496560000000001</v>
      </c>
      <c r="I660">
        <v>1.9466840000000001</v>
      </c>
      <c r="J660">
        <v>2.126881</v>
      </c>
      <c r="K660">
        <v>187.30199999999999</v>
      </c>
      <c r="L660">
        <v>29.177499999999998</v>
      </c>
      <c r="M660">
        <v>31.878299999999999</v>
      </c>
    </row>
    <row r="661" spans="1:13" x14ac:dyDescent="0.25">
      <c r="A661">
        <v>659</v>
      </c>
      <c r="B661" t="s">
        <v>547</v>
      </c>
      <c r="C661">
        <v>140</v>
      </c>
      <c r="D661" t="s">
        <v>233</v>
      </c>
      <c r="E661" t="s">
        <v>278</v>
      </c>
      <c r="F661">
        <v>0.40169100000000002</v>
      </c>
      <c r="G661" t="s">
        <v>456</v>
      </c>
      <c r="H661">
        <v>12.496560000000001</v>
      </c>
      <c r="I661">
        <v>1.9466840000000001</v>
      </c>
      <c r="J661">
        <v>2.126881</v>
      </c>
      <c r="K661">
        <v>5.0197599999999998</v>
      </c>
      <c r="L661">
        <v>0.78196500000000002</v>
      </c>
      <c r="M661">
        <v>0.85434900000000003</v>
      </c>
    </row>
    <row r="662" spans="1:13" x14ac:dyDescent="0.25">
      <c r="A662">
        <v>660</v>
      </c>
      <c r="B662" t="s">
        <v>547</v>
      </c>
      <c r="C662">
        <v>140</v>
      </c>
      <c r="D662" t="s">
        <v>233</v>
      </c>
      <c r="E662" t="s">
        <v>278</v>
      </c>
      <c r="F662">
        <v>10.117800000000001</v>
      </c>
      <c r="G662" t="s">
        <v>456</v>
      </c>
      <c r="H662">
        <v>12.496560000000001</v>
      </c>
      <c r="I662">
        <v>1.9466840000000001</v>
      </c>
      <c r="J662">
        <v>2.126881</v>
      </c>
      <c r="K662">
        <v>126.438</v>
      </c>
      <c r="L662">
        <v>19.696200000000001</v>
      </c>
      <c r="M662">
        <v>21.519400000000001</v>
      </c>
    </row>
    <row r="663" spans="1:13" x14ac:dyDescent="0.25">
      <c r="A663">
        <v>661</v>
      </c>
      <c r="B663" t="s">
        <v>547</v>
      </c>
      <c r="C663">
        <v>140</v>
      </c>
      <c r="D663" t="s">
        <v>233</v>
      </c>
      <c r="E663" t="s">
        <v>278</v>
      </c>
      <c r="F663">
        <v>3.7989999999999999E-3</v>
      </c>
      <c r="G663" t="s">
        <v>456</v>
      </c>
      <c r="H663">
        <v>12.496560000000001</v>
      </c>
      <c r="I663">
        <v>1.9466840000000001</v>
      </c>
      <c r="J663">
        <v>2.126881</v>
      </c>
      <c r="K663">
        <v>4.7474000000000002E-2</v>
      </c>
      <c r="L663">
        <v>7.3949999999999997E-3</v>
      </c>
      <c r="M663">
        <v>8.0800000000000004E-3</v>
      </c>
    </row>
    <row r="664" spans="1:13" x14ac:dyDescent="0.25">
      <c r="A664">
        <v>662</v>
      </c>
      <c r="B664" t="s">
        <v>547</v>
      </c>
      <c r="C664">
        <v>141</v>
      </c>
      <c r="D664" t="s">
        <v>234</v>
      </c>
      <c r="E664" t="s">
        <v>292</v>
      </c>
      <c r="F664">
        <v>16.377400000000002</v>
      </c>
      <c r="G664" t="s">
        <v>456</v>
      </c>
      <c r="H664">
        <v>11.929551</v>
      </c>
      <c r="I664">
        <v>1.7938769999999999</v>
      </c>
      <c r="J664">
        <v>2.0065</v>
      </c>
      <c r="K664">
        <v>195.375</v>
      </c>
      <c r="L664">
        <v>29.379000000000001</v>
      </c>
      <c r="M664">
        <v>32.8613</v>
      </c>
    </row>
    <row r="665" spans="1:13" x14ac:dyDescent="0.25">
      <c r="A665">
        <v>663</v>
      </c>
      <c r="B665" t="s">
        <v>547</v>
      </c>
      <c r="C665">
        <v>141</v>
      </c>
      <c r="D665" t="s">
        <v>234</v>
      </c>
      <c r="E665" t="s">
        <v>292</v>
      </c>
      <c r="F665">
        <v>20.416799999999999</v>
      </c>
      <c r="G665" t="s">
        <v>456</v>
      </c>
      <c r="H665">
        <v>11.929551</v>
      </c>
      <c r="I665">
        <v>1.7938769999999999</v>
      </c>
      <c r="J665">
        <v>2.0065</v>
      </c>
      <c r="K665">
        <v>243.56299999999999</v>
      </c>
      <c r="L665">
        <v>36.6252</v>
      </c>
      <c r="M665">
        <v>40.966299999999997</v>
      </c>
    </row>
    <row r="666" spans="1:13" x14ac:dyDescent="0.25">
      <c r="A666">
        <v>664</v>
      </c>
      <c r="B666" t="s">
        <v>547</v>
      </c>
      <c r="C666">
        <v>141</v>
      </c>
      <c r="D666" t="s">
        <v>234</v>
      </c>
      <c r="E666" t="s">
        <v>292</v>
      </c>
      <c r="F666">
        <v>11.4308</v>
      </c>
      <c r="G666" t="s">
        <v>456</v>
      </c>
      <c r="H666">
        <v>11.929551</v>
      </c>
      <c r="I666">
        <v>1.7938769999999999</v>
      </c>
      <c r="J666">
        <v>2.0065</v>
      </c>
      <c r="K666">
        <v>136.364</v>
      </c>
      <c r="L666">
        <v>20.505500000000001</v>
      </c>
      <c r="M666">
        <v>22.9359</v>
      </c>
    </row>
    <row r="667" spans="1:13" x14ac:dyDescent="0.25">
      <c r="A667">
        <v>665</v>
      </c>
      <c r="B667" t="s">
        <v>547</v>
      </c>
      <c r="C667">
        <v>142</v>
      </c>
      <c r="D667" t="s">
        <v>293</v>
      </c>
      <c r="E667" t="s">
        <v>294</v>
      </c>
      <c r="F667">
        <v>19.2392</v>
      </c>
      <c r="G667" t="s">
        <v>456</v>
      </c>
      <c r="H667">
        <v>8.3701430000000006</v>
      </c>
      <c r="I667">
        <v>1.4404060000000001</v>
      </c>
      <c r="J667">
        <v>1.8169379999999999</v>
      </c>
      <c r="K667">
        <v>161.035</v>
      </c>
      <c r="L667">
        <v>27.712299999999999</v>
      </c>
      <c r="M667">
        <v>34.956400000000002</v>
      </c>
    </row>
    <row r="668" spans="1:13" x14ac:dyDescent="0.25">
      <c r="A668">
        <v>666</v>
      </c>
      <c r="B668" t="s">
        <v>547</v>
      </c>
      <c r="C668">
        <v>142</v>
      </c>
      <c r="D668" t="s">
        <v>293</v>
      </c>
      <c r="E668" t="s">
        <v>294</v>
      </c>
      <c r="F668">
        <v>13.201700000000001</v>
      </c>
      <c r="G668" t="s">
        <v>456</v>
      </c>
      <c r="H668">
        <v>8.3701430000000006</v>
      </c>
      <c r="I668">
        <v>1.4404060000000001</v>
      </c>
      <c r="J668">
        <v>1.8169379999999999</v>
      </c>
      <c r="K668">
        <v>110.5</v>
      </c>
      <c r="L668">
        <v>19.015799999999999</v>
      </c>
      <c r="M668">
        <v>23.986699999999999</v>
      </c>
    </row>
    <row r="669" spans="1:13" x14ac:dyDescent="0.25">
      <c r="A669">
        <v>667</v>
      </c>
      <c r="B669" t="s">
        <v>547</v>
      </c>
      <c r="C669">
        <v>142</v>
      </c>
      <c r="D669" t="s">
        <v>293</v>
      </c>
      <c r="E669" t="s">
        <v>294</v>
      </c>
      <c r="F669">
        <v>20.853100000000001</v>
      </c>
      <c r="G669" t="s">
        <v>456</v>
      </c>
      <c r="H669">
        <v>8.3701430000000006</v>
      </c>
      <c r="I669">
        <v>1.4404060000000001</v>
      </c>
      <c r="J669">
        <v>1.8169379999999999</v>
      </c>
      <c r="K669">
        <v>174.54300000000001</v>
      </c>
      <c r="L669">
        <v>30.036899999999999</v>
      </c>
      <c r="M669">
        <v>37.888800000000003</v>
      </c>
    </row>
    <row r="670" spans="1:13" x14ac:dyDescent="0.25">
      <c r="A670">
        <v>668</v>
      </c>
      <c r="B670" t="s">
        <v>547</v>
      </c>
      <c r="C670">
        <v>155</v>
      </c>
      <c r="D670" t="s">
        <v>371</v>
      </c>
      <c r="E670" t="s">
        <v>434</v>
      </c>
      <c r="F670">
        <v>31.4819</v>
      </c>
      <c r="G670" t="s">
        <v>456</v>
      </c>
      <c r="H670">
        <v>8.2646599999999992</v>
      </c>
      <c r="I670">
        <v>1.1387670000000001</v>
      </c>
      <c r="J670">
        <v>1.868911</v>
      </c>
      <c r="K670">
        <v>260.18700000000001</v>
      </c>
      <c r="L670">
        <v>35.8506</v>
      </c>
      <c r="M670">
        <v>58.8369</v>
      </c>
    </row>
    <row r="671" spans="1:13" x14ac:dyDescent="0.25">
      <c r="A671">
        <v>669</v>
      </c>
      <c r="B671" t="s">
        <v>547</v>
      </c>
      <c r="C671">
        <v>170</v>
      </c>
      <c r="D671" t="s">
        <v>248</v>
      </c>
      <c r="E671" t="s">
        <v>295</v>
      </c>
      <c r="F671">
        <v>18.728100000000001</v>
      </c>
      <c r="G671" t="s">
        <v>456</v>
      </c>
      <c r="H671">
        <v>11.029944</v>
      </c>
      <c r="I671">
        <v>2.0173890000000001</v>
      </c>
      <c r="J671">
        <v>2.1626029999999998</v>
      </c>
      <c r="K671">
        <v>206.57</v>
      </c>
      <c r="L671">
        <v>37.7819</v>
      </c>
      <c r="M671">
        <v>40.501399999999997</v>
      </c>
    </row>
    <row r="672" spans="1:13" x14ac:dyDescent="0.25">
      <c r="A672">
        <v>670</v>
      </c>
      <c r="B672" t="s">
        <v>547</v>
      </c>
      <c r="C672">
        <v>170</v>
      </c>
      <c r="D672" t="s">
        <v>248</v>
      </c>
      <c r="E672" t="s">
        <v>295</v>
      </c>
      <c r="F672">
        <v>9.8945299999999996</v>
      </c>
      <c r="G672" t="s">
        <v>456</v>
      </c>
      <c r="H672">
        <v>11.029944</v>
      </c>
      <c r="I672">
        <v>2.0173890000000001</v>
      </c>
      <c r="J672">
        <v>2.1626029999999998</v>
      </c>
      <c r="K672">
        <v>109.136</v>
      </c>
      <c r="L672">
        <v>19.961099999999998</v>
      </c>
      <c r="M672">
        <v>21.3979</v>
      </c>
    </row>
    <row r="673" spans="1:13" x14ac:dyDescent="0.25">
      <c r="A673">
        <v>671</v>
      </c>
      <c r="B673" t="s">
        <v>547</v>
      </c>
      <c r="C673">
        <v>170</v>
      </c>
      <c r="D673" t="s">
        <v>248</v>
      </c>
      <c r="E673" t="s">
        <v>295</v>
      </c>
      <c r="F673">
        <v>9.9676899999999993</v>
      </c>
      <c r="G673" t="s">
        <v>456</v>
      </c>
      <c r="H673">
        <v>11.029944</v>
      </c>
      <c r="I673">
        <v>2.0173890000000001</v>
      </c>
      <c r="J673">
        <v>2.1626029999999998</v>
      </c>
      <c r="K673">
        <v>109.943</v>
      </c>
      <c r="L673">
        <v>20.108699999999999</v>
      </c>
      <c r="M673">
        <v>21.5562</v>
      </c>
    </row>
    <row r="674" spans="1:13" x14ac:dyDescent="0.25">
      <c r="A674">
        <v>672</v>
      </c>
      <c r="B674" t="s">
        <v>547</v>
      </c>
      <c r="C674">
        <v>170</v>
      </c>
      <c r="D674" t="s">
        <v>248</v>
      </c>
      <c r="E674" t="s">
        <v>295</v>
      </c>
      <c r="F674">
        <v>13.2491</v>
      </c>
      <c r="G674" t="s">
        <v>456</v>
      </c>
      <c r="H674">
        <v>11.029944</v>
      </c>
      <c r="I674">
        <v>2.0173890000000001</v>
      </c>
      <c r="J674">
        <v>2.1626029999999998</v>
      </c>
      <c r="K674">
        <v>146.137</v>
      </c>
      <c r="L674">
        <v>26.7286</v>
      </c>
      <c r="M674">
        <v>28.6525</v>
      </c>
    </row>
    <row r="675" spans="1:13" x14ac:dyDescent="0.25">
      <c r="A675">
        <v>673</v>
      </c>
      <c r="B675" t="s">
        <v>547</v>
      </c>
      <c r="C675">
        <v>170</v>
      </c>
      <c r="D675" t="s">
        <v>248</v>
      </c>
      <c r="E675" t="s">
        <v>295</v>
      </c>
      <c r="F675">
        <v>44.249099999999999</v>
      </c>
      <c r="G675" t="s">
        <v>456</v>
      </c>
      <c r="H675">
        <v>11.029944</v>
      </c>
      <c r="I675">
        <v>2.0173890000000001</v>
      </c>
      <c r="J675">
        <v>2.1626029999999998</v>
      </c>
      <c r="K675">
        <v>488.065</v>
      </c>
      <c r="L675">
        <v>89.267700000000005</v>
      </c>
      <c r="M675">
        <v>95.693200000000004</v>
      </c>
    </row>
    <row r="676" spans="1:13" x14ac:dyDescent="0.25">
      <c r="A676">
        <v>674</v>
      </c>
      <c r="B676" t="s">
        <v>547</v>
      </c>
      <c r="C676">
        <v>170</v>
      </c>
      <c r="D676" t="s">
        <v>248</v>
      </c>
      <c r="E676" t="s">
        <v>295</v>
      </c>
      <c r="F676">
        <v>2.9374400000000001</v>
      </c>
      <c r="G676" t="s">
        <v>456</v>
      </c>
      <c r="H676">
        <v>11.029944</v>
      </c>
      <c r="I676">
        <v>2.0173890000000001</v>
      </c>
      <c r="J676">
        <v>2.1626029999999998</v>
      </c>
      <c r="K676">
        <v>32.399799999999999</v>
      </c>
      <c r="L676">
        <v>5.9259599999999999</v>
      </c>
      <c r="M676">
        <v>6.3525200000000002</v>
      </c>
    </row>
    <row r="677" spans="1:13" x14ac:dyDescent="0.25">
      <c r="A677">
        <v>675</v>
      </c>
      <c r="B677" t="s">
        <v>547</v>
      </c>
      <c r="C677">
        <v>170</v>
      </c>
      <c r="D677" t="s">
        <v>248</v>
      </c>
      <c r="E677" t="s">
        <v>295</v>
      </c>
      <c r="F677">
        <v>4.1117999999999997</v>
      </c>
      <c r="G677" t="s">
        <v>456</v>
      </c>
      <c r="H677">
        <v>11.029944</v>
      </c>
      <c r="I677">
        <v>2.0173890000000001</v>
      </c>
      <c r="J677">
        <v>2.1626029999999998</v>
      </c>
      <c r="K677">
        <v>45.352899999999998</v>
      </c>
      <c r="L677">
        <v>8.2950999999999997</v>
      </c>
      <c r="M677">
        <v>8.8921899999999994</v>
      </c>
    </row>
    <row r="678" spans="1:13" x14ac:dyDescent="0.25">
      <c r="A678">
        <v>676</v>
      </c>
      <c r="B678" t="s">
        <v>547</v>
      </c>
      <c r="C678">
        <v>170</v>
      </c>
      <c r="D678" t="s">
        <v>248</v>
      </c>
      <c r="E678" t="s">
        <v>295</v>
      </c>
      <c r="F678">
        <v>0.69328599999999996</v>
      </c>
      <c r="G678" t="s">
        <v>456</v>
      </c>
      <c r="H678">
        <v>11.029944</v>
      </c>
      <c r="I678">
        <v>2.0173890000000001</v>
      </c>
      <c r="J678">
        <v>2.1626029999999998</v>
      </c>
      <c r="K678">
        <v>7.6469100000000001</v>
      </c>
      <c r="L678">
        <v>1.39863</v>
      </c>
      <c r="M678">
        <v>1.4993000000000001</v>
      </c>
    </row>
    <row r="679" spans="1:13" x14ac:dyDescent="0.25">
      <c r="A679">
        <v>677</v>
      </c>
      <c r="B679" t="s">
        <v>547</v>
      </c>
      <c r="C679">
        <v>170</v>
      </c>
      <c r="D679" t="s">
        <v>248</v>
      </c>
      <c r="E679" t="s">
        <v>295</v>
      </c>
      <c r="F679">
        <v>1.9084E-2</v>
      </c>
      <c r="G679" t="s">
        <v>456</v>
      </c>
      <c r="H679">
        <v>11.029944</v>
      </c>
      <c r="I679">
        <v>2.0173890000000001</v>
      </c>
      <c r="J679">
        <v>2.1626029999999998</v>
      </c>
      <c r="K679">
        <v>0.21049799999999999</v>
      </c>
      <c r="L679">
        <v>3.85E-2</v>
      </c>
      <c r="M679">
        <v>4.1272000000000003E-2</v>
      </c>
    </row>
    <row r="680" spans="1:13" x14ac:dyDescent="0.25">
      <c r="A680">
        <v>678</v>
      </c>
      <c r="B680" t="s">
        <v>547</v>
      </c>
      <c r="C680">
        <v>170</v>
      </c>
      <c r="D680" t="s">
        <v>248</v>
      </c>
      <c r="E680" t="s">
        <v>295</v>
      </c>
      <c r="F680">
        <v>0.33293</v>
      </c>
      <c r="G680" t="s">
        <v>456</v>
      </c>
      <c r="H680">
        <v>11.029944</v>
      </c>
      <c r="I680">
        <v>2.0173890000000001</v>
      </c>
      <c r="J680">
        <v>2.1626029999999998</v>
      </c>
      <c r="K680">
        <v>3.6722000000000001</v>
      </c>
      <c r="L680">
        <v>0.67164900000000005</v>
      </c>
      <c r="M680">
        <v>0.71999500000000005</v>
      </c>
    </row>
    <row r="681" spans="1:13" x14ac:dyDescent="0.25">
      <c r="A681">
        <v>679</v>
      </c>
      <c r="B681" t="s">
        <v>547</v>
      </c>
      <c r="C681">
        <v>170</v>
      </c>
      <c r="D681" t="s">
        <v>248</v>
      </c>
      <c r="E681" t="s">
        <v>295</v>
      </c>
      <c r="F681">
        <v>4.5871700000000004</v>
      </c>
      <c r="G681" t="s">
        <v>456</v>
      </c>
      <c r="H681">
        <v>11.029944</v>
      </c>
      <c r="I681">
        <v>2.0173890000000001</v>
      </c>
      <c r="J681">
        <v>2.1626029999999998</v>
      </c>
      <c r="K681">
        <v>50.596200000000003</v>
      </c>
      <c r="L681">
        <v>9.2541100000000007</v>
      </c>
      <c r="M681">
        <v>9.9202300000000001</v>
      </c>
    </row>
    <row r="682" spans="1:13" x14ac:dyDescent="0.25">
      <c r="A682">
        <v>680</v>
      </c>
      <c r="B682" t="s">
        <v>547</v>
      </c>
      <c r="C682">
        <v>170</v>
      </c>
      <c r="D682" t="s">
        <v>248</v>
      </c>
      <c r="E682" t="s">
        <v>295</v>
      </c>
      <c r="F682">
        <v>11.3866</v>
      </c>
      <c r="G682" t="s">
        <v>456</v>
      </c>
      <c r="H682">
        <v>11.029944</v>
      </c>
      <c r="I682">
        <v>2.0173890000000001</v>
      </c>
      <c r="J682">
        <v>2.1626029999999998</v>
      </c>
      <c r="K682">
        <v>125.59399999999999</v>
      </c>
      <c r="L682">
        <v>22.9712</v>
      </c>
      <c r="M682">
        <v>24.624700000000001</v>
      </c>
    </row>
    <row r="683" spans="1:13" x14ac:dyDescent="0.25">
      <c r="A683">
        <v>681</v>
      </c>
      <c r="B683" t="s">
        <v>547</v>
      </c>
      <c r="C683">
        <v>170</v>
      </c>
      <c r="D683" t="s">
        <v>248</v>
      </c>
      <c r="E683" t="s">
        <v>295</v>
      </c>
      <c r="F683">
        <v>2.8461E-2</v>
      </c>
      <c r="G683" t="s">
        <v>456</v>
      </c>
      <c r="H683">
        <v>11.029944</v>
      </c>
      <c r="I683">
        <v>2.0173890000000001</v>
      </c>
      <c r="J683">
        <v>2.1626029999999998</v>
      </c>
      <c r="K683">
        <v>0.31392199999999998</v>
      </c>
      <c r="L683">
        <v>5.7417000000000003E-2</v>
      </c>
      <c r="M683">
        <v>6.1550000000000001E-2</v>
      </c>
    </row>
    <row r="684" spans="1:13" x14ac:dyDescent="0.25">
      <c r="A684">
        <v>682</v>
      </c>
      <c r="B684" t="s">
        <v>547</v>
      </c>
      <c r="C684">
        <v>171</v>
      </c>
      <c r="D684" t="s">
        <v>235</v>
      </c>
      <c r="E684" t="s">
        <v>296</v>
      </c>
      <c r="F684">
        <v>16.8307</v>
      </c>
      <c r="G684" t="s">
        <v>456</v>
      </c>
      <c r="H684">
        <v>7.7817879999999997</v>
      </c>
      <c r="I684">
        <v>1.27501</v>
      </c>
      <c r="J684">
        <v>1.9111720000000001</v>
      </c>
      <c r="K684">
        <v>130.97300000000001</v>
      </c>
      <c r="L684">
        <v>21.459299999999999</v>
      </c>
      <c r="M684">
        <v>32.166400000000003</v>
      </c>
    </row>
    <row r="685" spans="1:13" x14ac:dyDescent="0.25">
      <c r="A685">
        <v>683</v>
      </c>
      <c r="B685" t="s">
        <v>547</v>
      </c>
      <c r="C685">
        <v>171</v>
      </c>
      <c r="D685" t="s">
        <v>235</v>
      </c>
      <c r="E685" t="s">
        <v>296</v>
      </c>
      <c r="F685">
        <v>24.901900000000001</v>
      </c>
      <c r="G685" t="s">
        <v>456</v>
      </c>
      <c r="H685">
        <v>7.7817879999999997</v>
      </c>
      <c r="I685">
        <v>1.27501</v>
      </c>
      <c r="J685">
        <v>1.9111720000000001</v>
      </c>
      <c r="K685">
        <v>193.78100000000001</v>
      </c>
      <c r="L685">
        <v>31.7502</v>
      </c>
      <c r="M685">
        <v>47.591799999999999</v>
      </c>
    </row>
    <row r="686" spans="1:13" x14ac:dyDescent="0.25">
      <c r="A686">
        <v>684</v>
      </c>
      <c r="B686" t="s">
        <v>547</v>
      </c>
      <c r="C686">
        <v>171</v>
      </c>
      <c r="D686" t="s">
        <v>235</v>
      </c>
      <c r="E686" t="s">
        <v>296</v>
      </c>
      <c r="F686">
        <v>8.4456100000000003</v>
      </c>
      <c r="G686" t="s">
        <v>456</v>
      </c>
      <c r="H686">
        <v>7.7817879999999997</v>
      </c>
      <c r="I686">
        <v>1.27501</v>
      </c>
      <c r="J686">
        <v>1.9111720000000001</v>
      </c>
      <c r="K686">
        <v>65.721900000000005</v>
      </c>
      <c r="L686">
        <v>10.7682</v>
      </c>
      <c r="M686">
        <v>16.140999999999998</v>
      </c>
    </row>
    <row r="687" spans="1:13" x14ac:dyDescent="0.25">
      <c r="A687">
        <v>685</v>
      </c>
      <c r="B687" t="s">
        <v>547</v>
      </c>
      <c r="C687">
        <v>171</v>
      </c>
      <c r="D687" t="s">
        <v>235</v>
      </c>
      <c r="E687" t="s">
        <v>296</v>
      </c>
      <c r="F687">
        <v>34.133299999999998</v>
      </c>
      <c r="G687" t="s">
        <v>456</v>
      </c>
      <c r="H687">
        <v>7.7817879999999997</v>
      </c>
      <c r="I687">
        <v>1.27501</v>
      </c>
      <c r="J687">
        <v>1.9111720000000001</v>
      </c>
      <c r="K687">
        <v>265.61799999999999</v>
      </c>
      <c r="L687">
        <v>43.520299999999999</v>
      </c>
      <c r="M687">
        <v>65.2346</v>
      </c>
    </row>
    <row r="688" spans="1:13" x14ac:dyDescent="0.25">
      <c r="A688">
        <v>686</v>
      </c>
      <c r="B688" t="s">
        <v>547</v>
      </c>
      <c r="C688">
        <v>171</v>
      </c>
      <c r="D688" t="s">
        <v>235</v>
      </c>
      <c r="E688" t="s">
        <v>296</v>
      </c>
      <c r="F688">
        <v>1.1422E-2</v>
      </c>
      <c r="G688" t="s">
        <v>456</v>
      </c>
      <c r="H688">
        <v>7.7817879999999997</v>
      </c>
      <c r="I688">
        <v>1.27501</v>
      </c>
      <c r="J688">
        <v>1.9111720000000001</v>
      </c>
      <c r="K688">
        <v>8.8886000000000007E-2</v>
      </c>
      <c r="L688">
        <v>1.4564000000000001E-2</v>
      </c>
      <c r="M688">
        <v>2.1829999999999999E-2</v>
      </c>
    </row>
    <row r="689" spans="1:13" x14ac:dyDescent="0.25">
      <c r="A689">
        <v>687</v>
      </c>
      <c r="B689" t="s">
        <v>547</v>
      </c>
      <c r="C689">
        <v>171</v>
      </c>
      <c r="D689" t="s">
        <v>235</v>
      </c>
      <c r="E689" t="s">
        <v>296</v>
      </c>
      <c r="F689">
        <v>2.5478000000000001E-2</v>
      </c>
      <c r="G689" t="s">
        <v>456</v>
      </c>
      <c r="H689">
        <v>7.7817879999999997</v>
      </c>
      <c r="I689">
        <v>1.27501</v>
      </c>
      <c r="J689">
        <v>1.9111720000000001</v>
      </c>
      <c r="K689">
        <v>0.198268</v>
      </c>
      <c r="L689">
        <v>3.2485E-2</v>
      </c>
      <c r="M689">
        <v>4.8694000000000001E-2</v>
      </c>
    </row>
    <row r="690" spans="1:13" x14ac:dyDescent="0.25">
      <c r="A690">
        <v>688</v>
      </c>
      <c r="B690" t="s">
        <v>547</v>
      </c>
      <c r="C690">
        <v>171</v>
      </c>
      <c r="D690" t="s">
        <v>235</v>
      </c>
      <c r="E690" t="s">
        <v>296</v>
      </c>
      <c r="F690">
        <v>29.636099999999999</v>
      </c>
      <c r="G690" t="s">
        <v>456</v>
      </c>
      <c r="H690">
        <v>7.7817879999999997</v>
      </c>
      <c r="I690">
        <v>1.27501</v>
      </c>
      <c r="J690">
        <v>1.9111720000000001</v>
      </c>
      <c r="K690">
        <v>230.62200000000001</v>
      </c>
      <c r="L690">
        <v>37.786299999999997</v>
      </c>
      <c r="M690">
        <v>56.639699999999998</v>
      </c>
    </row>
    <row r="691" spans="1:13" x14ac:dyDescent="0.25">
      <c r="A691">
        <v>689</v>
      </c>
      <c r="B691" t="s">
        <v>547</v>
      </c>
      <c r="C691">
        <v>171</v>
      </c>
      <c r="D691" t="s">
        <v>235</v>
      </c>
      <c r="E691" t="s">
        <v>296</v>
      </c>
      <c r="F691">
        <v>63.720999999999997</v>
      </c>
      <c r="G691" t="s">
        <v>456</v>
      </c>
      <c r="H691">
        <v>7.7817879999999997</v>
      </c>
      <c r="I691">
        <v>1.27501</v>
      </c>
      <c r="J691">
        <v>1.9111720000000001</v>
      </c>
      <c r="K691">
        <v>495.863</v>
      </c>
      <c r="L691">
        <v>81.244900000000001</v>
      </c>
      <c r="M691">
        <v>121.782</v>
      </c>
    </row>
    <row r="692" spans="1:13" x14ac:dyDescent="0.25">
      <c r="A692">
        <v>690</v>
      </c>
      <c r="B692" t="s">
        <v>547</v>
      </c>
      <c r="C692">
        <v>171</v>
      </c>
      <c r="D692" t="s">
        <v>235</v>
      </c>
      <c r="E692" t="s">
        <v>296</v>
      </c>
      <c r="F692">
        <v>16.4602</v>
      </c>
      <c r="G692" t="s">
        <v>456</v>
      </c>
      <c r="H692">
        <v>7.7817879999999997</v>
      </c>
      <c r="I692">
        <v>1.27501</v>
      </c>
      <c r="J692">
        <v>1.9111720000000001</v>
      </c>
      <c r="K692">
        <v>128.09</v>
      </c>
      <c r="L692">
        <v>20.986899999999999</v>
      </c>
      <c r="M692">
        <v>31.458300000000001</v>
      </c>
    </row>
    <row r="693" spans="1:13" x14ac:dyDescent="0.25">
      <c r="A693">
        <v>691</v>
      </c>
      <c r="B693" t="s">
        <v>547</v>
      </c>
      <c r="C693">
        <v>176</v>
      </c>
      <c r="D693" t="s">
        <v>428</v>
      </c>
      <c r="E693" t="s">
        <v>429</v>
      </c>
      <c r="F693">
        <v>47.686599999999999</v>
      </c>
      <c r="G693" t="s">
        <v>456</v>
      </c>
      <c r="H693">
        <v>11.099814</v>
      </c>
      <c r="I693">
        <v>2.676015</v>
      </c>
      <c r="J693">
        <v>2.3330549999999999</v>
      </c>
      <c r="K693">
        <v>529.31200000000001</v>
      </c>
      <c r="L693">
        <v>127.61</v>
      </c>
      <c r="M693">
        <v>111.255</v>
      </c>
    </row>
    <row r="694" spans="1:13" x14ac:dyDescent="0.25">
      <c r="A694">
        <v>692</v>
      </c>
      <c r="B694" t="s">
        <v>547</v>
      </c>
      <c r="C694">
        <v>182</v>
      </c>
      <c r="D694" t="s">
        <v>242</v>
      </c>
      <c r="E694" t="s">
        <v>279</v>
      </c>
      <c r="F694">
        <v>7.0562699999999996</v>
      </c>
      <c r="G694" t="s">
        <v>456</v>
      </c>
      <c r="H694">
        <v>11.610144999999999</v>
      </c>
      <c r="I694">
        <v>2.0070380000000001</v>
      </c>
      <c r="J694">
        <v>2.0894119999999998</v>
      </c>
      <c r="K694">
        <v>81.924300000000002</v>
      </c>
      <c r="L694">
        <v>14.1622</v>
      </c>
      <c r="M694">
        <v>14.743499999999999</v>
      </c>
    </row>
    <row r="695" spans="1:13" x14ac:dyDescent="0.25">
      <c r="A695">
        <v>693</v>
      </c>
      <c r="B695" t="s">
        <v>547</v>
      </c>
      <c r="C695">
        <v>182</v>
      </c>
      <c r="D695" t="s">
        <v>242</v>
      </c>
      <c r="E695" t="s">
        <v>279</v>
      </c>
      <c r="F695">
        <v>7.3694499999999996</v>
      </c>
      <c r="G695" t="s">
        <v>456</v>
      </c>
      <c r="H695">
        <v>11.610144999999999</v>
      </c>
      <c r="I695">
        <v>2.0070380000000001</v>
      </c>
      <c r="J695">
        <v>2.0894119999999998</v>
      </c>
      <c r="K695">
        <v>85.560400000000001</v>
      </c>
      <c r="L695">
        <v>14.790800000000001</v>
      </c>
      <c r="M695">
        <v>15.3978</v>
      </c>
    </row>
    <row r="696" spans="1:13" x14ac:dyDescent="0.25">
      <c r="A696">
        <v>694</v>
      </c>
      <c r="B696" t="s">
        <v>547</v>
      </c>
      <c r="C696">
        <v>182</v>
      </c>
      <c r="D696" t="s">
        <v>242</v>
      </c>
      <c r="E696" t="s">
        <v>279</v>
      </c>
      <c r="F696">
        <v>150.428</v>
      </c>
      <c r="G696" t="s">
        <v>456</v>
      </c>
      <c r="H696">
        <v>11.610144999999999</v>
      </c>
      <c r="I696">
        <v>2.0070380000000001</v>
      </c>
      <c r="J696">
        <v>2.0894119999999998</v>
      </c>
      <c r="K696">
        <v>1746.49</v>
      </c>
      <c r="L696">
        <v>301.91500000000002</v>
      </c>
      <c r="M696">
        <v>314.30599999999998</v>
      </c>
    </row>
    <row r="697" spans="1:13" x14ac:dyDescent="0.25">
      <c r="A697">
        <v>695</v>
      </c>
      <c r="B697" t="s">
        <v>547</v>
      </c>
      <c r="C697">
        <v>182</v>
      </c>
      <c r="D697" t="s">
        <v>242</v>
      </c>
      <c r="E697" t="s">
        <v>279</v>
      </c>
      <c r="F697">
        <v>37.323500000000003</v>
      </c>
      <c r="G697" t="s">
        <v>456</v>
      </c>
      <c r="H697">
        <v>11.610144999999999</v>
      </c>
      <c r="I697">
        <v>2.0070380000000001</v>
      </c>
      <c r="J697">
        <v>2.0894119999999998</v>
      </c>
      <c r="K697">
        <v>433.33100000000002</v>
      </c>
      <c r="L697">
        <v>74.909700000000001</v>
      </c>
      <c r="M697">
        <v>77.984200000000001</v>
      </c>
    </row>
    <row r="698" spans="1:13" x14ac:dyDescent="0.25">
      <c r="A698">
        <v>696</v>
      </c>
      <c r="B698" t="s">
        <v>547</v>
      </c>
      <c r="C698">
        <v>182</v>
      </c>
      <c r="D698" t="s">
        <v>242</v>
      </c>
      <c r="E698" t="s">
        <v>279</v>
      </c>
      <c r="F698">
        <v>45.220300000000002</v>
      </c>
      <c r="G698" t="s">
        <v>456</v>
      </c>
      <c r="H698">
        <v>11.610144999999999</v>
      </c>
      <c r="I698">
        <v>2.0070380000000001</v>
      </c>
      <c r="J698">
        <v>2.0894119999999998</v>
      </c>
      <c r="K698">
        <v>525.01400000000001</v>
      </c>
      <c r="L698">
        <v>90.758899999999997</v>
      </c>
      <c r="M698">
        <v>94.483800000000002</v>
      </c>
    </row>
    <row r="699" spans="1:13" x14ac:dyDescent="0.25">
      <c r="A699">
        <v>697</v>
      </c>
      <c r="B699" t="s">
        <v>547</v>
      </c>
      <c r="C699">
        <v>182</v>
      </c>
      <c r="D699" t="s">
        <v>242</v>
      </c>
      <c r="E699" t="s">
        <v>279</v>
      </c>
      <c r="F699">
        <v>13.8348</v>
      </c>
      <c r="G699" t="s">
        <v>456</v>
      </c>
      <c r="H699">
        <v>11.610144999999999</v>
      </c>
      <c r="I699">
        <v>2.0070380000000001</v>
      </c>
      <c r="J699">
        <v>2.0894119999999998</v>
      </c>
      <c r="K699">
        <v>160.624</v>
      </c>
      <c r="L699">
        <v>27.766999999999999</v>
      </c>
      <c r="M699">
        <v>28.906600000000001</v>
      </c>
    </row>
    <row r="700" spans="1:13" x14ac:dyDescent="0.25">
      <c r="A700">
        <v>698</v>
      </c>
      <c r="B700" t="s">
        <v>547</v>
      </c>
      <c r="C700">
        <v>182</v>
      </c>
      <c r="D700" t="s">
        <v>242</v>
      </c>
      <c r="E700" t="s">
        <v>279</v>
      </c>
      <c r="F700">
        <v>32.594499999999996</v>
      </c>
      <c r="G700" t="s">
        <v>456</v>
      </c>
      <c r="H700">
        <v>11.610144999999999</v>
      </c>
      <c r="I700">
        <v>2.0070380000000001</v>
      </c>
      <c r="J700">
        <v>2.0894119999999998</v>
      </c>
      <c r="K700">
        <v>378.42700000000002</v>
      </c>
      <c r="L700">
        <v>65.418400000000005</v>
      </c>
      <c r="M700">
        <v>68.103300000000004</v>
      </c>
    </row>
    <row r="701" spans="1:13" x14ac:dyDescent="0.25">
      <c r="A701">
        <v>699</v>
      </c>
      <c r="B701" t="s">
        <v>547</v>
      </c>
      <c r="C701">
        <v>182</v>
      </c>
      <c r="D701" t="s">
        <v>242</v>
      </c>
      <c r="E701" t="s">
        <v>279</v>
      </c>
      <c r="F701">
        <v>7.7102899999999996</v>
      </c>
      <c r="G701" t="s">
        <v>456</v>
      </c>
      <c r="H701">
        <v>11.610144999999999</v>
      </c>
      <c r="I701">
        <v>2.0070380000000001</v>
      </c>
      <c r="J701">
        <v>2.0894119999999998</v>
      </c>
      <c r="K701">
        <v>89.517600000000002</v>
      </c>
      <c r="L701">
        <v>15.4748</v>
      </c>
      <c r="M701">
        <v>16.11</v>
      </c>
    </row>
    <row r="702" spans="1:13" x14ac:dyDescent="0.25">
      <c r="A702">
        <v>700</v>
      </c>
      <c r="B702" t="s">
        <v>547</v>
      </c>
      <c r="C702">
        <v>182</v>
      </c>
      <c r="D702" t="s">
        <v>242</v>
      </c>
      <c r="E702" t="s">
        <v>279</v>
      </c>
      <c r="F702">
        <v>19.483899999999998</v>
      </c>
      <c r="G702" t="s">
        <v>456</v>
      </c>
      <c r="H702">
        <v>11.610144999999999</v>
      </c>
      <c r="I702">
        <v>2.0070380000000001</v>
      </c>
      <c r="J702">
        <v>2.0894119999999998</v>
      </c>
      <c r="K702">
        <v>226.21100000000001</v>
      </c>
      <c r="L702">
        <v>39.104900000000001</v>
      </c>
      <c r="M702">
        <v>40.709899999999998</v>
      </c>
    </row>
    <row r="703" spans="1:13" x14ac:dyDescent="0.25">
      <c r="A703">
        <v>701</v>
      </c>
      <c r="B703" t="s">
        <v>547</v>
      </c>
      <c r="C703">
        <v>182</v>
      </c>
      <c r="D703" t="s">
        <v>242</v>
      </c>
      <c r="E703" t="s">
        <v>279</v>
      </c>
      <c r="F703">
        <v>24.947900000000001</v>
      </c>
      <c r="G703" t="s">
        <v>456</v>
      </c>
      <c r="H703">
        <v>11.610144999999999</v>
      </c>
      <c r="I703">
        <v>2.0070380000000001</v>
      </c>
      <c r="J703">
        <v>2.0894119999999998</v>
      </c>
      <c r="K703">
        <v>289.649</v>
      </c>
      <c r="L703">
        <v>50.071399999999997</v>
      </c>
      <c r="M703">
        <v>52.126399999999997</v>
      </c>
    </row>
    <row r="704" spans="1:13" x14ac:dyDescent="0.25">
      <c r="A704">
        <v>702</v>
      </c>
      <c r="B704" t="s">
        <v>547</v>
      </c>
      <c r="C704">
        <v>182</v>
      </c>
      <c r="D704" t="s">
        <v>242</v>
      </c>
      <c r="E704" t="s">
        <v>279</v>
      </c>
      <c r="F704">
        <v>1.20234</v>
      </c>
      <c r="G704" t="s">
        <v>456</v>
      </c>
      <c r="H704">
        <v>11.610144999999999</v>
      </c>
      <c r="I704">
        <v>2.0070380000000001</v>
      </c>
      <c r="J704">
        <v>2.0894119999999998</v>
      </c>
      <c r="K704">
        <v>13.959300000000001</v>
      </c>
      <c r="L704">
        <v>2.4131399999999998</v>
      </c>
      <c r="M704">
        <v>2.5121799999999999</v>
      </c>
    </row>
    <row r="705" spans="1:13" x14ac:dyDescent="0.25">
      <c r="A705">
        <v>703</v>
      </c>
      <c r="B705" t="s">
        <v>547</v>
      </c>
      <c r="C705">
        <v>182</v>
      </c>
      <c r="D705" t="s">
        <v>242</v>
      </c>
      <c r="E705" t="s">
        <v>279</v>
      </c>
      <c r="F705">
        <v>0.25864900000000002</v>
      </c>
      <c r="G705" t="s">
        <v>456</v>
      </c>
      <c r="H705">
        <v>11.610144999999999</v>
      </c>
      <c r="I705">
        <v>2.0070380000000001</v>
      </c>
      <c r="J705">
        <v>2.0894119999999998</v>
      </c>
      <c r="K705">
        <v>3.0029499999999998</v>
      </c>
      <c r="L705">
        <v>0.51911799999999997</v>
      </c>
      <c r="M705">
        <v>0.54042400000000002</v>
      </c>
    </row>
    <row r="706" spans="1:13" x14ac:dyDescent="0.25">
      <c r="A706">
        <v>704</v>
      </c>
      <c r="B706" t="s">
        <v>547</v>
      </c>
      <c r="C706">
        <v>182</v>
      </c>
      <c r="D706" t="s">
        <v>242</v>
      </c>
      <c r="E706" t="s">
        <v>279</v>
      </c>
      <c r="F706">
        <v>2.6339800000000002</v>
      </c>
      <c r="G706" t="s">
        <v>456</v>
      </c>
      <c r="H706">
        <v>11.610144999999999</v>
      </c>
      <c r="I706">
        <v>2.0070380000000001</v>
      </c>
      <c r="J706">
        <v>2.0894119999999998</v>
      </c>
      <c r="K706">
        <v>30.5809</v>
      </c>
      <c r="L706">
        <v>5.2865000000000002</v>
      </c>
      <c r="M706">
        <v>5.5034700000000001</v>
      </c>
    </row>
    <row r="707" spans="1:13" x14ac:dyDescent="0.25">
      <c r="A707">
        <v>705</v>
      </c>
      <c r="B707" t="s">
        <v>547</v>
      </c>
      <c r="C707">
        <v>182</v>
      </c>
      <c r="D707" t="s">
        <v>242</v>
      </c>
      <c r="E707" t="s">
        <v>279</v>
      </c>
      <c r="F707">
        <v>16.880099999999999</v>
      </c>
      <c r="G707" t="s">
        <v>456</v>
      </c>
      <c r="H707">
        <v>11.610144999999999</v>
      </c>
      <c r="I707">
        <v>2.0070380000000001</v>
      </c>
      <c r="J707">
        <v>2.0894119999999998</v>
      </c>
      <c r="K707">
        <v>195.98</v>
      </c>
      <c r="L707">
        <v>33.878999999999998</v>
      </c>
      <c r="M707">
        <v>35.269500000000001</v>
      </c>
    </row>
    <row r="708" spans="1:13" x14ac:dyDescent="0.25">
      <c r="A708">
        <v>706</v>
      </c>
      <c r="B708" t="s">
        <v>547</v>
      </c>
      <c r="C708">
        <v>182</v>
      </c>
      <c r="D708" t="s">
        <v>242</v>
      </c>
      <c r="E708" t="s">
        <v>279</v>
      </c>
      <c r="F708">
        <v>26.507000000000001</v>
      </c>
      <c r="G708" t="s">
        <v>456</v>
      </c>
      <c r="H708">
        <v>11.610144999999999</v>
      </c>
      <c r="I708">
        <v>2.0070380000000001</v>
      </c>
      <c r="J708">
        <v>2.0894119999999998</v>
      </c>
      <c r="K708">
        <v>307.75</v>
      </c>
      <c r="L708">
        <v>53.200600000000001</v>
      </c>
      <c r="M708">
        <v>55.384</v>
      </c>
    </row>
    <row r="709" spans="1:13" x14ac:dyDescent="0.25">
      <c r="A709">
        <v>707</v>
      </c>
      <c r="B709" t="s">
        <v>547</v>
      </c>
      <c r="C709">
        <v>182</v>
      </c>
      <c r="D709" t="s">
        <v>242</v>
      </c>
      <c r="E709" t="s">
        <v>279</v>
      </c>
      <c r="F709">
        <v>4.0626800000000003</v>
      </c>
      <c r="G709" t="s">
        <v>456</v>
      </c>
      <c r="H709">
        <v>11.610144999999999</v>
      </c>
      <c r="I709">
        <v>2.0070380000000001</v>
      </c>
      <c r="J709">
        <v>2.0894119999999998</v>
      </c>
      <c r="K709">
        <v>47.168300000000002</v>
      </c>
      <c r="L709">
        <v>8.15395</v>
      </c>
      <c r="M709">
        <v>8.4886099999999995</v>
      </c>
    </row>
    <row r="710" spans="1:13" x14ac:dyDescent="0.25">
      <c r="A710">
        <v>708</v>
      </c>
      <c r="B710" t="s">
        <v>547</v>
      </c>
      <c r="C710">
        <v>182</v>
      </c>
      <c r="D710" t="s">
        <v>242</v>
      </c>
      <c r="E710" t="s">
        <v>279</v>
      </c>
      <c r="F710">
        <v>89.233999999999995</v>
      </c>
      <c r="G710" t="s">
        <v>456</v>
      </c>
      <c r="H710">
        <v>11.610144999999999</v>
      </c>
      <c r="I710">
        <v>2.0070380000000001</v>
      </c>
      <c r="J710">
        <v>2.0894119999999998</v>
      </c>
      <c r="K710">
        <v>1036.02</v>
      </c>
      <c r="L710">
        <v>179.096</v>
      </c>
      <c r="M710">
        <v>186.447</v>
      </c>
    </row>
    <row r="711" spans="1:13" x14ac:dyDescent="0.25">
      <c r="A711">
        <v>709</v>
      </c>
      <c r="B711" t="s">
        <v>547</v>
      </c>
      <c r="C711">
        <v>182</v>
      </c>
      <c r="D711" t="s">
        <v>242</v>
      </c>
      <c r="E711" t="s">
        <v>279</v>
      </c>
      <c r="F711">
        <v>2.5064500000000001</v>
      </c>
      <c r="G711" t="s">
        <v>456</v>
      </c>
      <c r="H711">
        <v>11.610144999999999</v>
      </c>
      <c r="I711">
        <v>2.0070380000000001</v>
      </c>
      <c r="J711">
        <v>2.0894119999999998</v>
      </c>
      <c r="K711">
        <v>29.100200000000001</v>
      </c>
      <c r="L711">
        <v>5.0305400000000002</v>
      </c>
      <c r="M711">
        <v>5.2370099999999997</v>
      </c>
    </row>
    <row r="712" spans="1:13" x14ac:dyDescent="0.25">
      <c r="A712">
        <v>710</v>
      </c>
      <c r="B712" t="s">
        <v>547</v>
      </c>
      <c r="C712">
        <v>182</v>
      </c>
      <c r="D712" t="s">
        <v>242</v>
      </c>
      <c r="E712" t="s">
        <v>279</v>
      </c>
      <c r="F712">
        <v>163.858</v>
      </c>
      <c r="G712" t="s">
        <v>456</v>
      </c>
      <c r="H712">
        <v>11.610144999999999</v>
      </c>
      <c r="I712">
        <v>2.0070380000000001</v>
      </c>
      <c r="J712">
        <v>2.0894119999999998</v>
      </c>
      <c r="K712">
        <v>1902.42</v>
      </c>
      <c r="L712">
        <v>328.86900000000003</v>
      </c>
      <c r="M712">
        <v>342.36700000000002</v>
      </c>
    </row>
    <row r="713" spans="1:13" x14ac:dyDescent="0.25">
      <c r="A713">
        <v>711</v>
      </c>
      <c r="B713" t="s">
        <v>547</v>
      </c>
      <c r="C713">
        <v>182</v>
      </c>
      <c r="D713" t="s">
        <v>242</v>
      </c>
      <c r="E713" t="s">
        <v>279</v>
      </c>
      <c r="F713">
        <v>142.16200000000001</v>
      </c>
      <c r="G713" t="s">
        <v>456</v>
      </c>
      <c r="H713">
        <v>11.610144999999999</v>
      </c>
      <c r="I713">
        <v>2.0070380000000001</v>
      </c>
      <c r="J713">
        <v>2.0894119999999998</v>
      </c>
      <c r="K713">
        <v>1650.52</v>
      </c>
      <c r="L713">
        <v>285.32499999999999</v>
      </c>
      <c r="M713">
        <v>297.03500000000003</v>
      </c>
    </row>
    <row r="714" spans="1:13" x14ac:dyDescent="0.25">
      <c r="A714">
        <v>712</v>
      </c>
      <c r="B714" t="s">
        <v>547</v>
      </c>
      <c r="C714">
        <v>182</v>
      </c>
      <c r="D714" t="s">
        <v>242</v>
      </c>
      <c r="E714" t="s">
        <v>279</v>
      </c>
      <c r="F714">
        <v>15.9908</v>
      </c>
      <c r="G714" t="s">
        <v>456</v>
      </c>
      <c r="H714">
        <v>11.610144999999999</v>
      </c>
      <c r="I714">
        <v>2.0070380000000001</v>
      </c>
      <c r="J714">
        <v>2.0894119999999998</v>
      </c>
      <c r="K714">
        <v>185.65600000000001</v>
      </c>
      <c r="L714">
        <v>32.094099999999997</v>
      </c>
      <c r="M714">
        <v>33.4114</v>
      </c>
    </row>
    <row r="715" spans="1:13" x14ac:dyDescent="0.25">
      <c r="A715">
        <v>713</v>
      </c>
      <c r="B715" t="s">
        <v>547</v>
      </c>
      <c r="C715">
        <v>182</v>
      </c>
      <c r="D715" t="s">
        <v>242</v>
      </c>
      <c r="E715" t="s">
        <v>279</v>
      </c>
      <c r="F715">
        <v>8.2211999999999993E-2</v>
      </c>
      <c r="G715" t="s">
        <v>456</v>
      </c>
      <c r="H715">
        <v>11.610144999999999</v>
      </c>
      <c r="I715">
        <v>2.0070380000000001</v>
      </c>
      <c r="J715">
        <v>2.0894119999999998</v>
      </c>
      <c r="K715">
        <v>0.95449600000000001</v>
      </c>
      <c r="L715">
        <v>0.16500300000000001</v>
      </c>
      <c r="M715">
        <v>0.17177500000000001</v>
      </c>
    </row>
    <row r="716" spans="1:13" x14ac:dyDescent="0.25">
      <c r="A716">
        <v>714</v>
      </c>
      <c r="B716" t="s">
        <v>547</v>
      </c>
      <c r="C716">
        <v>184</v>
      </c>
      <c r="D716" t="s">
        <v>413</v>
      </c>
      <c r="E716" t="s">
        <v>435</v>
      </c>
      <c r="F716">
        <v>16.4925</v>
      </c>
      <c r="G716" t="s">
        <v>456</v>
      </c>
      <c r="H716">
        <v>10.665425000000001</v>
      </c>
      <c r="I716">
        <v>1.773908</v>
      </c>
      <c r="J716">
        <v>2.1370849999999999</v>
      </c>
      <c r="K716">
        <v>175.9</v>
      </c>
      <c r="L716">
        <v>29.2562</v>
      </c>
      <c r="M716">
        <v>35.245899999999999</v>
      </c>
    </row>
    <row r="717" spans="1:13" x14ac:dyDescent="0.25">
      <c r="A717">
        <v>715</v>
      </c>
      <c r="B717" t="s">
        <v>547</v>
      </c>
      <c r="C717">
        <v>184</v>
      </c>
      <c r="D717" t="s">
        <v>413</v>
      </c>
      <c r="E717" t="s">
        <v>435</v>
      </c>
      <c r="F717">
        <v>28.217099999999999</v>
      </c>
      <c r="G717" t="s">
        <v>456</v>
      </c>
      <c r="H717">
        <v>10.665425000000001</v>
      </c>
      <c r="I717">
        <v>1.773908</v>
      </c>
      <c r="J717">
        <v>2.1370849999999999</v>
      </c>
      <c r="K717">
        <v>300.947</v>
      </c>
      <c r="L717">
        <v>50.054499999999997</v>
      </c>
      <c r="M717">
        <v>60.302399999999999</v>
      </c>
    </row>
    <row r="718" spans="1:13" x14ac:dyDescent="0.25">
      <c r="A718">
        <v>716</v>
      </c>
      <c r="B718" t="s">
        <v>547</v>
      </c>
      <c r="C718">
        <v>184</v>
      </c>
      <c r="D718" t="s">
        <v>413</v>
      </c>
      <c r="E718" t="s">
        <v>435</v>
      </c>
      <c r="F718">
        <v>1.2194199999999999</v>
      </c>
      <c r="G718" t="s">
        <v>456</v>
      </c>
      <c r="H718">
        <v>10.665425000000001</v>
      </c>
      <c r="I718">
        <v>1.773908</v>
      </c>
      <c r="J718">
        <v>2.1370849999999999</v>
      </c>
      <c r="K718">
        <v>13.005599999999999</v>
      </c>
      <c r="L718">
        <v>2.1631399999999998</v>
      </c>
      <c r="M718">
        <v>2.6059999999999999</v>
      </c>
    </row>
    <row r="719" spans="1:13" x14ac:dyDescent="0.25">
      <c r="A719">
        <v>717</v>
      </c>
      <c r="B719" t="s">
        <v>547</v>
      </c>
      <c r="C719">
        <v>184</v>
      </c>
      <c r="D719" t="s">
        <v>413</v>
      </c>
      <c r="E719" t="s">
        <v>435</v>
      </c>
      <c r="F719">
        <v>6.70282</v>
      </c>
      <c r="G719" t="s">
        <v>456</v>
      </c>
      <c r="H719">
        <v>10.665425000000001</v>
      </c>
      <c r="I719">
        <v>1.773908</v>
      </c>
      <c r="J719">
        <v>2.1370849999999999</v>
      </c>
      <c r="K719">
        <v>71.488399999999999</v>
      </c>
      <c r="L719">
        <v>11.8902</v>
      </c>
      <c r="M719">
        <v>14.3245</v>
      </c>
    </row>
    <row r="720" spans="1:13" x14ac:dyDescent="0.25">
      <c r="A720">
        <v>718</v>
      </c>
      <c r="B720" t="s">
        <v>547</v>
      </c>
      <c r="C720">
        <v>184</v>
      </c>
      <c r="D720" t="s">
        <v>413</v>
      </c>
      <c r="E720" t="s">
        <v>435</v>
      </c>
      <c r="F720">
        <v>5.9692100000000003</v>
      </c>
      <c r="G720" t="s">
        <v>456</v>
      </c>
      <c r="H720">
        <v>10.665425000000001</v>
      </c>
      <c r="I720">
        <v>1.773908</v>
      </c>
      <c r="J720">
        <v>2.1370849999999999</v>
      </c>
      <c r="K720">
        <v>63.664200000000001</v>
      </c>
      <c r="L720">
        <v>10.588800000000001</v>
      </c>
      <c r="M720">
        <v>12.7567</v>
      </c>
    </row>
    <row r="721" spans="1:13" x14ac:dyDescent="0.25">
      <c r="A721">
        <v>719</v>
      </c>
      <c r="B721" t="s">
        <v>547</v>
      </c>
      <c r="C721">
        <v>184</v>
      </c>
      <c r="D721" t="s">
        <v>413</v>
      </c>
      <c r="E721" t="s">
        <v>435</v>
      </c>
      <c r="F721">
        <v>9.9737100000000005</v>
      </c>
      <c r="G721" t="s">
        <v>456</v>
      </c>
      <c r="H721">
        <v>10.665425000000001</v>
      </c>
      <c r="I721">
        <v>1.773908</v>
      </c>
      <c r="J721">
        <v>2.1370849999999999</v>
      </c>
      <c r="K721">
        <v>106.374</v>
      </c>
      <c r="L721">
        <v>17.692399999999999</v>
      </c>
      <c r="M721">
        <v>21.314699999999998</v>
      </c>
    </row>
    <row r="722" spans="1:13" x14ac:dyDescent="0.25">
      <c r="A722">
        <v>720</v>
      </c>
      <c r="B722" t="s">
        <v>547</v>
      </c>
      <c r="C722">
        <v>185</v>
      </c>
      <c r="D722" t="s">
        <v>280</v>
      </c>
      <c r="E722" t="s">
        <v>281</v>
      </c>
      <c r="F722">
        <v>5.6864400000000002</v>
      </c>
      <c r="G722" t="s">
        <v>456</v>
      </c>
      <c r="H722">
        <v>11.209728</v>
      </c>
      <c r="I722">
        <v>1.937066</v>
      </c>
      <c r="J722">
        <v>2.108727</v>
      </c>
      <c r="K722">
        <v>63.743400000000001</v>
      </c>
      <c r="L722">
        <v>11.015000000000001</v>
      </c>
      <c r="M722">
        <v>11.991099999999999</v>
      </c>
    </row>
    <row r="723" spans="1:13" x14ac:dyDescent="0.25">
      <c r="A723">
        <v>721</v>
      </c>
      <c r="B723" t="s">
        <v>547</v>
      </c>
      <c r="C723">
        <v>185</v>
      </c>
      <c r="D723" t="s">
        <v>280</v>
      </c>
      <c r="E723" t="s">
        <v>281</v>
      </c>
      <c r="F723">
        <v>71.282200000000003</v>
      </c>
      <c r="G723" t="s">
        <v>456</v>
      </c>
      <c r="H723">
        <v>11.209728</v>
      </c>
      <c r="I723">
        <v>1.937066</v>
      </c>
      <c r="J723">
        <v>2.108727</v>
      </c>
      <c r="K723">
        <v>799.05399999999997</v>
      </c>
      <c r="L723">
        <v>138.078</v>
      </c>
      <c r="M723">
        <v>150.315</v>
      </c>
    </row>
    <row r="724" spans="1:13" x14ac:dyDescent="0.25">
      <c r="A724">
        <v>722</v>
      </c>
      <c r="B724" t="s">
        <v>547</v>
      </c>
      <c r="C724">
        <v>185</v>
      </c>
      <c r="D724" t="s">
        <v>280</v>
      </c>
      <c r="E724" t="s">
        <v>281</v>
      </c>
      <c r="F724">
        <v>7.8110999999999997</v>
      </c>
      <c r="G724" t="s">
        <v>456</v>
      </c>
      <c r="H724">
        <v>11.209728</v>
      </c>
      <c r="I724">
        <v>1.937066</v>
      </c>
      <c r="J724">
        <v>2.108727</v>
      </c>
      <c r="K724">
        <v>87.560299999999998</v>
      </c>
      <c r="L724">
        <v>15.130599999999999</v>
      </c>
      <c r="M724">
        <v>16.471499999999999</v>
      </c>
    </row>
    <row r="725" spans="1:13" x14ac:dyDescent="0.25">
      <c r="A725">
        <v>723</v>
      </c>
      <c r="B725" t="s">
        <v>547</v>
      </c>
      <c r="C725">
        <v>185</v>
      </c>
      <c r="D725" t="s">
        <v>280</v>
      </c>
      <c r="E725" t="s">
        <v>281</v>
      </c>
      <c r="F725">
        <v>14.6586</v>
      </c>
      <c r="G725" t="s">
        <v>456</v>
      </c>
      <c r="H725">
        <v>11.209728</v>
      </c>
      <c r="I725">
        <v>1.937066</v>
      </c>
      <c r="J725">
        <v>2.108727</v>
      </c>
      <c r="K725">
        <v>164.31899999999999</v>
      </c>
      <c r="L725">
        <v>28.3947</v>
      </c>
      <c r="M725">
        <v>30.911000000000001</v>
      </c>
    </row>
    <row r="726" spans="1:13" x14ac:dyDescent="0.25">
      <c r="A726">
        <v>724</v>
      </c>
      <c r="B726" t="s">
        <v>547</v>
      </c>
      <c r="C726">
        <v>185</v>
      </c>
      <c r="D726" t="s">
        <v>280</v>
      </c>
      <c r="E726" t="s">
        <v>281</v>
      </c>
      <c r="F726">
        <v>24.036799999999999</v>
      </c>
      <c r="G726" t="s">
        <v>456</v>
      </c>
      <c r="H726">
        <v>11.209728</v>
      </c>
      <c r="I726">
        <v>1.937066</v>
      </c>
      <c r="J726">
        <v>2.108727</v>
      </c>
      <c r="K726">
        <v>269.44600000000003</v>
      </c>
      <c r="L726">
        <v>46.560899999999997</v>
      </c>
      <c r="M726">
        <v>50.686999999999998</v>
      </c>
    </row>
    <row r="727" spans="1:13" x14ac:dyDescent="0.25">
      <c r="A727">
        <v>725</v>
      </c>
      <c r="B727" t="s">
        <v>547</v>
      </c>
      <c r="C727">
        <v>185</v>
      </c>
      <c r="D727" t="s">
        <v>280</v>
      </c>
      <c r="E727" t="s">
        <v>281</v>
      </c>
      <c r="F727">
        <v>18.147300000000001</v>
      </c>
      <c r="G727" t="s">
        <v>456</v>
      </c>
      <c r="H727">
        <v>11.209728</v>
      </c>
      <c r="I727">
        <v>1.937066</v>
      </c>
      <c r="J727">
        <v>2.108727</v>
      </c>
      <c r="K727">
        <v>203.42599999999999</v>
      </c>
      <c r="L727">
        <v>35.152500000000003</v>
      </c>
      <c r="M727">
        <v>38.267699999999998</v>
      </c>
    </row>
    <row r="728" spans="1:13" x14ac:dyDescent="0.25">
      <c r="A728">
        <v>726</v>
      </c>
      <c r="B728" t="s">
        <v>547</v>
      </c>
      <c r="C728">
        <v>185</v>
      </c>
      <c r="D728" t="s">
        <v>280</v>
      </c>
      <c r="E728" t="s">
        <v>281</v>
      </c>
      <c r="F728">
        <v>29.477399999999999</v>
      </c>
      <c r="G728" t="s">
        <v>456</v>
      </c>
      <c r="H728">
        <v>11.209728</v>
      </c>
      <c r="I728">
        <v>1.937066</v>
      </c>
      <c r="J728">
        <v>2.108727</v>
      </c>
      <c r="K728">
        <v>330.43400000000003</v>
      </c>
      <c r="L728">
        <v>57.099699999999999</v>
      </c>
      <c r="M728">
        <v>62.159799999999997</v>
      </c>
    </row>
    <row r="729" spans="1:13" x14ac:dyDescent="0.25">
      <c r="A729">
        <v>727</v>
      </c>
      <c r="B729" t="s">
        <v>547</v>
      </c>
      <c r="C729">
        <v>185</v>
      </c>
      <c r="D729" t="s">
        <v>280</v>
      </c>
      <c r="E729" t="s">
        <v>281</v>
      </c>
      <c r="F729">
        <v>5.5036300000000002</v>
      </c>
      <c r="G729" t="s">
        <v>456</v>
      </c>
      <c r="H729">
        <v>11.209728</v>
      </c>
      <c r="I729">
        <v>1.937066</v>
      </c>
      <c r="J729">
        <v>2.108727</v>
      </c>
      <c r="K729">
        <v>61.694200000000002</v>
      </c>
      <c r="L729">
        <v>10.6609</v>
      </c>
      <c r="M729">
        <v>11.605700000000001</v>
      </c>
    </row>
    <row r="730" spans="1:13" x14ac:dyDescent="0.25">
      <c r="A730">
        <v>728</v>
      </c>
      <c r="B730" t="s">
        <v>547</v>
      </c>
      <c r="C730">
        <v>185</v>
      </c>
      <c r="D730" t="s">
        <v>280</v>
      </c>
      <c r="E730" t="s">
        <v>281</v>
      </c>
      <c r="F730">
        <v>24.952300000000001</v>
      </c>
      <c r="G730" t="s">
        <v>456</v>
      </c>
      <c r="H730">
        <v>11.209728</v>
      </c>
      <c r="I730">
        <v>1.937066</v>
      </c>
      <c r="J730">
        <v>2.108727</v>
      </c>
      <c r="K730">
        <v>279.70800000000003</v>
      </c>
      <c r="L730">
        <v>48.334200000000003</v>
      </c>
      <c r="M730">
        <v>52.617600000000003</v>
      </c>
    </row>
    <row r="731" spans="1:13" x14ac:dyDescent="0.25">
      <c r="A731">
        <v>729</v>
      </c>
      <c r="B731" t="s">
        <v>547</v>
      </c>
      <c r="C731">
        <v>185</v>
      </c>
      <c r="D731" t="s">
        <v>280</v>
      </c>
      <c r="E731" t="s">
        <v>281</v>
      </c>
      <c r="F731">
        <v>4.4121899999999998</v>
      </c>
      <c r="G731" t="s">
        <v>456</v>
      </c>
      <c r="H731">
        <v>11.209728</v>
      </c>
      <c r="I731">
        <v>1.937066</v>
      </c>
      <c r="J731">
        <v>2.108727</v>
      </c>
      <c r="K731">
        <v>49.459400000000002</v>
      </c>
      <c r="L731">
        <v>8.5466999999999995</v>
      </c>
      <c r="M731">
        <v>9.3041</v>
      </c>
    </row>
    <row r="732" spans="1:13" x14ac:dyDescent="0.25">
      <c r="A732">
        <v>730</v>
      </c>
      <c r="B732" t="s">
        <v>547</v>
      </c>
      <c r="C732">
        <v>190</v>
      </c>
      <c r="D732" t="s">
        <v>297</v>
      </c>
      <c r="E732" t="s">
        <v>298</v>
      </c>
      <c r="F732">
        <v>12.5684</v>
      </c>
      <c r="G732" t="s">
        <v>456</v>
      </c>
      <c r="H732">
        <v>9.2308070000000004</v>
      </c>
      <c r="I732">
        <v>1.651831</v>
      </c>
      <c r="J732">
        <v>1.9300759999999999</v>
      </c>
      <c r="K732">
        <v>116.01600000000001</v>
      </c>
      <c r="L732">
        <v>20.760899999999999</v>
      </c>
      <c r="M732">
        <v>24.257999999999999</v>
      </c>
    </row>
    <row r="733" spans="1:13" x14ac:dyDescent="0.25">
      <c r="A733">
        <v>731</v>
      </c>
      <c r="B733" t="s">
        <v>547</v>
      </c>
      <c r="C733">
        <v>190</v>
      </c>
      <c r="D733" t="s">
        <v>297</v>
      </c>
      <c r="E733" t="s">
        <v>298</v>
      </c>
      <c r="F733">
        <v>6.5111600000000003</v>
      </c>
      <c r="G733" t="s">
        <v>456</v>
      </c>
      <c r="H733">
        <v>9.2308070000000004</v>
      </c>
      <c r="I733">
        <v>1.651831</v>
      </c>
      <c r="J733">
        <v>1.9300759999999999</v>
      </c>
      <c r="K733">
        <v>60.103299999999997</v>
      </c>
      <c r="L733">
        <v>10.7553</v>
      </c>
      <c r="M733">
        <v>12.567</v>
      </c>
    </row>
    <row r="734" spans="1:13" x14ac:dyDescent="0.25">
      <c r="A734">
        <v>732</v>
      </c>
      <c r="B734" t="s">
        <v>547</v>
      </c>
      <c r="C734">
        <v>190</v>
      </c>
      <c r="D734" t="s">
        <v>297</v>
      </c>
      <c r="E734" t="s">
        <v>298</v>
      </c>
      <c r="F734">
        <v>14.045999999999999</v>
      </c>
      <c r="G734" t="s">
        <v>456</v>
      </c>
      <c r="H734">
        <v>9.2308070000000004</v>
      </c>
      <c r="I734">
        <v>1.651831</v>
      </c>
      <c r="J734">
        <v>1.9300759999999999</v>
      </c>
      <c r="K734">
        <v>129.65600000000001</v>
      </c>
      <c r="L734">
        <v>23.201599999999999</v>
      </c>
      <c r="M734">
        <v>27.1098</v>
      </c>
    </row>
    <row r="735" spans="1:13" x14ac:dyDescent="0.25">
      <c r="A735">
        <v>733</v>
      </c>
      <c r="B735" t="s">
        <v>547</v>
      </c>
      <c r="C735">
        <v>190</v>
      </c>
      <c r="D735" t="s">
        <v>297</v>
      </c>
      <c r="E735" t="s">
        <v>298</v>
      </c>
      <c r="F735">
        <v>2.7245400000000002</v>
      </c>
      <c r="G735" t="s">
        <v>456</v>
      </c>
      <c r="H735">
        <v>9.2308070000000004</v>
      </c>
      <c r="I735">
        <v>1.651831</v>
      </c>
      <c r="J735">
        <v>1.9300759999999999</v>
      </c>
      <c r="K735">
        <v>25.149699999999999</v>
      </c>
      <c r="L735">
        <v>4.5004799999999996</v>
      </c>
      <c r="M735">
        <v>5.2585699999999997</v>
      </c>
    </row>
    <row r="736" spans="1:13" x14ac:dyDescent="0.25">
      <c r="A736">
        <v>734</v>
      </c>
      <c r="B736" t="s">
        <v>547</v>
      </c>
      <c r="C736">
        <v>190</v>
      </c>
      <c r="D736" t="s">
        <v>297</v>
      </c>
      <c r="E736" t="s">
        <v>298</v>
      </c>
      <c r="F736">
        <v>27.4739</v>
      </c>
      <c r="G736" t="s">
        <v>456</v>
      </c>
      <c r="H736">
        <v>9.2308070000000004</v>
      </c>
      <c r="I736">
        <v>1.651831</v>
      </c>
      <c r="J736">
        <v>1.9300759999999999</v>
      </c>
      <c r="K736">
        <v>253.60599999999999</v>
      </c>
      <c r="L736">
        <v>45.382199999999997</v>
      </c>
      <c r="M736">
        <v>53.026699999999998</v>
      </c>
    </row>
    <row r="737" spans="1:13" x14ac:dyDescent="0.25">
      <c r="A737">
        <v>735</v>
      </c>
      <c r="B737" t="s">
        <v>547</v>
      </c>
      <c r="C737">
        <v>190</v>
      </c>
      <c r="D737" t="s">
        <v>297</v>
      </c>
      <c r="E737" t="s">
        <v>298</v>
      </c>
      <c r="F737">
        <v>28.000699999999998</v>
      </c>
      <c r="G737" t="s">
        <v>456</v>
      </c>
      <c r="H737">
        <v>9.2308070000000004</v>
      </c>
      <c r="I737">
        <v>1.651831</v>
      </c>
      <c r="J737">
        <v>1.9300759999999999</v>
      </c>
      <c r="K737">
        <v>258.46899999999999</v>
      </c>
      <c r="L737">
        <v>46.252400000000002</v>
      </c>
      <c r="M737">
        <v>54.043500000000002</v>
      </c>
    </row>
    <row r="738" spans="1:13" x14ac:dyDescent="0.25">
      <c r="A738">
        <v>736</v>
      </c>
      <c r="B738" t="s">
        <v>547</v>
      </c>
      <c r="C738">
        <v>190</v>
      </c>
      <c r="D738" t="s">
        <v>297</v>
      </c>
      <c r="E738" t="s">
        <v>298</v>
      </c>
      <c r="F738">
        <v>5.6198100000000002</v>
      </c>
      <c r="G738" t="s">
        <v>456</v>
      </c>
      <c r="H738">
        <v>9.2308070000000004</v>
      </c>
      <c r="I738">
        <v>1.651831</v>
      </c>
      <c r="J738">
        <v>1.9300759999999999</v>
      </c>
      <c r="K738">
        <v>51.875399999999999</v>
      </c>
      <c r="L738">
        <v>9.2829800000000002</v>
      </c>
      <c r="M738">
        <v>10.8467</v>
      </c>
    </row>
    <row r="739" spans="1:13" x14ac:dyDescent="0.25">
      <c r="A739">
        <v>737</v>
      </c>
      <c r="B739" t="s">
        <v>547</v>
      </c>
      <c r="C739">
        <v>190</v>
      </c>
      <c r="D739" t="s">
        <v>297</v>
      </c>
      <c r="E739" t="s">
        <v>298</v>
      </c>
      <c r="F739">
        <v>4.51661</v>
      </c>
      <c r="G739" t="s">
        <v>456</v>
      </c>
      <c r="H739">
        <v>9.2308070000000004</v>
      </c>
      <c r="I739">
        <v>1.651831</v>
      </c>
      <c r="J739">
        <v>1.9300759999999999</v>
      </c>
      <c r="K739">
        <v>41.692</v>
      </c>
      <c r="L739">
        <v>7.46068</v>
      </c>
      <c r="M739">
        <v>8.7173999999999996</v>
      </c>
    </row>
    <row r="740" spans="1:13" x14ac:dyDescent="0.25">
      <c r="A740">
        <v>738</v>
      </c>
      <c r="B740" t="s">
        <v>547</v>
      </c>
      <c r="C740">
        <v>190</v>
      </c>
      <c r="D740" t="s">
        <v>297</v>
      </c>
      <c r="E740" t="s">
        <v>298</v>
      </c>
      <c r="F740">
        <v>0.450604</v>
      </c>
      <c r="G740" t="s">
        <v>456</v>
      </c>
      <c r="H740">
        <v>9.2308070000000004</v>
      </c>
      <c r="I740">
        <v>1.651831</v>
      </c>
      <c r="J740">
        <v>1.9300759999999999</v>
      </c>
      <c r="K740">
        <v>4.15944</v>
      </c>
      <c r="L740">
        <v>0.74432200000000004</v>
      </c>
      <c r="M740">
        <v>0.86970000000000003</v>
      </c>
    </row>
    <row r="741" spans="1:13" x14ac:dyDescent="0.25">
      <c r="A741">
        <v>739</v>
      </c>
      <c r="B741" t="s">
        <v>547</v>
      </c>
      <c r="C741">
        <v>190</v>
      </c>
      <c r="D741" t="s">
        <v>297</v>
      </c>
      <c r="E741" t="s">
        <v>298</v>
      </c>
      <c r="F741">
        <v>0.47606100000000001</v>
      </c>
      <c r="G741" t="s">
        <v>456</v>
      </c>
      <c r="H741">
        <v>9.2308070000000004</v>
      </c>
      <c r="I741">
        <v>1.651831</v>
      </c>
      <c r="J741">
        <v>1.9300759999999999</v>
      </c>
      <c r="K741">
        <v>4.3944299999999998</v>
      </c>
      <c r="L741">
        <v>0.78637199999999996</v>
      </c>
      <c r="M741">
        <v>0.91883400000000004</v>
      </c>
    </row>
    <row r="742" spans="1:13" x14ac:dyDescent="0.25">
      <c r="A742">
        <v>740</v>
      </c>
      <c r="B742" t="s">
        <v>547</v>
      </c>
      <c r="C742">
        <v>190</v>
      </c>
      <c r="D742" t="s">
        <v>297</v>
      </c>
      <c r="E742" t="s">
        <v>298</v>
      </c>
      <c r="F742">
        <v>0.21375</v>
      </c>
      <c r="G742" t="s">
        <v>456</v>
      </c>
      <c r="H742">
        <v>9.2308070000000004</v>
      </c>
      <c r="I742">
        <v>1.651831</v>
      </c>
      <c r="J742">
        <v>1.9300759999999999</v>
      </c>
      <c r="K742">
        <v>1.9730799999999999</v>
      </c>
      <c r="L742">
        <v>0.35307899999999998</v>
      </c>
      <c r="M742">
        <v>0.41255399999999998</v>
      </c>
    </row>
    <row r="743" spans="1:13" x14ac:dyDescent="0.25">
      <c r="A743">
        <v>741</v>
      </c>
      <c r="B743" t="s">
        <v>547</v>
      </c>
      <c r="C743">
        <v>190</v>
      </c>
      <c r="D743" t="s">
        <v>297</v>
      </c>
      <c r="E743" t="s">
        <v>298</v>
      </c>
      <c r="F743">
        <v>0.53967699999999996</v>
      </c>
      <c r="G743" t="s">
        <v>456</v>
      </c>
      <c r="H743">
        <v>9.2308070000000004</v>
      </c>
      <c r="I743">
        <v>1.651831</v>
      </c>
      <c r="J743">
        <v>1.9300759999999999</v>
      </c>
      <c r="K743">
        <v>4.9816500000000001</v>
      </c>
      <c r="L743">
        <v>0.891455</v>
      </c>
      <c r="M743">
        <v>1.04162</v>
      </c>
    </row>
    <row r="744" spans="1:13" x14ac:dyDescent="0.25">
      <c r="A744">
        <v>742</v>
      </c>
      <c r="B744" t="s">
        <v>547</v>
      </c>
      <c r="C744">
        <v>190</v>
      </c>
      <c r="D744" t="s">
        <v>297</v>
      </c>
      <c r="E744" t="s">
        <v>298</v>
      </c>
      <c r="F744">
        <v>2.3223000000000001E-2</v>
      </c>
      <c r="G744" t="s">
        <v>456</v>
      </c>
      <c r="H744">
        <v>9.2308070000000004</v>
      </c>
      <c r="I744">
        <v>1.651831</v>
      </c>
      <c r="J744">
        <v>1.9300759999999999</v>
      </c>
      <c r="K744">
        <v>0.214362</v>
      </c>
      <c r="L744">
        <v>3.8359999999999998E-2</v>
      </c>
      <c r="M744">
        <v>4.4821E-2</v>
      </c>
    </row>
    <row r="745" spans="1:13" x14ac:dyDescent="0.25">
      <c r="A745">
        <v>743</v>
      </c>
      <c r="B745" t="s">
        <v>547</v>
      </c>
      <c r="C745">
        <v>192</v>
      </c>
      <c r="D745" t="s">
        <v>368</v>
      </c>
      <c r="E745" t="s">
        <v>436</v>
      </c>
      <c r="F745">
        <v>14.917400000000001</v>
      </c>
      <c r="G745" t="s">
        <v>456</v>
      </c>
      <c r="H745">
        <v>7.322038</v>
      </c>
      <c r="I745">
        <v>0.96538800000000002</v>
      </c>
      <c r="J745">
        <v>1.7409289999999999</v>
      </c>
      <c r="K745">
        <v>109.226</v>
      </c>
      <c r="L745">
        <v>14.4011</v>
      </c>
      <c r="M745">
        <v>25.970099999999999</v>
      </c>
    </row>
    <row r="746" spans="1:13" x14ac:dyDescent="0.25">
      <c r="A746">
        <v>744</v>
      </c>
      <c r="B746" t="s">
        <v>547</v>
      </c>
      <c r="C746">
        <v>192</v>
      </c>
      <c r="D746" t="s">
        <v>368</v>
      </c>
      <c r="E746" t="s">
        <v>436</v>
      </c>
      <c r="F746">
        <v>8.5244199999999992</v>
      </c>
      <c r="G746" t="s">
        <v>456</v>
      </c>
      <c r="H746">
        <v>7.322038</v>
      </c>
      <c r="I746">
        <v>0.96538800000000002</v>
      </c>
      <c r="J746">
        <v>1.7409289999999999</v>
      </c>
      <c r="K746">
        <v>62.4161</v>
      </c>
      <c r="L746">
        <v>8.2293699999999994</v>
      </c>
      <c r="M746">
        <v>14.840400000000001</v>
      </c>
    </row>
    <row r="747" spans="1:13" x14ac:dyDescent="0.25">
      <c r="A747">
        <v>745</v>
      </c>
      <c r="B747" t="s">
        <v>547</v>
      </c>
      <c r="C747">
        <v>747</v>
      </c>
      <c r="D747" t="s">
        <v>411</v>
      </c>
      <c r="E747" t="s">
        <v>430</v>
      </c>
      <c r="F747">
        <v>3.3570199999999999</v>
      </c>
      <c r="G747" t="s">
        <v>456</v>
      </c>
      <c r="H747">
        <v>6.4778560000000001</v>
      </c>
      <c r="I747">
        <v>0.93761700000000003</v>
      </c>
      <c r="J747">
        <v>1.7052389999999999</v>
      </c>
      <c r="K747">
        <v>21.746300000000002</v>
      </c>
      <c r="L747">
        <v>3.1476000000000002</v>
      </c>
      <c r="M747">
        <v>5.7245200000000001</v>
      </c>
    </row>
    <row r="748" spans="1:13" x14ac:dyDescent="0.25">
      <c r="A748">
        <v>746</v>
      </c>
      <c r="B748" t="s">
        <v>547</v>
      </c>
      <c r="C748">
        <v>814</v>
      </c>
      <c r="D748" t="s">
        <v>239</v>
      </c>
      <c r="E748" t="s">
        <v>318</v>
      </c>
      <c r="F748">
        <v>31.8857</v>
      </c>
      <c r="G748" t="s">
        <v>456</v>
      </c>
      <c r="H748">
        <v>8.2014490000000002</v>
      </c>
      <c r="I748">
        <v>1.307456</v>
      </c>
      <c r="J748">
        <v>1.750286</v>
      </c>
      <c r="K748">
        <v>261.50900000000001</v>
      </c>
      <c r="L748">
        <v>41.689100000000003</v>
      </c>
      <c r="M748">
        <v>55.809100000000001</v>
      </c>
    </row>
    <row r="749" spans="1:13" x14ac:dyDescent="0.25">
      <c r="A749">
        <v>747</v>
      </c>
      <c r="B749" t="s">
        <v>547</v>
      </c>
      <c r="C749">
        <v>814</v>
      </c>
      <c r="D749" t="s">
        <v>239</v>
      </c>
      <c r="E749" t="s">
        <v>318</v>
      </c>
      <c r="F749">
        <v>0.44148700000000002</v>
      </c>
      <c r="G749" t="s">
        <v>456</v>
      </c>
      <c r="H749">
        <v>8.2014490000000002</v>
      </c>
      <c r="I749">
        <v>1.307456</v>
      </c>
      <c r="J749">
        <v>1.750286</v>
      </c>
      <c r="K749">
        <v>3.6208300000000002</v>
      </c>
      <c r="L749">
        <v>0.57722499999999999</v>
      </c>
      <c r="M749">
        <v>0.772729</v>
      </c>
    </row>
    <row r="750" spans="1:13" x14ac:dyDescent="0.25">
      <c r="A750">
        <v>748</v>
      </c>
      <c r="B750" t="s">
        <v>547</v>
      </c>
      <c r="C750">
        <v>814</v>
      </c>
      <c r="D750" t="s">
        <v>239</v>
      </c>
      <c r="E750" t="s">
        <v>318</v>
      </c>
      <c r="F750">
        <v>30.813400000000001</v>
      </c>
      <c r="G750" t="s">
        <v>456</v>
      </c>
      <c r="H750">
        <v>8.2014490000000002</v>
      </c>
      <c r="I750">
        <v>1.307456</v>
      </c>
      <c r="J750">
        <v>1.750286</v>
      </c>
      <c r="K750">
        <v>252.715</v>
      </c>
      <c r="L750">
        <v>40.287199999999999</v>
      </c>
      <c r="M750">
        <v>53.932299999999998</v>
      </c>
    </row>
    <row r="751" spans="1:13" x14ac:dyDescent="0.25">
      <c r="A751">
        <v>749</v>
      </c>
      <c r="B751" t="s">
        <v>547</v>
      </c>
      <c r="C751">
        <v>814</v>
      </c>
      <c r="D751" t="s">
        <v>239</v>
      </c>
      <c r="E751" t="s">
        <v>318</v>
      </c>
      <c r="F751">
        <v>2.31E-3</v>
      </c>
      <c r="G751" t="s">
        <v>456</v>
      </c>
      <c r="H751">
        <v>8.2014490000000002</v>
      </c>
      <c r="I751">
        <v>1.307456</v>
      </c>
      <c r="J751">
        <v>1.750286</v>
      </c>
      <c r="K751">
        <v>1.8942000000000001E-2</v>
      </c>
      <c r="L751">
        <v>3.0200000000000001E-3</v>
      </c>
      <c r="M751">
        <v>4.0419999999999996E-3</v>
      </c>
    </row>
    <row r="752" spans="1:13" x14ac:dyDescent="0.25">
      <c r="A752">
        <v>750</v>
      </c>
      <c r="B752" t="s">
        <v>547</v>
      </c>
      <c r="C752">
        <v>814</v>
      </c>
      <c r="D752" t="s">
        <v>239</v>
      </c>
      <c r="E752" t="s">
        <v>318</v>
      </c>
      <c r="F752">
        <v>0.32392199999999999</v>
      </c>
      <c r="G752" t="s">
        <v>456</v>
      </c>
      <c r="H752">
        <v>8.2014490000000002</v>
      </c>
      <c r="I752">
        <v>1.307456</v>
      </c>
      <c r="J752">
        <v>1.750286</v>
      </c>
      <c r="K752">
        <v>2.6566299999999998</v>
      </c>
      <c r="L752">
        <v>0.423514</v>
      </c>
      <c r="M752">
        <v>0.56695600000000002</v>
      </c>
    </row>
    <row r="753" spans="1:13" x14ac:dyDescent="0.25">
      <c r="A753">
        <v>751</v>
      </c>
      <c r="B753" t="s">
        <v>547</v>
      </c>
      <c r="C753">
        <v>814</v>
      </c>
      <c r="D753" t="s">
        <v>239</v>
      </c>
      <c r="E753" t="s">
        <v>318</v>
      </c>
      <c r="F753">
        <v>57.214799999999997</v>
      </c>
      <c r="G753" t="s">
        <v>456</v>
      </c>
      <c r="H753">
        <v>8.2014490000000002</v>
      </c>
      <c r="I753">
        <v>1.307456</v>
      </c>
      <c r="J753">
        <v>1.750286</v>
      </c>
      <c r="K753">
        <v>469.24400000000003</v>
      </c>
      <c r="L753">
        <v>74.805800000000005</v>
      </c>
      <c r="M753">
        <v>100.142</v>
      </c>
    </row>
    <row r="754" spans="1:13" x14ac:dyDescent="0.25">
      <c r="A754">
        <v>752</v>
      </c>
      <c r="B754" t="s">
        <v>547</v>
      </c>
      <c r="C754">
        <v>831</v>
      </c>
      <c r="D754" t="s">
        <v>319</v>
      </c>
      <c r="E754" t="s">
        <v>320</v>
      </c>
      <c r="F754">
        <v>8.5318000000000005</v>
      </c>
      <c r="G754" t="s">
        <v>456</v>
      </c>
      <c r="H754">
        <v>10.906238999999999</v>
      </c>
      <c r="I754">
        <v>2.301615</v>
      </c>
      <c r="J754">
        <v>1.775026</v>
      </c>
      <c r="K754">
        <v>93.049899999999994</v>
      </c>
      <c r="L754">
        <v>19.636900000000001</v>
      </c>
      <c r="M754">
        <v>15.1442</v>
      </c>
    </row>
    <row r="755" spans="1:13" x14ac:dyDescent="0.25">
      <c r="A755">
        <v>753</v>
      </c>
      <c r="B755" t="s">
        <v>547</v>
      </c>
      <c r="C755">
        <v>831</v>
      </c>
      <c r="D755" t="s">
        <v>319</v>
      </c>
      <c r="E755" t="s">
        <v>320</v>
      </c>
      <c r="F755">
        <v>2.91845</v>
      </c>
      <c r="G755" t="s">
        <v>456</v>
      </c>
      <c r="H755">
        <v>10.906238999999999</v>
      </c>
      <c r="I755">
        <v>2.301615</v>
      </c>
      <c r="J755">
        <v>1.775026</v>
      </c>
      <c r="K755">
        <v>31.8293</v>
      </c>
      <c r="L755">
        <v>6.7171500000000002</v>
      </c>
      <c r="M755">
        <v>5.1803299999999997</v>
      </c>
    </row>
    <row r="756" spans="1:13" x14ac:dyDescent="0.25">
      <c r="A756">
        <v>754</v>
      </c>
      <c r="B756" t="s">
        <v>547</v>
      </c>
      <c r="C756">
        <v>831</v>
      </c>
      <c r="D756" t="s">
        <v>319</v>
      </c>
      <c r="E756" t="s">
        <v>320</v>
      </c>
      <c r="F756">
        <v>3.9131900000000002</v>
      </c>
      <c r="G756" t="s">
        <v>456</v>
      </c>
      <c r="H756">
        <v>10.906238999999999</v>
      </c>
      <c r="I756">
        <v>2.301615</v>
      </c>
      <c r="J756">
        <v>1.775026</v>
      </c>
      <c r="K756">
        <v>42.678199999999997</v>
      </c>
      <c r="L756">
        <v>9.0066500000000005</v>
      </c>
      <c r="M756">
        <v>6.9460100000000002</v>
      </c>
    </row>
    <row r="757" spans="1:13" x14ac:dyDescent="0.25">
      <c r="A757">
        <v>755</v>
      </c>
      <c r="B757" t="s">
        <v>547</v>
      </c>
      <c r="C757">
        <v>834</v>
      </c>
      <c r="D757" t="s">
        <v>410</v>
      </c>
      <c r="E757" t="s">
        <v>437</v>
      </c>
      <c r="F757">
        <v>5.01729</v>
      </c>
      <c r="G757" t="s">
        <v>456</v>
      </c>
      <c r="H757">
        <v>6.6416690000000003</v>
      </c>
      <c r="I757">
        <v>0.77837599999999996</v>
      </c>
      <c r="J757">
        <v>1.7382850000000001</v>
      </c>
      <c r="K757">
        <v>33.3232</v>
      </c>
      <c r="L757">
        <v>3.9053399999999998</v>
      </c>
      <c r="M757">
        <v>8.7214799999999997</v>
      </c>
    </row>
    <row r="758" spans="1:13" x14ac:dyDescent="0.25">
      <c r="K758">
        <f>SUM(K2:K757)</f>
        <v>277393.66371900018</v>
      </c>
      <c r="L758" s="6">
        <f t="shared" ref="L758:M758" si="0">SUM(L2:L757)</f>
        <v>47186.16893699998</v>
      </c>
      <c r="M758" s="6">
        <f t="shared" si="0"/>
        <v>50882.119886000037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workbookViewId="0">
      <selection activeCell="G33" sqref="G33"/>
    </sheetView>
  </sheetViews>
  <sheetFormatPr defaultRowHeight="15" x14ac:dyDescent="0.25"/>
  <cols>
    <col min="1" max="1" width="18.7109375" style="4" customWidth="1"/>
    <col min="2" max="2" width="11.28515625" customWidth="1"/>
    <col min="3" max="3" width="28.5703125" bestFit="1" customWidth="1"/>
    <col min="4" max="4" width="12.140625" customWidth="1"/>
    <col min="5" max="5" width="13" customWidth="1"/>
    <col min="7" max="7" width="13.42578125" customWidth="1"/>
    <col min="8" max="8" width="13.140625" customWidth="1"/>
    <col min="9" max="9" width="29.7109375" bestFit="1" customWidth="1"/>
    <col min="10" max="10" width="10.7109375" style="6" customWidth="1"/>
    <col min="11" max="11" width="9" style="9"/>
  </cols>
  <sheetData>
    <row r="1" spans="1:12" s="6" customFormat="1" ht="45" x14ac:dyDescent="0.25">
      <c r="A1" s="21" t="s">
        <v>179</v>
      </c>
      <c r="B1" s="21" t="s">
        <v>193</v>
      </c>
      <c r="C1" s="22" t="s">
        <v>180</v>
      </c>
      <c r="D1" s="21" t="s">
        <v>194</v>
      </c>
      <c r="E1" s="21" t="s">
        <v>195</v>
      </c>
      <c r="F1" s="22" t="s">
        <v>196</v>
      </c>
      <c r="G1" s="22" t="s">
        <v>197</v>
      </c>
      <c r="H1" s="22" t="s">
        <v>198</v>
      </c>
      <c r="I1" s="22" t="s">
        <v>199</v>
      </c>
      <c r="J1" s="123"/>
      <c r="K1" s="23" t="s">
        <v>200</v>
      </c>
    </row>
    <row r="2" spans="1:12" s="6" customFormat="1" ht="15.75" x14ac:dyDescent="0.25">
      <c r="A2" s="134" t="s">
        <v>288</v>
      </c>
      <c r="B2" s="10"/>
      <c r="C2" s="31" t="s">
        <v>71</v>
      </c>
      <c r="D2" s="10">
        <v>1.7</v>
      </c>
      <c r="E2" s="135">
        <v>61.140754999999999</v>
      </c>
      <c r="F2" s="10">
        <f t="shared" ref="F2:F10" si="0">(D2/E2)*365</f>
        <v>10.148713407284552</v>
      </c>
      <c r="G2" s="39">
        <f t="shared" ref="G2:G10" si="1">(ROUND((43.75*F2)/(4.38+F2),1))/100</f>
        <v>0.30599999999999999</v>
      </c>
      <c r="H2" s="39">
        <f t="shared" ref="H2:H10" si="2">(ROUND(44.53+6.146*LN(F2)+0.145*(LN(F2)^2),1))/100</f>
        <v>0.59599999999999997</v>
      </c>
      <c r="I2" s="10"/>
      <c r="K2" s="23" t="s">
        <v>201</v>
      </c>
    </row>
    <row r="3" spans="1:12" s="6" customFormat="1" ht="18.75" x14ac:dyDescent="0.25">
      <c r="A3" s="131" t="s">
        <v>363</v>
      </c>
      <c r="B3" s="10"/>
      <c r="C3" s="31" t="s">
        <v>112</v>
      </c>
      <c r="D3" s="30">
        <v>34.799999999999997</v>
      </c>
      <c r="E3" s="135">
        <v>2578.4348459999992</v>
      </c>
      <c r="F3" s="30">
        <f t="shared" si="0"/>
        <v>4.9262443143385921</v>
      </c>
      <c r="G3" s="39">
        <f t="shared" si="1"/>
        <v>0.23199999999999998</v>
      </c>
      <c r="H3" s="39">
        <f t="shared" si="2"/>
        <v>0.54700000000000004</v>
      </c>
      <c r="I3" s="10"/>
      <c r="K3" s="23" t="s">
        <v>202</v>
      </c>
    </row>
    <row r="4" spans="1:12" s="6" customFormat="1" ht="15.75" x14ac:dyDescent="0.25">
      <c r="A4" s="131" t="s">
        <v>332</v>
      </c>
      <c r="B4" s="10"/>
      <c r="C4" s="31" t="s">
        <v>74</v>
      </c>
      <c r="D4" s="10">
        <v>75.099999999999994</v>
      </c>
      <c r="E4" s="135">
        <v>25.073023999999997</v>
      </c>
      <c r="F4" s="10">
        <f t="shared" si="0"/>
        <v>1093.2666119571377</v>
      </c>
      <c r="G4" s="39">
        <f t="shared" si="1"/>
        <v>0.436</v>
      </c>
      <c r="H4" s="39">
        <f t="shared" si="2"/>
        <v>0.94599999999999995</v>
      </c>
      <c r="I4" s="10"/>
      <c r="K4" s="23" t="s">
        <v>203</v>
      </c>
    </row>
    <row r="5" spans="1:12" s="6" customFormat="1" ht="15.75" x14ac:dyDescent="0.25">
      <c r="A5" s="134" t="s">
        <v>348</v>
      </c>
      <c r="B5" s="29"/>
      <c r="C5" s="31" t="s">
        <v>76</v>
      </c>
      <c r="D5" s="10">
        <v>19</v>
      </c>
      <c r="E5" s="135">
        <v>215.66152300000002</v>
      </c>
      <c r="F5" s="10">
        <f t="shared" si="0"/>
        <v>32.156872044347011</v>
      </c>
      <c r="G5" s="39">
        <f t="shared" si="1"/>
        <v>0.38500000000000001</v>
      </c>
      <c r="H5" s="39">
        <f t="shared" si="2"/>
        <v>0.67599999999999993</v>
      </c>
      <c r="I5" s="10"/>
      <c r="K5" s="23" t="s">
        <v>204</v>
      </c>
    </row>
    <row r="6" spans="1:12" s="6" customFormat="1" ht="15.75" x14ac:dyDescent="0.25">
      <c r="A6" s="134" t="s">
        <v>354</v>
      </c>
      <c r="B6" s="29"/>
      <c r="C6" s="31" t="s">
        <v>77</v>
      </c>
      <c r="D6" s="10">
        <v>146</v>
      </c>
      <c r="E6" s="135">
        <v>466.25679000000014</v>
      </c>
      <c r="F6" s="10">
        <f t="shared" si="0"/>
        <v>114.29324171343433</v>
      </c>
      <c r="G6" s="39">
        <f t="shared" si="1"/>
        <v>0.42100000000000004</v>
      </c>
      <c r="H6" s="39">
        <f t="shared" si="2"/>
        <v>0.76900000000000002</v>
      </c>
      <c r="I6" s="10"/>
      <c r="K6" s="23" t="s">
        <v>205</v>
      </c>
    </row>
    <row r="7" spans="1:12" s="6" customFormat="1" ht="15.75" x14ac:dyDescent="0.25">
      <c r="A7" s="134" t="s">
        <v>24</v>
      </c>
      <c r="B7" s="10"/>
      <c r="C7" s="31" t="s">
        <v>78</v>
      </c>
      <c r="D7" s="10">
        <v>18.2</v>
      </c>
      <c r="E7" s="135">
        <v>3944.8190029999987</v>
      </c>
      <c r="F7" s="10">
        <f t="shared" si="0"/>
        <v>1.6839809367547811</v>
      </c>
      <c r="G7" s="39">
        <f t="shared" si="1"/>
        <v>0.121</v>
      </c>
      <c r="H7" s="39">
        <f t="shared" si="2"/>
        <v>0.47799999999999998</v>
      </c>
      <c r="I7" s="10"/>
      <c r="K7" s="23"/>
    </row>
    <row r="8" spans="1:12" s="6" customFormat="1" ht="15.75" x14ac:dyDescent="0.25">
      <c r="A8" s="134" t="s">
        <v>25</v>
      </c>
      <c r="B8" s="10"/>
      <c r="C8" s="31" t="s">
        <v>79</v>
      </c>
      <c r="D8" s="10">
        <v>40.6</v>
      </c>
      <c r="E8" s="135">
        <v>1145.079011</v>
      </c>
      <c r="F8" s="10">
        <f t="shared" si="0"/>
        <v>12.941465049698655</v>
      </c>
      <c r="G8" s="39">
        <f t="shared" si="1"/>
        <v>0.32700000000000001</v>
      </c>
      <c r="H8" s="39">
        <f t="shared" si="2"/>
        <v>0.61199999999999999</v>
      </c>
      <c r="I8" s="10"/>
      <c r="K8" s="24" t="s">
        <v>206</v>
      </c>
    </row>
    <row r="9" spans="1:12" s="6" customFormat="1" ht="15.75" x14ac:dyDescent="0.25">
      <c r="A9" s="134" t="s">
        <v>26</v>
      </c>
      <c r="B9" s="10"/>
      <c r="C9" s="31" t="s">
        <v>80</v>
      </c>
      <c r="D9" s="10">
        <v>24.9</v>
      </c>
      <c r="E9" s="135">
        <v>287.44934799999993</v>
      </c>
      <c r="F9" s="10">
        <f t="shared" si="0"/>
        <v>31.617744354737592</v>
      </c>
      <c r="G9" s="39">
        <f t="shared" si="1"/>
        <v>0.38400000000000001</v>
      </c>
      <c r="H9" s="39">
        <f t="shared" si="2"/>
        <v>0.67500000000000004</v>
      </c>
      <c r="I9" s="10"/>
      <c r="K9" s="24" t="s">
        <v>207</v>
      </c>
    </row>
    <row r="10" spans="1:12" s="1" customFormat="1" ht="15.75" x14ac:dyDescent="0.25">
      <c r="A10" s="131" t="s">
        <v>28</v>
      </c>
      <c r="B10" s="10"/>
      <c r="C10" s="31" t="s">
        <v>81</v>
      </c>
      <c r="D10" s="10">
        <v>36.200000000000003</v>
      </c>
      <c r="E10" s="135">
        <v>166.53039099999998</v>
      </c>
      <c r="F10" s="10">
        <f t="shared" si="0"/>
        <v>79.342875019130915</v>
      </c>
      <c r="G10" s="39">
        <f t="shared" si="1"/>
        <v>0.41499999999999998</v>
      </c>
      <c r="H10" s="39">
        <f t="shared" si="2"/>
        <v>0.74199999999999999</v>
      </c>
      <c r="I10" s="10"/>
      <c r="J10" s="6"/>
      <c r="K10" s="23"/>
    </row>
    <row r="11" spans="1:12" s="1" customFormat="1" x14ac:dyDescent="0.25">
      <c r="A11" s="131" t="s">
        <v>29</v>
      </c>
      <c r="B11" s="10"/>
      <c r="C11" s="31" t="s">
        <v>82</v>
      </c>
      <c r="D11" s="10"/>
      <c r="E11" s="129"/>
      <c r="F11" s="129"/>
      <c r="G11" s="39">
        <v>0.54</v>
      </c>
      <c r="H11" s="39">
        <v>0.93</v>
      </c>
      <c r="I11" s="10" t="s">
        <v>208</v>
      </c>
      <c r="J11" s="6"/>
      <c r="K11"/>
    </row>
    <row r="12" spans="1:12" s="1" customFormat="1" x14ac:dyDescent="0.25">
      <c r="A12" s="131" t="s">
        <v>31</v>
      </c>
      <c r="B12" s="29"/>
      <c r="C12" s="31" t="s">
        <v>84</v>
      </c>
      <c r="D12" s="10">
        <v>95.2</v>
      </c>
      <c r="E12" s="135">
        <v>4746.2076209999996</v>
      </c>
      <c r="F12" s="10">
        <f>(D12/E12)*365</f>
        <v>7.3212136456598564</v>
      </c>
      <c r="G12" s="39">
        <f>(ROUND((43.75*F12)/(4.38+F12),1))/100</f>
        <v>0.27399999999999997</v>
      </c>
      <c r="H12" s="39">
        <f>(ROUND(44.53+6.146*LN(F12)+0.145*(LN(F12)^2),1))/100</f>
        <v>0.57299999999999995</v>
      </c>
      <c r="I12" s="10"/>
      <c r="J12" s="6"/>
      <c r="K12"/>
      <c r="L12"/>
    </row>
    <row r="13" spans="1:12" s="1" customFormat="1" x14ac:dyDescent="0.25">
      <c r="A13" s="131" t="s">
        <v>45</v>
      </c>
      <c r="B13" s="29"/>
      <c r="C13" s="31" t="s">
        <v>121</v>
      </c>
      <c r="D13" s="10"/>
      <c r="E13" s="129"/>
      <c r="F13" s="129"/>
      <c r="G13" s="39">
        <f>B27</f>
        <v>0.40399999999999997</v>
      </c>
      <c r="H13" s="39">
        <f>B28</f>
        <v>0.71099999999999997</v>
      </c>
      <c r="I13" s="10" t="s">
        <v>213</v>
      </c>
      <c r="J13" s="6"/>
      <c r="K13"/>
      <c r="L13"/>
    </row>
    <row r="14" spans="1:12" s="1" customFormat="1" x14ac:dyDescent="0.25">
      <c r="A14" s="131" t="s">
        <v>130</v>
      </c>
      <c r="B14" s="10"/>
      <c r="C14" s="31" t="s">
        <v>72</v>
      </c>
      <c r="D14" s="10">
        <v>2.2599999999999998</v>
      </c>
      <c r="E14" s="129"/>
      <c r="F14" s="129"/>
      <c r="G14" s="130">
        <v>0.35699999999999998</v>
      </c>
      <c r="H14" s="130">
        <v>0.64500000000000002</v>
      </c>
      <c r="I14" s="10" t="s">
        <v>591</v>
      </c>
      <c r="J14" s="6"/>
      <c r="K14"/>
      <c r="L14"/>
    </row>
    <row r="15" spans="1:12" s="1" customFormat="1" x14ac:dyDescent="0.25">
      <c r="A15" s="131" t="s">
        <v>131</v>
      </c>
      <c r="B15" s="10"/>
      <c r="C15" s="31" t="s">
        <v>73</v>
      </c>
      <c r="D15" s="10">
        <v>0.38</v>
      </c>
      <c r="E15" s="129"/>
      <c r="F15" s="129"/>
      <c r="G15" s="130">
        <v>0.41299999999999998</v>
      </c>
      <c r="H15" s="130">
        <v>0.73499999999999999</v>
      </c>
      <c r="I15" s="10" t="s">
        <v>591</v>
      </c>
      <c r="J15" s="6"/>
      <c r="K15"/>
    </row>
    <row r="16" spans="1:12" s="1" customFormat="1" x14ac:dyDescent="0.25">
      <c r="A16" s="131" t="s">
        <v>132</v>
      </c>
      <c r="B16" s="10"/>
      <c r="C16" s="128" t="s">
        <v>75</v>
      </c>
      <c r="D16" s="10">
        <v>10.63</v>
      </c>
      <c r="E16" s="129"/>
      <c r="F16" s="129"/>
      <c r="G16" s="130">
        <v>0.42699999999999999</v>
      </c>
      <c r="H16" s="130">
        <v>0.73699999999999999</v>
      </c>
      <c r="I16" s="10" t="s">
        <v>591</v>
      </c>
      <c r="J16" s="6"/>
      <c r="K16"/>
    </row>
    <row r="17" spans="1:12" s="1" customFormat="1" x14ac:dyDescent="0.25">
      <c r="A17" s="132" t="s">
        <v>171</v>
      </c>
      <c r="B17" s="10"/>
      <c r="C17" s="10" t="s">
        <v>172</v>
      </c>
      <c r="D17" s="12">
        <v>127.5</v>
      </c>
      <c r="E17" s="135">
        <v>407.44400200000007</v>
      </c>
      <c r="F17" s="12">
        <f>(D17/E17)*365</f>
        <v>114.21814966366836</v>
      </c>
      <c r="G17" s="124">
        <f>(ROUND((43.75*F17)/(4.38+F17),1))/100</f>
        <v>0.42100000000000004</v>
      </c>
      <c r="H17" s="124">
        <f>(ROUND(44.53+6.146*LN(F17)+0.145*(LN(F17)^2),1))/100</f>
        <v>0.76900000000000002</v>
      </c>
      <c r="I17" s="10"/>
      <c r="J17" s="6"/>
      <c r="K17"/>
      <c r="L17"/>
    </row>
    <row r="18" spans="1:12" x14ac:dyDescent="0.25">
      <c r="A18" s="133" t="s">
        <v>173</v>
      </c>
      <c r="B18" s="10"/>
      <c r="C18" s="10" t="s">
        <v>174</v>
      </c>
      <c r="D18" s="12">
        <v>51.3</v>
      </c>
      <c r="E18" s="135">
        <v>491.11162000000002</v>
      </c>
      <c r="F18" s="12">
        <f>(D18/E18)*365</f>
        <v>38.126770447826097</v>
      </c>
      <c r="G18" s="124">
        <f>(ROUND((43.75*F18)/(4.38+F18),1))/100</f>
        <v>0.39200000000000002</v>
      </c>
      <c r="H18" s="124">
        <f>(ROUND(44.53+6.146*LN(F18)+0.145*(LN(F18)^2),1))/100</f>
        <v>0.68799999999999994</v>
      </c>
      <c r="I18" s="10"/>
      <c r="K18"/>
    </row>
    <row r="19" spans="1:12" x14ac:dyDescent="0.25">
      <c r="K19"/>
    </row>
    <row r="20" spans="1:12" x14ac:dyDescent="0.25">
      <c r="E20" s="47"/>
      <c r="F20" s="6" t="s">
        <v>443</v>
      </c>
      <c r="K20"/>
    </row>
    <row r="21" spans="1:12" x14ac:dyDescent="0.25">
      <c r="A21" s="33" t="s">
        <v>214</v>
      </c>
      <c r="B21" s="9"/>
      <c r="C21" s="6"/>
      <c r="D21" s="9"/>
      <c r="K21"/>
    </row>
    <row r="22" spans="1:12" x14ac:dyDescent="0.25">
      <c r="A22" s="42" t="s">
        <v>48</v>
      </c>
      <c r="B22" s="2" t="s">
        <v>122</v>
      </c>
      <c r="C22" s="2"/>
      <c r="D22" s="2"/>
      <c r="E22" s="2"/>
      <c r="H22" s="3"/>
      <c r="K22"/>
    </row>
    <row r="23" spans="1:12" x14ac:dyDescent="0.25">
      <c r="A23" s="11"/>
      <c r="B23" s="43" t="s">
        <v>123</v>
      </c>
      <c r="C23" s="43" t="s">
        <v>215</v>
      </c>
      <c r="D23" s="43" t="s">
        <v>124</v>
      </c>
      <c r="E23" s="43" t="s">
        <v>209</v>
      </c>
      <c r="G23" s="44" t="s">
        <v>217</v>
      </c>
      <c r="K23"/>
    </row>
    <row r="24" spans="1:12" x14ac:dyDescent="0.25">
      <c r="A24" s="11" t="s">
        <v>125</v>
      </c>
      <c r="B24" s="10">
        <v>7.1</v>
      </c>
      <c r="C24" s="11" t="s">
        <v>126</v>
      </c>
      <c r="D24" s="10">
        <v>6.74</v>
      </c>
      <c r="E24" s="10"/>
      <c r="G24" s="11">
        <f>B24-D24</f>
        <v>0.35999999999999943</v>
      </c>
      <c r="K24"/>
    </row>
    <row r="25" spans="1:12" x14ac:dyDescent="0.25">
      <c r="A25" s="11" t="s">
        <v>127</v>
      </c>
      <c r="B25" s="10">
        <f>'MC-22 Indian River Pond West'!L25</f>
        <v>49.605401199735276</v>
      </c>
      <c r="C25" s="11" t="s">
        <v>126</v>
      </c>
      <c r="D25" s="10">
        <f>'MC-22 Indian River Pond West'!L25</f>
        <v>49.605401199735276</v>
      </c>
      <c r="E25" s="10"/>
      <c r="G25" s="11">
        <v>49.605401199735276</v>
      </c>
      <c r="K25"/>
    </row>
    <row r="26" spans="1:12" x14ac:dyDescent="0.25">
      <c r="A26" s="11" t="s">
        <v>49</v>
      </c>
      <c r="B26" s="40">
        <f>(B24/B25*365)</f>
        <v>52.242294938113105</v>
      </c>
      <c r="C26" s="11" t="s">
        <v>128</v>
      </c>
      <c r="D26" s="40">
        <f>(D24/D25*365)</f>
        <v>49.593389842659484</v>
      </c>
      <c r="E26" s="30">
        <f>B26-D26</f>
        <v>2.6489050954536211</v>
      </c>
      <c r="G26" s="45">
        <f>G24/G25*365</f>
        <v>2.648905095453618</v>
      </c>
      <c r="K26"/>
    </row>
    <row r="27" spans="1:12" x14ac:dyDescent="0.25">
      <c r="A27" s="11" t="s">
        <v>50</v>
      </c>
      <c r="B27" s="41">
        <f>(ROUND((43.75*B26)/(4.38+B26),1))/100</f>
        <v>0.40399999999999997</v>
      </c>
      <c r="C27" s="11" t="s">
        <v>216</v>
      </c>
      <c r="D27" s="41">
        <f>(ROUND((43.75*D26)/(4.38+D26),1))/100</f>
        <v>0.40200000000000002</v>
      </c>
      <c r="E27" s="29">
        <f>B27-D27</f>
        <v>1.9999999999999463E-3</v>
      </c>
      <c r="G27" s="46">
        <f>(ROUND((43.75*G26)/(4.38+G26),1))/100</f>
        <v>0.16500000000000001</v>
      </c>
      <c r="K27"/>
    </row>
    <row r="28" spans="1:12" x14ac:dyDescent="0.25">
      <c r="A28" s="11" t="s">
        <v>51</v>
      </c>
      <c r="B28" s="41">
        <f>(ROUND(44.53+6.146*LN(B26)+0.145*(LN(B26)^2),1))/100</f>
        <v>0.71099999999999997</v>
      </c>
      <c r="C28" s="11" t="s">
        <v>216</v>
      </c>
      <c r="D28" s="41">
        <f>(ROUND(44.53+6.146*LN(D26)+0.145*(LN(D26)^2),1))/100</f>
        <v>0.70700000000000007</v>
      </c>
      <c r="E28" s="29">
        <f>B28-D28</f>
        <v>3.9999999999998925E-3</v>
      </c>
      <c r="G28" s="46">
        <f>(ROUND(44.53+6.146*LN(G26)+0.145*(LN(G26)^2),1))/100</f>
        <v>0.50700000000000001</v>
      </c>
      <c r="K28"/>
    </row>
    <row r="29" spans="1:12" x14ac:dyDescent="0.25">
      <c r="K29"/>
    </row>
    <row r="30" spans="1:12" x14ac:dyDescent="0.25">
      <c r="K30"/>
    </row>
    <row r="31" spans="1:12" x14ac:dyDescent="0.25">
      <c r="K31"/>
    </row>
    <row r="32" spans="1:12" x14ac:dyDescent="0.25">
      <c r="K32"/>
    </row>
    <row r="33" spans="1:11" x14ac:dyDescent="0.25">
      <c r="K33"/>
    </row>
    <row r="34" spans="1:11" x14ac:dyDescent="0.25">
      <c r="K34"/>
    </row>
    <row r="35" spans="1:11" x14ac:dyDescent="0.25">
      <c r="K35"/>
    </row>
    <row r="36" spans="1:11" x14ac:dyDescent="0.25">
      <c r="B36" s="6"/>
      <c r="C36" s="6"/>
      <c r="D36" s="6"/>
      <c r="K36"/>
    </row>
    <row r="37" spans="1:11" x14ac:dyDescent="0.25">
      <c r="A37" s="26"/>
      <c r="B37" s="25"/>
      <c r="C37" s="25"/>
      <c r="D37" s="25"/>
      <c r="E37" s="25"/>
      <c r="F37" s="25"/>
      <c r="G37" s="25"/>
      <c r="H37" s="25"/>
      <c r="K37"/>
    </row>
    <row r="38" spans="1:11" x14ac:dyDescent="0.25">
      <c r="A38" s="26"/>
      <c r="B38" s="26"/>
      <c r="C38" s="25"/>
      <c r="D38" s="25"/>
      <c r="E38" s="25"/>
      <c r="F38" s="25"/>
      <c r="G38" s="25"/>
      <c r="H38" s="25"/>
      <c r="K38"/>
    </row>
    <row r="39" spans="1:11" x14ac:dyDescent="0.25">
      <c r="A39" s="26"/>
      <c r="B39" s="26"/>
      <c r="C39" s="25"/>
      <c r="D39" s="25"/>
      <c r="E39" s="25"/>
      <c r="F39" s="25"/>
      <c r="G39" s="25"/>
      <c r="H39" s="25"/>
      <c r="K39"/>
    </row>
    <row r="40" spans="1:11" x14ac:dyDescent="0.25">
      <c r="A40" s="26"/>
      <c r="B40" s="26"/>
      <c r="C40" s="25"/>
      <c r="D40" s="25"/>
      <c r="E40" s="25"/>
      <c r="F40" s="25"/>
      <c r="G40" s="25"/>
      <c r="H40" s="25"/>
    </row>
    <row r="41" spans="1:11" x14ac:dyDescent="0.25">
      <c r="A41" s="26"/>
      <c r="B41" s="26"/>
      <c r="C41" s="25"/>
      <c r="D41" s="25"/>
      <c r="E41" s="25"/>
      <c r="F41" s="25"/>
      <c r="G41" s="25"/>
      <c r="H41" s="25"/>
    </row>
    <row r="42" spans="1:11" x14ac:dyDescent="0.25">
      <c r="A42" s="26"/>
      <c r="B42" s="26"/>
      <c r="C42" s="25"/>
      <c r="D42" s="25"/>
      <c r="E42" s="25"/>
      <c r="F42" s="25"/>
      <c r="G42" s="25"/>
      <c r="H42" s="25"/>
    </row>
    <row r="43" spans="1:11" x14ac:dyDescent="0.25">
      <c r="A43" s="32"/>
      <c r="B43" s="27"/>
      <c r="C43" s="13"/>
      <c r="D43" s="25"/>
      <c r="E43" s="25"/>
      <c r="F43" s="25"/>
      <c r="G43" s="25"/>
      <c r="H43" s="25"/>
    </row>
    <row r="44" spans="1:11" x14ac:dyDescent="0.25">
      <c r="A44" s="32"/>
      <c r="B44" s="27"/>
      <c r="C44" s="13"/>
      <c r="D44" s="25"/>
      <c r="E44" s="25"/>
      <c r="F44" s="25"/>
      <c r="G44" s="25"/>
      <c r="H44" s="25"/>
    </row>
    <row r="45" spans="1:11" x14ac:dyDescent="0.25">
      <c r="A45" s="26"/>
      <c r="B45" s="25"/>
      <c r="C45" s="25"/>
      <c r="D45" s="25"/>
      <c r="E45" s="25"/>
      <c r="F45" s="25"/>
      <c r="G45" s="25"/>
      <c r="H45" s="25"/>
    </row>
    <row r="46" spans="1:11" x14ac:dyDescent="0.25">
      <c r="A46" s="32"/>
      <c r="B46" s="25"/>
      <c r="C46" s="25"/>
      <c r="D46" s="25"/>
      <c r="E46" s="25"/>
      <c r="F46" s="25"/>
      <c r="G46" s="25"/>
      <c r="H46" s="25"/>
    </row>
    <row r="47" spans="1:11" x14ac:dyDescent="0.25">
      <c r="A47" s="26"/>
      <c r="B47" s="25"/>
      <c r="C47" s="25"/>
      <c r="D47" s="25"/>
      <c r="E47" s="25"/>
      <c r="F47" s="25"/>
      <c r="G47" s="25"/>
      <c r="H47" s="25"/>
    </row>
    <row r="48" spans="1:11" x14ac:dyDescent="0.25">
      <c r="A48" s="26"/>
      <c r="B48" s="25"/>
      <c r="C48" s="25"/>
      <c r="D48" s="25"/>
      <c r="E48" s="25"/>
      <c r="F48" s="25"/>
      <c r="G48" s="25"/>
      <c r="H48" s="25"/>
    </row>
    <row r="49" spans="1:8" x14ac:dyDescent="0.25">
      <c r="A49" s="26"/>
      <c r="B49" s="25"/>
      <c r="C49" s="25"/>
      <c r="D49" s="25"/>
      <c r="E49" s="25"/>
      <c r="F49" s="28"/>
      <c r="G49" s="25"/>
      <c r="H49" s="25"/>
    </row>
    <row r="50" spans="1:8" x14ac:dyDescent="0.25">
      <c r="A50" s="26"/>
      <c r="B50" s="25"/>
      <c r="C50" s="25"/>
      <c r="D50" s="25"/>
      <c r="E50" s="25"/>
      <c r="F50" s="28"/>
      <c r="G50" s="25"/>
      <c r="H50" s="25"/>
    </row>
    <row r="51" spans="1:8" x14ac:dyDescent="0.25">
      <c r="A51" s="26"/>
      <c r="B51" s="25"/>
      <c r="C51" s="25"/>
      <c r="D51" s="25"/>
      <c r="E51" s="25"/>
      <c r="F51" s="25"/>
      <c r="G51" s="25"/>
      <c r="H51" s="25"/>
    </row>
  </sheetData>
  <sortState xmlns:xlrd2="http://schemas.microsoft.com/office/spreadsheetml/2017/richdata2" ref="A2:I18">
    <sortCondition ref="A2:A18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E6" sqref="E6"/>
    </sheetView>
  </sheetViews>
  <sheetFormatPr defaultRowHeight="15" x14ac:dyDescent="0.25"/>
  <cols>
    <col min="1" max="1" width="12.42578125" customWidth="1"/>
    <col min="3" max="3" width="30.28515625" bestFit="1" customWidth="1"/>
    <col min="4" max="4" width="13" customWidth="1"/>
    <col min="5" max="5" width="12.85546875" customWidth="1"/>
    <col min="6" max="6" width="16.28515625" customWidth="1"/>
  </cols>
  <sheetData>
    <row r="1" spans="1:6" s="6" customFormat="1" ht="45" x14ac:dyDescent="0.25">
      <c r="A1" s="21" t="s">
        <v>179</v>
      </c>
      <c r="B1" s="21" t="s">
        <v>193</v>
      </c>
      <c r="C1" s="22" t="s">
        <v>180</v>
      </c>
      <c r="D1" s="21" t="s">
        <v>210</v>
      </c>
      <c r="E1" s="22" t="s">
        <v>211</v>
      </c>
      <c r="F1" s="22" t="s">
        <v>199</v>
      </c>
    </row>
    <row r="2" spans="1:6" s="6" customFormat="1" x14ac:dyDescent="0.25">
      <c r="A2" s="11" t="s">
        <v>17</v>
      </c>
      <c r="B2" s="10"/>
      <c r="C2" s="31" t="s">
        <v>56</v>
      </c>
      <c r="D2" s="11">
        <v>1</v>
      </c>
      <c r="E2" s="39">
        <f>0.3178*LN(D2)+0.7405</f>
        <v>0.74050000000000005</v>
      </c>
      <c r="F2" s="10"/>
    </row>
    <row r="3" spans="1:6" s="6" customFormat="1" x14ac:dyDescent="0.25">
      <c r="A3" s="11" t="s">
        <v>212</v>
      </c>
      <c r="B3" s="10"/>
      <c r="C3" s="31" t="s">
        <v>83</v>
      </c>
      <c r="D3" s="11">
        <v>1.51</v>
      </c>
      <c r="E3" s="39">
        <f>0.3178*LN(D3)+0.7405</f>
        <v>0.8714684470327676</v>
      </c>
      <c r="F3" s="10"/>
    </row>
    <row r="4" spans="1:6" s="6" customFormat="1" x14ac:dyDescent="0.25">
      <c r="A4" s="11" t="s">
        <v>144</v>
      </c>
      <c r="B4" s="10"/>
      <c r="C4" s="31" t="s">
        <v>150</v>
      </c>
      <c r="D4" s="11">
        <v>1</v>
      </c>
      <c r="E4" s="39">
        <f>0.3178*LN(D4)+0.7405</f>
        <v>0.74050000000000005</v>
      </c>
      <c r="F4" s="10"/>
    </row>
    <row r="5" spans="1:6" s="6" customFormat="1" x14ac:dyDescent="0.25">
      <c r="A5" s="11" t="s">
        <v>175</v>
      </c>
      <c r="B5" s="10"/>
      <c r="C5" s="31" t="s">
        <v>176</v>
      </c>
      <c r="D5" s="152">
        <v>1.01</v>
      </c>
      <c r="E5" s="39">
        <f>0.3178*LN(D5)+0.7405</f>
        <v>0.74366221514513686</v>
      </c>
      <c r="F5" s="10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"/>
  <sheetViews>
    <sheetView workbookViewId="0">
      <selection activeCell="C29" sqref="C29"/>
    </sheetView>
  </sheetViews>
  <sheetFormatPr defaultRowHeight="15" x14ac:dyDescent="0.25"/>
  <cols>
    <col min="1" max="1" width="23.5703125" customWidth="1"/>
    <col min="3" max="3" width="25" customWidth="1"/>
    <col min="5" max="5" width="19.140625" customWidth="1"/>
    <col min="7" max="7" width="15" customWidth="1"/>
  </cols>
  <sheetData>
    <row r="1" spans="1:8" ht="36" x14ac:dyDescent="0.25">
      <c r="A1" s="34" t="s">
        <v>185</v>
      </c>
      <c r="B1" s="34" t="s">
        <v>186</v>
      </c>
      <c r="C1" s="34" t="s">
        <v>187</v>
      </c>
      <c r="D1" s="34" t="s">
        <v>179</v>
      </c>
      <c r="E1" s="34" t="s">
        <v>180</v>
      </c>
      <c r="F1" s="34" t="s">
        <v>188</v>
      </c>
      <c r="G1" s="34" t="s">
        <v>189</v>
      </c>
      <c r="H1" s="35" t="s">
        <v>182</v>
      </c>
    </row>
    <row r="2" spans="1:8" ht="24.75" x14ac:dyDescent="0.25">
      <c r="A2" s="14" t="s">
        <v>190</v>
      </c>
      <c r="B2" s="19">
        <v>2013</v>
      </c>
      <c r="C2" s="17" t="s">
        <v>191</v>
      </c>
      <c r="D2" s="17" t="s">
        <v>30</v>
      </c>
      <c r="E2" s="16" t="s">
        <v>114</v>
      </c>
      <c r="F2" s="17">
        <f>411+451+105+66+51</f>
        <v>1084</v>
      </c>
      <c r="G2" s="20" t="s">
        <v>192</v>
      </c>
      <c r="H2" s="18">
        <f>(20.31*411*(365/453.6))+(20.52*451* (365/453.6))+(8.15*105*(365/453.6))+(4.8*66*(365/453.6))+(6.78*51*(365/453.6))</f>
        <v>15385.570767195764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Notes</vt:lpstr>
      <vt:lpstr>New Required Reductions</vt:lpstr>
      <vt:lpstr>Summary</vt:lpstr>
      <vt:lpstr>2019 Pivot Load Summary</vt:lpstr>
      <vt:lpstr>2019 GIS Load Estimation</vt:lpstr>
      <vt:lpstr>Education - New Base Load</vt:lpstr>
      <vt:lpstr>Wet Detention Calcs</vt:lpstr>
      <vt:lpstr>Retention Calcs</vt:lpstr>
      <vt:lpstr>MC-16 OSTDS Conversions</vt:lpstr>
      <vt:lpstr>MC-18 Street Sweeping-Basin CO</vt:lpstr>
      <vt:lpstr>MC-22 Indian River Pond West</vt:lpstr>
      <vt:lpstr>MC-39 Willoughby</vt:lpstr>
      <vt:lpstr>MC-41 OPC Phase IV</vt:lpstr>
      <vt:lpstr>MC-42 South Savannas Weir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Saltos, Theodore</cp:lastModifiedBy>
  <cp:lastPrinted>2012-07-24T19:23:00Z</cp:lastPrinted>
  <dcterms:created xsi:type="dcterms:W3CDTF">2012-06-19T19:39:46Z</dcterms:created>
  <dcterms:modified xsi:type="dcterms:W3CDTF">2019-09-25T19:25:23Z</dcterms:modified>
</cp:coreProperties>
</file>