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4235" windowHeight="12120"/>
  </bookViews>
  <sheets>
    <sheet name="Summary" sheetId="1" r:id="rId1"/>
    <sheet name="Wet Pond Calcs" sheetId="6" r:id="rId2"/>
    <sheet name="2 Chain of Lakes Pond" sheetId="2" r:id="rId3"/>
    <sheet name="TP Factors" sheetId="7" r:id="rId4"/>
  </sheets>
  <definedNames>
    <definedName name="_xlnm._FilterDatabase" localSheetId="2" hidden="1">'2 Chain of Lakes Pond'!$A$1:$AG$857</definedName>
  </definedNames>
  <calcPr calcId="125725"/>
</workbook>
</file>

<file path=xl/calcChain.xml><?xml version="1.0" encoding="utf-8"?>
<calcChain xmlns="http://schemas.openxmlformats.org/spreadsheetml/2006/main">
  <c r="K3" i="1"/>
  <c r="H3"/>
  <c r="K7"/>
  <c r="H7"/>
  <c r="I3" l="1"/>
  <c r="F3"/>
  <c r="E3"/>
  <c r="AD858" i="2"/>
  <c r="AG858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300"/>
  <c r="AF301"/>
  <c r="AF302"/>
  <c r="AF303"/>
  <c r="AF304"/>
  <c r="AF305"/>
  <c r="AF306"/>
  <c r="AF307"/>
  <c r="AF308"/>
  <c r="AF309"/>
  <c r="AF310"/>
  <c r="AF311"/>
  <c r="AF312"/>
  <c r="AF313"/>
  <c r="AF314"/>
  <c r="AF315"/>
  <c r="AF316"/>
  <c r="AF317"/>
  <c r="AF318"/>
  <c r="AF319"/>
  <c r="AF320"/>
  <c r="AF321"/>
  <c r="AF322"/>
  <c r="AF323"/>
  <c r="AF324"/>
  <c r="AF325"/>
  <c r="AF326"/>
  <c r="AF327"/>
  <c r="AF328"/>
  <c r="AF329"/>
  <c r="AF330"/>
  <c r="AF331"/>
  <c r="AF332"/>
  <c r="AF333"/>
  <c r="AF334"/>
  <c r="AF335"/>
  <c r="AF336"/>
  <c r="AF337"/>
  <c r="AF338"/>
  <c r="AF339"/>
  <c r="AF340"/>
  <c r="AF341"/>
  <c r="AF342"/>
  <c r="AF343"/>
  <c r="AF344"/>
  <c r="AF345"/>
  <c r="AF346"/>
  <c r="AF347"/>
  <c r="AF348"/>
  <c r="AF349"/>
  <c r="AF350"/>
  <c r="AF351"/>
  <c r="AF352"/>
  <c r="AF353"/>
  <c r="AF354"/>
  <c r="AF355"/>
  <c r="AF356"/>
  <c r="AF357"/>
  <c r="AF358"/>
  <c r="AF359"/>
  <c r="AF360"/>
  <c r="AF361"/>
  <c r="AF362"/>
  <c r="AF363"/>
  <c r="AF364"/>
  <c r="AF365"/>
  <c r="AF366"/>
  <c r="AF367"/>
  <c r="AF368"/>
  <c r="AF369"/>
  <c r="AF370"/>
  <c r="AF371"/>
  <c r="AF372"/>
  <c r="AF373"/>
  <c r="AF374"/>
  <c r="AF375"/>
  <c r="AF376"/>
  <c r="AF377"/>
  <c r="AF378"/>
  <c r="AF379"/>
  <c r="AF380"/>
  <c r="AF381"/>
  <c r="AF382"/>
  <c r="AF383"/>
  <c r="AF384"/>
  <c r="AF385"/>
  <c r="AF386"/>
  <c r="AF387"/>
  <c r="AF388"/>
  <c r="AF389"/>
  <c r="AF390"/>
  <c r="AF391"/>
  <c r="AF392"/>
  <c r="AF393"/>
  <c r="AF394"/>
  <c r="AF395"/>
  <c r="AF396"/>
  <c r="AF397"/>
  <c r="AF398"/>
  <c r="AF399"/>
  <c r="AF400"/>
  <c r="AF401"/>
  <c r="AF402"/>
  <c r="AF403"/>
  <c r="AF404"/>
  <c r="AF405"/>
  <c r="AF406"/>
  <c r="AF407"/>
  <c r="AF408"/>
  <c r="AF409"/>
  <c r="AF410"/>
  <c r="AF411"/>
  <c r="AF412"/>
  <c r="AF413"/>
  <c r="AF414"/>
  <c r="AF415"/>
  <c r="AF416"/>
  <c r="AF417"/>
  <c r="AF418"/>
  <c r="AF419"/>
  <c r="AF420"/>
  <c r="AF421"/>
  <c r="AF422"/>
  <c r="AF423"/>
  <c r="AF424"/>
  <c r="AF425"/>
  <c r="AF426"/>
  <c r="AF427"/>
  <c r="AF428"/>
  <c r="AF429"/>
  <c r="AF430"/>
  <c r="AF431"/>
  <c r="AF432"/>
  <c r="AF433"/>
  <c r="AF434"/>
  <c r="AF435"/>
  <c r="AF436"/>
  <c r="AF437"/>
  <c r="AF438"/>
  <c r="AF439"/>
  <c r="AF440"/>
  <c r="AF441"/>
  <c r="AF442"/>
  <c r="AF443"/>
  <c r="AF444"/>
  <c r="AF445"/>
  <c r="AF446"/>
  <c r="AF447"/>
  <c r="AF448"/>
  <c r="AF449"/>
  <c r="AF450"/>
  <c r="AF451"/>
  <c r="AF452"/>
  <c r="AF453"/>
  <c r="AF454"/>
  <c r="AF455"/>
  <c r="AF456"/>
  <c r="AF457"/>
  <c r="AF458"/>
  <c r="AF459"/>
  <c r="AF460"/>
  <c r="AF461"/>
  <c r="AF462"/>
  <c r="AF463"/>
  <c r="AF464"/>
  <c r="AF465"/>
  <c r="AF466"/>
  <c r="AF467"/>
  <c r="AF468"/>
  <c r="AF469"/>
  <c r="AF470"/>
  <c r="AF471"/>
  <c r="AF472"/>
  <c r="AF473"/>
  <c r="AF474"/>
  <c r="AF475"/>
  <c r="AF476"/>
  <c r="AF477"/>
  <c r="AF478"/>
  <c r="AF479"/>
  <c r="AF480"/>
  <c r="AF481"/>
  <c r="AF482"/>
  <c r="AF483"/>
  <c r="AF484"/>
  <c r="AF485"/>
  <c r="AF486"/>
  <c r="AF487"/>
  <c r="AF488"/>
  <c r="AF489"/>
  <c r="AF490"/>
  <c r="AF491"/>
  <c r="AF492"/>
  <c r="AF493"/>
  <c r="AF494"/>
  <c r="AF495"/>
  <c r="AF496"/>
  <c r="AF497"/>
  <c r="AF498"/>
  <c r="AF499"/>
  <c r="AF500"/>
  <c r="AF501"/>
  <c r="AF502"/>
  <c r="AF503"/>
  <c r="AF504"/>
  <c r="AF505"/>
  <c r="AF506"/>
  <c r="AF507"/>
  <c r="AF508"/>
  <c r="AF509"/>
  <c r="AF510"/>
  <c r="AF511"/>
  <c r="AF512"/>
  <c r="AF513"/>
  <c r="AF514"/>
  <c r="AF515"/>
  <c r="AF516"/>
  <c r="AF517"/>
  <c r="AF518"/>
  <c r="AF519"/>
  <c r="AF520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2"/>
  <c r="D7" i="7"/>
  <c r="D6"/>
  <c r="D5"/>
  <c r="D4"/>
  <c r="D3"/>
  <c r="D2"/>
  <c r="AE3" i="2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E350"/>
  <c r="AE351"/>
  <c r="AE352"/>
  <c r="AE353"/>
  <c r="AE354"/>
  <c r="AE355"/>
  <c r="AE356"/>
  <c r="AE357"/>
  <c r="AE358"/>
  <c r="AE359"/>
  <c r="AE360"/>
  <c r="AE361"/>
  <c r="AE362"/>
  <c r="AE363"/>
  <c r="AE364"/>
  <c r="AE365"/>
  <c r="AE366"/>
  <c r="AE367"/>
  <c r="AE368"/>
  <c r="AE369"/>
  <c r="AE370"/>
  <c r="AE371"/>
  <c r="AE372"/>
  <c r="AE373"/>
  <c r="AE374"/>
  <c r="AE375"/>
  <c r="AE376"/>
  <c r="AE377"/>
  <c r="AE378"/>
  <c r="AE379"/>
  <c r="AE380"/>
  <c r="AE381"/>
  <c r="AE382"/>
  <c r="AE383"/>
  <c r="AE384"/>
  <c r="AE385"/>
  <c r="AE386"/>
  <c r="AE387"/>
  <c r="AE388"/>
  <c r="AE389"/>
  <c r="AE390"/>
  <c r="AE391"/>
  <c r="AE392"/>
  <c r="AE393"/>
  <c r="AE394"/>
  <c r="AE395"/>
  <c r="AE396"/>
  <c r="AE397"/>
  <c r="AE398"/>
  <c r="AE399"/>
  <c r="AE400"/>
  <c r="AE401"/>
  <c r="AE402"/>
  <c r="AE403"/>
  <c r="AE404"/>
  <c r="AE405"/>
  <c r="AE406"/>
  <c r="AE407"/>
  <c r="AE408"/>
  <c r="AE409"/>
  <c r="AE410"/>
  <c r="AE411"/>
  <c r="AE412"/>
  <c r="AE413"/>
  <c r="AE414"/>
  <c r="AE415"/>
  <c r="AE416"/>
  <c r="AE417"/>
  <c r="AE418"/>
  <c r="AE419"/>
  <c r="AE420"/>
  <c r="AE421"/>
  <c r="AE422"/>
  <c r="AE423"/>
  <c r="AE424"/>
  <c r="AE425"/>
  <c r="AE426"/>
  <c r="AE427"/>
  <c r="AE428"/>
  <c r="AE429"/>
  <c r="AE430"/>
  <c r="AE431"/>
  <c r="AE432"/>
  <c r="AE433"/>
  <c r="AE434"/>
  <c r="AE435"/>
  <c r="AE436"/>
  <c r="AE437"/>
  <c r="AE438"/>
  <c r="AE439"/>
  <c r="AE440"/>
  <c r="AE441"/>
  <c r="AE442"/>
  <c r="AE443"/>
  <c r="AE444"/>
  <c r="AE445"/>
  <c r="AE446"/>
  <c r="AE447"/>
  <c r="AE448"/>
  <c r="AE449"/>
  <c r="AE450"/>
  <c r="AE451"/>
  <c r="AE452"/>
  <c r="AE453"/>
  <c r="AE454"/>
  <c r="AE455"/>
  <c r="AE456"/>
  <c r="AE457"/>
  <c r="AE458"/>
  <c r="AE459"/>
  <c r="AE460"/>
  <c r="AE461"/>
  <c r="AE462"/>
  <c r="AE463"/>
  <c r="AE464"/>
  <c r="AE465"/>
  <c r="AE466"/>
  <c r="AE467"/>
  <c r="AE468"/>
  <c r="AE469"/>
  <c r="AE470"/>
  <c r="AE471"/>
  <c r="AE472"/>
  <c r="AE473"/>
  <c r="AE474"/>
  <c r="AE475"/>
  <c r="AE476"/>
  <c r="AE477"/>
  <c r="AE478"/>
  <c r="AE479"/>
  <c r="AE480"/>
  <c r="AE481"/>
  <c r="AE482"/>
  <c r="AE483"/>
  <c r="AE484"/>
  <c r="AE485"/>
  <c r="AE486"/>
  <c r="AE487"/>
  <c r="AE488"/>
  <c r="AE489"/>
  <c r="AE490"/>
  <c r="AE491"/>
  <c r="AE492"/>
  <c r="AE493"/>
  <c r="AE494"/>
  <c r="AE495"/>
  <c r="AE496"/>
  <c r="AE497"/>
  <c r="AE498"/>
  <c r="AE499"/>
  <c r="AE500"/>
  <c r="AE501"/>
  <c r="AE502"/>
  <c r="AE503"/>
  <c r="AE504"/>
  <c r="AE505"/>
  <c r="AE506"/>
  <c r="AE507"/>
  <c r="AE508"/>
  <c r="AE509"/>
  <c r="AE510"/>
  <c r="AE511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734"/>
  <c r="AE735"/>
  <c r="AE736"/>
  <c r="AE737"/>
  <c r="AE738"/>
  <c r="AE739"/>
  <c r="AE740"/>
  <c r="AE741"/>
  <c r="AE742"/>
  <c r="AE743"/>
  <c r="AE744"/>
  <c r="AE745"/>
  <c r="AE746"/>
  <c r="AE747"/>
  <c r="AE748"/>
  <c r="AE749"/>
  <c r="AE750"/>
  <c r="AE751"/>
  <c r="AE752"/>
  <c r="AE753"/>
  <c r="AE754"/>
  <c r="AE755"/>
  <c r="AE756"/>
  <c r="AE757"/>
  <c r="AE758"/>
  <c r="AE759"/>
  <c r="AE760"/>
  <c r="AE761"/>
  <c r="AE762"/>
  <c r="AE763"/>
  <c r="AE764"/>
  <c r="AE765"/>
  <c r="AE766"/>
  <c r="AE767"/>
  <c r="AE768"/>
  <c r="AE769"/>
  <c r="AE770"/>
  <c r="AE771"/>
  <c r="AE772"/>
  <c r="AE773"/>
  <c r="AE774"/>
  <c r="AE775"/>
  <c r="AE776"/>
  <c r="AE777"/>
  <c r="AE778"/>
  <c r="AE779"/>
  <c r="AE780"/>
  <c r="AE781"/>
  <c r="AE782"/>
  <c r="AE783"/>
  <c r="AE784"/>
  <c r="AE785"/>
  <c r="AE786"/>
  <c r="AE787"/>
  <c r="AE788"/>
  <c r="AE789"/>
  <c r="AE790"/>
  <c r="AE791"/>
  <c r="AE792"/>
  <c r="AE793"/>
  <c r="AE794"/>
  <c r="AE795"/>
  <c r="AE796"/>
  <c r="AE797"/>
  <c r="AE798"/>
  <c r="AE799"/>
  <c r="AE800"/>
  <c r="AE801"/>
  <c r="AE802"/>
  <c r="AE803"/>
  <c r="AE804"/>
  <c r="AE805"/>
  <c r="AE806"/>
  <c r="AE807"/>
  <c r="AE808"/>
  <c r="AE809"/>
  <c r="AE810"/>
  <c r="AE811"/>
  <c r="AE812"/>
  <c r="AE813"/>
  <c r="AE814"/>
  <c r="AE815"/>
  <c r="AE816"/>
  <c r="AE817"/>
  <c r="AE818"/>
  <c r="AE819"/>
  <c r="AE820"/>
  <c r="AE821"/>
  <c r="AE822"/>
  <c r="AE823"/>
  <c r="AE824"/>
  <c r="AE825"/>
  <c r="AE826"/>
  <c r="AE827"/>
  <c r="AE828"/>
  <c r="AE829"/>
  <c r="AE830"/>
  <c r="AE831"/>
  <c r="AE832"/>
  <c r="AE833"/>
  <c r="AE834"/>
  <c r="AE835"/>
  <c r="AE836"/>
  <c r="AE837"/>
  <c r="AE838"/>
  <c r="AE839"/>
  <c r="AE840"/>
  <c r="AE841"/>
  <c r="AE842"/>
  <c r="AE843"/>
  <c r="AE844"/>
  <c r="AE845"/>
  <c r="AE846"/>
  <c r="AE847"/>
  <c r="AE848"/>
  <c r="AE849"/>
  <c r="AE850"/>
  <c r="AE851"/>
  <c r="AE852"/>
  <c r="AE853"/>
  <c r="AE854"/>
  <c r="AE855"/>
  <c r="AE856"/>
  <c r="AE857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300"/>
  <c r="AC301"/>
  <c r="AC302"/>
  <c r="AC303"/>
  <c r="AC304"/>
  <c r="AC305"/>
  <c r="AC306"/>
  <c r="AC307"/>
  <c r="AC308"/>
  <c r="AC309"/>
  <c r="AC310"/>
  <c r="AC311"/>
  <c r="AC312"/>
  <c r="AC313"/>
  <c r="AC314"/>
  <c r="AC315"/>
  <c r="AC316"/>
  <c r="AC317"/>
  <c r="AC318"/>
  <c r="AC319"/>
  <c r="AC320"/>
  <c r="AC321"/>
  <c r="AC322"/>
  <c r="AC323"/>
  <c r="AC324"/>
  <c r="AC325"/>
  <c r="AC326"/>
  <c r="AC327"/>
  <c r="AC328"/>
  <c r="AC329"/>
  <c r="AC330"/>
  <c r="AC331"/>
  <c r="AC332"/>
  <c r="AC333"/>
  <c r="AC334"/>
  <c r="AC335"/>
  <c r="AC336"/>
  <c r="AC337"/>
  <c r="AC338"/>
  <c r="AC339"/>
  <c r="AC340"/>
  <c r="AC341"/>
  <c r="AC342"/>
  <c r="AC343"/>
  <c r="AC344"/>
  <c r="AC345"/>
  <c r="AC346"/>
  <c r="AC347"/>
  <c r="AC348"/>
  <c r="AC349"/>
  <c r="AC350"/>
  <c r="AC351"/>
  <c r="AC352"/>
  <c r="AC353"/>
  <c r="AC354"/>
  <c r="AC355"/>
  <c r="AC356"/>
  <c r="AC357"/>
  <c r="AC358"/>
  <c r="AC359"/>
  <c r="AC360"/>
  <c r="AC361"/>
  <c r="AC362"/>
  <c r="AC363"/>
  <c r="AC364"/>
  <c r="AC365"/>
  <c r="AC366"/>
  <c r="AC367"/>
  <c r="AC368"/>
  <c r="AC369"/>
  <c r="AC370"/>
  <c r="AC371"/>
  <c r="AC372"/>
  <c r="AC373"/>
  <c r="AC374"/>
  <c r="AC375"/>
  <c r="AC376"/>
  <c r="AC377"/>
  <c r="AC378"/>
  <c r="AC379"/>
  <c r="AC380"/>
  <c r="AC381"/>
  <c r="AC382"/>
  <c r="AC383"/>
  <c r="AC384"/>
  <c r="AC385"/>
  <c r="AC386"/>
  <c r="AC387"/>
  <c r="AC388"/>
  <c r="AC389"/>
  <c r="AC390"/>
  <c r="AC391"/>
  <c r="AC392"/>
  <c r="AC393"/>
  <c r="AC394"/>
  <c r="AC395"/>
  <c r="AC396"/>
  <c r="AC397"/>
  <c r="AC398"/>
  <c r="AC399"/>
  <c r="AC400"/>
  <c r="AC401"/>
  <c r="AC402"/>
  <c r="AC403"/>
  <c r="AC404"/>
  <c r="AC405"/>
  <c r="AC406"/>
  <c r="AC407"/>
  <c r="AC408"/>
  <c r="AC409"/>
  <c r="AC410"/>
  <c r="AC411"/>
  <c r="AC412"/>
  <c r="AC413"/>
  <c r="AC414"/>
  <c r="AC415"/>
  <c r="AC416"/>
  <c r="AC417"/>
  <c r="AC418"/>
  <c r="AC419"/>
  <c r="AC420"/>
  <c r="AC421"/>
  <c r="AC422"/>
  <c r="AC423"/>
  <c r="AC424"/>
  <c r="AC425"/>
  <c r="AC426"/>
  <c r="AC427"/>
  <c r="AC428"/>
  <c r="AC429"/>
  <c r="AC430"/>
  <c r="AC431"/>
  <c r="AC432"/>
  <c r="AC433"/>
  <c r="AC434"/>
  <c r="AC435"/>
  <c r="AC436"/>
  <c r="AC437"/>
  <c r="AC438"/>
  <c r="AC439"/>
  <c r="AC440"/>
  <c r="AC441"/>
  <c r="AC442"/>
  <c r="AC443"/>
  <c r="AC444"/>
  <c r="AC445"/>
  <c r="AC446"/>
  <c r="AC447"/>
  <c r="AC448"/>
  <c r="AC449"/>
  <c r="AC450"/>
  <c r="AC451"/>
  <c r="AC452"/>
  <c r="AC453"/>
  <c r="AC454"/>
  <c r="AC455"/>
  <c r="AC456"/>
  <c r="AC457"/>
  <c r="AC458"/>
  <c r="AC459"/>
  <c r="AC460"/>
  <c r="AC461"/>
  <c r="AC462"/>
  <c r="AC463"/>
  <c r="AC464"/>
  <c r="AC465"/>
  <c r="AC466"/>
  <c r="AC467"/>
  <c r="AC468"/>
  <c r="AC469"/>
  <c r="AC470"/>
  <c r="AC471"/>
  <c r="AC472"/>
  <c r="AC473"/>
  <c r="AC474"/>
  <c r="AC475"/>
  <c r="AC476"/>
  <c r="AC477"/>
  <c r="AC478"/>
  <c r="AC479"/>
  <c r="AC480"/>
  <c r="AC481"/>
  <c r="AC482"/>
  <c r="AC483"/>
  <c r="AC484"/>
  <c r="AC485"/>
  <c r="AC486"/>
  <c r="AC487"/>
  <c r="AC488"/>
  <c r="AC489"/>
  <c r="AC490"/>
  <c r="AC491"/>
  <c r="AC492"/>
  <c r="AC493"/>
  <c r="AC494"/>
  <c r="AC495"/>
  <c r="AC496"/>
  <c r="AC497"/>
  <c r="AC498"/>
  <c r="AC499"/>
  <c r="AC500"/>
  <c r="AC501"/>
  <c r="AC502"/>
  <c r="AC503"/>
  <c r="AC504"/>
  <c r="AC505"/>
  <c r="AC506"/>
  <c r="AC507"/>
  <c r="AC508"/>
  <c r="AC509"/>
  <c r="AC510"/>
  <c r="AC511"/>
  <c r="AC512"/>
  <c r="AC513"/>
  <c r="AC514"/>
  <c r="AC515"/>
  <c r="AC516"/>
  <c r="AC517"/>
  <c r="AC518"/>
  <c r="AC519"/>
  <c r="AC520"/>
  <c r="AC521"/>
  <c r="AC522"/>
  <c r="AC523"/>
  <c r="AC524"/>
  <c r="AC525"/>
  <c r="AC526"/>
  <c r="AC527"/>
  <c r="AC528"/>
  <c r="AC529"/>
  <c r="AC530"/>
  <c r="AC531"/>
  <c r="AC532"/>
  <c r="AC533"/>
  <c r="AC534"/>
  <c r="AC535"/>
  <c r="AC536"/>
  <c r="AC537"/>
  <c r="AC538"/>
  <c r="AC539"/>
  <c r="AC540"/>
  <c r="AC541"/>
  <c r="AC542"/>
  <c r="AC543"/>
  <c r="AC544"/>
  <c r="AC545"/>
  <c r="AC546"/>
  <c r="AC547"/>
  <c r="AC548"/>
  <c r="AC549"/>
  <c r="AC550"/>
  <c r="AC551"/>
  <c r="AC552"/>
  <c r="AC553"/>
  <c r="AC554"/>
  <c r="AC555"/>
  <c r="AC556"/>
  <c r="AC557"/>
  <c r="AC558"/>
  <c r="AC559"/>
  <c r="AC560"/>
  <c r="AC561"/>
  <c r="AC562"/>
  <c r="AC563"/>
  <c r="AC564"/>
  <c r="AC565"/>
  <c r="AC566"/>
  <c r="AC567"/>
  <c r="AC568"/>
  <c r="AC569"/>
  <c r="AC570"/>
  <c r="AC571"/>
  <c r="AC572"/>
  <c r="AC573"/>
  <c r="AC574"/>
  <c r="AC575"/>
  <c r="AC576"/>
  <c r="AC577"/>
  <c r="AC578"/>
  <c r="AC579"/>
  <c r="AC580"/>
  <c r="AC581"/>
  <c r="AC582"/>
  <c r="AC583"/>
  <c r="AC584"/>
  <c r="AC585"/>
  <c r="AC586"/>
  <c r="AC587"/>
  <c r="AC588"/>
  <c r="AC589"/>
  <c r="AC590"/>
  <c r="AC591"/>
  <c r="AC592"/>
  <c r="AC593"/>
  <c r="AC594"/>
  <c r="AC595"/>
  <c r="AC596"/>
  <c r="AC597"/>
  <c r="AC598"/>
  <c r="AC599"/>
  <c r="AC600"/>
  <c r="AC601"/>
  <c r="AC602"/>
  <c r="AC603"/>
  <c r="AC604"/>
  <c r="AC605"/>
  <c r="AC606"/>
  <c r="AC607"/>
  <c r="AC608"/>
  <c r="AC609"/>
  <c r="AC610"/>
  <c r="AC611"/>
  <c r="AC612"/>
  <c r="AC613"/>
  <c r="AC614"/>
  <c r="AC615"/>
  <c r="AC616"/>
  <c r="AC617"/>
  <c r="AC618"/>
  <c r="AC619"/>
  <c r="AC620"/>
  <c r="AC621"/>
  <c r="AC622"/>
  <c r="AC623"/>
  <c r="AC624"/>
  <c r="AC625"/>
  <c r="AC626"/>
  <c r="AC627"/>
  <c r="AC628"/>
  <c r="AC629"/>
  <c r="AC630"/>
  <c r="AC631"/>
  <c r="AC632"/>
  <c r="AC633"/>
  <c r="AC634"/>
  <c r="AC635"/>
  <c r="AC636"/>
  <c r="AC637"/>
  <c r="AC638"/>
  <c r="AC639"/>
  <c r="AC640"/>
  <c r="AC641"/>
  <c r="AC642"/>
  <c r="AC643"/>
  <c r="AC644"/>
  <c r="AC645"/>
  <c r="AC646"/>
  <c r="AC647"/>
  <c r="AC648"/>
  <c r="AC649"/>
  <c r="AC650"/>
  <c r="AC651"/>
  <c r="AC652"/>
  <c r="AC653"/>
  <c r="AC654"/>
  <c r="AC655"/>
  <c r="AC656"/>
  <c r="AC657"/>
  <c r="AC658"/>
  <c r="AC659"/>
  <c r="AC660"/>
  <c r="AC661"/>
  <c r="AC662"/>
  <c r="AC663"/>
  <c r="AC664"/>
  <c r="AC665"/>
  <c r="AC666"/>
  <c r="AC667"/>
  <c r="AC668"/>
  <c r="AC669"/>
  <c r="AC670"/>
  <c r="AC671"/>
  <c r="AC672"/>
  <c r="AC673"/>
  <c r="AC674"/>
  <c r="AC675"/>
  <c r="AC676"/>
  <c r="AC677"/>
  <c r="AC678"/>
  <c r="AC679"/>
  <c r="AC680"/>
  <c r="AC681"/>
  <c r="AC682"/>
  <c r="AC683"/>
  <c r="AC684"/>
  <c r="AC685"/>
  <c r="AC686"/>
  <c r="AC687"/>
  <c r="AC688"/>
  <c r="AC689"/>
  <c r="AC690"/>
  <c r="AC691"/>
  <c r="AC692"/>
  <c r="AC693"/>
  <c r="AC694"/>
  <c r="AC695"/>
  <c r="AC696"/>
  <c r="AC697"/>
  <c r="AC698"/>
  <c r="AC699"/>
  <c r="AC700"/>
  <c r="AC701"/>
  <c r="AC702"/>
  <c r="AC703"/>
  <c r="AC704"/>
  <c r="AC705"/>
  <c r="AC706"/>
  <c r="AC707"/>
  <c r="AC708"/>
  <c r="AC709"/>
  <c r="AC710"/>
  <c r="AC711"/>
  <c r="AC712"/>
  <c r="AC713"/>
  <c r="AC714"/>
  <c r="AC715"/>
  <c r="AC716"/>
  <c r="AC717"/>
  <c r="AC718"/>
  <c r="AC719"/>
  <c r="AC720"/>
  <c r="AC721"/>
  <c r="AC722"/>
  <c r="AC723"/>
  <c r="AC724"/>
  <c r="AC725"/>
  <c r="AC726"/>
  <c r="AC727"/>
  <c r="AC728"/>
  <c r="AC729"/>
  <c r="AC730"/>
  <c r="AC731"/>
  <c r="AC732"/>
  <c r="AC733"/>
  <c r="AC734"/>
  <c r="AC735"/>
  <c r="AC736"/>
  <c r="AC737"/>
  <c r="AC738"/>
  <c r="AC739"/>
  <c r="AC740"/>
  <c r="AC741"/>
  <c r="AC742"/>
  <c r="AC743"/>
  <c r="AC744"/>
  <c r="AC745"/>
  <c r="AC746"/>
  <c r="AC747"/>
  <c r="AC748"/>
  <c r="AC749"/>
  <c r="AC750"/>
  <c r="AC751"/>
  <c r="AC752"/>
  <c r="AC753"/>
  <c r="AC754"/>
  <c r="AC755"/>
  <c r="AC756"/>
  <c r="AC757"/>
  <c r="AC758"/>
  <c r="AC759"/>
  <c r="AC760"/>
  <c r="AC761"/>
  <c r="AC762"/>
  <c r="AC763"/>
  <c r="AC764"/>
  <c r="AC765"/>
  <c r="AC766"/>
  <c r="AC767"/>
  <c r="AC768"/>
  <c r="AC769"/>
  <c r="AC770"/>
  <c r="AC771"/>
  <c r="AC772"/>
  <c r="AC773"/>
  <c r="AC774"/>
  <c r="AC775"/>
  <c r="AC776"/>
  <c r="AC777"/>
  <c r="AC778"/>
  <c r="AC779"/>
  <c r="AC780"/>
  <c r="AC781"/>
  <c r="AC782"/>
  <c r="AC783"/>
  <c r="AC784"/>
  <c r="AC785"/>
  <c r="AC786"/>
  <c r="AC787"/>
  <c r="AC788"/>
  <c r="AC789"/>
  <c r="AC790"/>
  <c r="AC791"/>
  <c r="AC792"/>
  <c r="AC793"/>
  <c r="AC794"/>
  <c r="AC795"/>
  <c r="AC796"/>
  <c r="AC797"/>
  <c r="AC798"/>
  <c r="AC799"/>
  <c r="AC800"/>
  <c r="AC801"/>
  <c r="AC802"/>
  <c r="AC803"/>
  <c r="AC804"/>
  <c r="AC805"/>
  <c r="AC806"/>
  <c r="AC807"/>
  <c r="AC808"/>
  <c r="AC809"/>
  <c r="AC810"/>
  <c r="AC811"/>
  <c r="AC812"/>
  <c r="AC813"/>
  <c r="AC814"/>
  <c r="AC815"/>
  <c r="AC816"/>
  <c r="AC817"/>
  <c r="AC818"/>
  <c r="AC819"/>
  <c r="AC820"/>
  <c r="AC821"/>
  <c r="AC822"/>
  <c r="AC823"/>
  <c r="AC824"/>
  <c r="AC825"/>
  <c r="AC826"/>
  <c r="AC827"/>
  <c r="AC828"/>
  <c r="AC829"/>
  <c r="AC830"/>
  <c r="AC831"/>
  <c r="AC832"/>
  <c r="AC833"/>
  <c r="AC834"/>
  <c r="AC835"/>
  <c r="AC836"/>
  <c r="AC837"/>
  <c r="AC838"/>
  <c r="AC839"/>
  <c r="AC840"/>
  <c r="AC841"/>
  <c r="AC842"/>
  <c r="AC843"/>
  <c r="AC844"/>
  <c r="AC845"/>
  <c r="AC846"/>
  <c r="AC847"/>
  <c r="AC848"/>
  <c r="AC849"/>
  <c r="AC850"/>
  <c r="AC851"/>
  <c r="AC852"/>
  <c r="AC853"/>
  <c r="AC854"/>
  <c r="AC855"/>
  <c r="AC856"/>
  <c r="AC857"/>
  <c r="AC2"/>
  <c r="AD2" s="1"/>
  <c r="AE2" l="1"/>
  <c r="AG2" s="1"/>
  <c r="AB857" l="1"/>
  <c r="Z560"/>
  <c r="Z561"/>
  <c r="Z562"/>
  <c r="Z563"/>
  <c r="Z564"/>
  <c r="Z565"/>
  <c r="Z566"/>
  <c r="Z567"/>
  <c r="Z568"/>
  <c r="Z569"/>
  <c r="Z570"/>
  <c r="Z571"/>
  <c r="Z572"/>
  <c r="Z573"/>
  <c r="Z574"/>
  <c r="Z575"/>
  <c r="Z576"/>
  <c r="Z577"/>
  <c r="Z578"/>
  <c r="Z579"/>
  <c r="Z580"/>
  <c r="Z581"/>
  <c r="Z582"/>
  <c r="Z583"/>
  <c r="Z584"/>
  <c r="Z585"/>
  <c r="Z586"/>
  <c r="Z587"/>
  <c r="Z588"/>
  <c r="Z589"/>
  <c r="Z590"/>
  <c r="Z591"/>
  <c r="Z592"/>
  <c r="Z593"/>
  <c r="Z594"/>
  <c r="Z595"/>
  <c r="Z596"/>
  <c r="Z597"/>
  <c r="Z598"/>
  <c r="Z599"/>
  <c r="Z600"/>
  <c r="Z601"/>
  <c r="Z602"/>
  <c r="Z603"/>
  <c r="Z604"/>
  <c r="Z605"/>
  <c r="Z606"/>
  <c r="Z607"/>
  <c r="Z608"/>
  <c r="Z609"/>
  <c r="Z610"/>
  <c r="Z611"/>
  <c r="Z612"/>
  <c r="Z613"/>
  <c r="Z614"/>
  <c r="Z615"/>
  <c r="Z616"/>
  <c r="Z617"/>
  <c r="Z618"/>
  <c r="Z619"/>
  <c r="Z620"/>
  <c r="Z621"/>
  <c r="Z622"/>
  <c r="Z623"/>
  <c r="Z624"/>
  <c r="Z625"/>
  <c r="Z626"/>
  <c r="Z627"/>
  <c r="Z628"/>
  <c r="Z629"/>
  <c r="Z630"/>
  <c r="Z631"/>
  <c r="Z632"/>
  <c r="Z633"/>
  <c r="Z634"/>
  <c r="Z635"/>
  <c r="Z636"/>
  <c r="Z637"/>
  <c r="Z638"/>
  <c r="Z639"/>
  <c r="Z640"/>
  <c r="Z641"/>
  <c r="Z642"/>
  <c r="Z643"/>
  <c r="Z644"/>
  <c r="Z645"/>
  <c r="Z646"/>
  <c r="Z647"/>
  <c r="Z648"/>
  <c r="Z649"/>
  <c r="Z650"/>
  <c r="Z651"/>
  <c r="Z652"/>
  <c r="Z653"/>
  <c r="Z654"/>
  <c r="Z655"/>
  <c r="Z656"/>
  <c r="Z657"/>
  <c r="Z658"/>
  <c r="Z659"/>
  <c r="Z660"/>
  <c r="Z661"/>
  <c r="Z662"/>
  <c r="Z663"/>
  <c r="Z664"/>
  <c r="Z665"/>
  <c r="Z666"/>
  <c r="Z667"/>
  <c r="Z668"/>
  <c r="Z669"/>
  <c r="Z670"/>
  <c r="Z671"/>
  <c r="Z672"/>
  <c r="Z673"/>
  <c r="Z674"/>
  <c r="Z675"/>
  <c r="Z676"/>
  <c r="Z677"/>
  <c r="Z678"/>
  <c r="Z679"/>
  <c r="Z680"/>
  <c r="Z681"/>
  <c r="Z682"/>
  <c r="Z683"/>
  <c r="Z684"/>
  <c r="Z685"/>
  <c r="Z686"/>
  <c r="Z687"/>
  <c r="Z688"/>
  <c r="Z689"/>
  <c r="Z690"/>
  <c r="Z691"/>
  <c r="Z692"/>
  <c r="Z693"/>
  <c r="Z694"/>
  <c r="Z695"/>
  <c r="Z696"/>
  <c r="Z697"/>
  <c r="Z698"/>
  <c r="Z699"/>
  <c r="Z700"/>
  <c r="Z701"/>
  <c r="Z702"/>
  <c r="Z703"/>
  <c r="Z704"/>
  <c r="Z705"/>
  <c r="Z706"/>
  <c r="Z707"/>
  <c r="Z708"/>
  <c r="Z709"/>
  <c r="Z710"/>
  <c r="Z711"/>
  <c r="Z712"/>
  <c r="Z713"/>
  <c r="Z714"/>
  <c r="Z715"/>
  <c r="Z716"/>
  <c r="Z717"/>
  <c r="Z718"/>
  <c r="Z719"/>
  <c r="Z720"/>
  <c r="Z721"/>
  <c r="Z722"/>
  <c r="Z723"/>
  <c r="Z724"/>
  <c r="Z725"/>
  <c r="Z726"/>
  <c r="Z727"/>
  <c r="Z728"/>
  <c r="Z729"/>
  <c r="Z730"/>
  <c r="Z731"/>
  <c r="Z732"/>
  <c r="Z733"/>
  <c r="Z734"/>
  <c r="Z735"/>
  <c r="Z736"/>
  <c r="Z737"/>
  <c r="Z738"/>
  <c r="Z739"/>
  <c r="Z740"/>
  <c r="Z741"/>
  <c r="Z742"/>
  <c r="Z743"/>
  <c r="Z744"/>
  <c r="Z745"/>
  <c r="Z746"/>
  <c r="Z747"/>
  <c r="Z748"/>
  <c r="Z749"/>
  <c r="Z750"/>
  <c r="Z751"/>
  <c r="Z752"/>
  <c r="Z753"/>
  <c r="Z754"/>
  <c r="Z755"/>
  <c r="Z756"/>
  <c r="Z757"/>
  <c r="Z758"/>
  <c r="Z759"/>
  <c r="Z760"/>
  <c r="Z761"/>
  <c r="Z762"/>
  <c r="Z763"/>
  <c r="Z764"/>
  <c r="Z765"/>
  <c r="Z766"/>
  <c r="Z767"/>
  <c r="Z768"/>
  <c r="Z769"/>
  <c r="Z770"/>
  <c r="Z771"/>
  <c r="Z772"/>
  <c r="Z773"/>
  <c r="Z774"/>
  <c r="Z775"/>
  <c r="Z776"/>
  <c r="Z777"/>
  <c r="Z778"/>
  <c r="Z779"/>
  <c r="Z780"/>
  <c r="Z781"/>
  <c r="Z782"/>
  <c r="Z783"/>
  <c r="Z784"/>
  <c r="Z785"/>
  <c r="Z786"/>
  <c r="Z787"/>
  <c r="Z788"/>
  <c r="Z789"/>
  <c r="Z790"/>
  <c r="Z791"/>
  <c r="Z792"/>
  <c r="Z793"/>
  <c r="Z794"/>
  <c r="Z795"/>
  <c r="Z796"/>
  <c r="Z797"/>
  <c r="Z798"/>
  <c r="Z799"/>
  <c r="Z800"/>
  <c r="Z801"/>
  <c r="Z802"/>
  <c r="Z803"/>
  <c r="Z804"/>
  <c r="Z805"/>
  <c r="Z806"/>
  <c r="Z807"/>
  <c r="Z808"/>
  <c r="Z809"/>
  <c r="Z810"/>
  <c r="Z811"/>
  <c r="Z812"/>
  <c r="Z813"/>
  <c r="Z814"/>
  <c r="Z815"/>
  <c r="Z816"/>
  <c r="Z817"/>
  <c r="Z818"/>
  <c r="Z819"/>
  <c r="Z820"/>
  <c r="Z821"/>
  <c r="Z822"/>
  <c r="Z823"/>
  <c r="Z824"/>
  <c r="Z825"/>
  <c r="Z826"/>
  <c r="Z827"/>
  <c r="Z828"/>
  <c r="Z829"/>
  <c r="Z830"/>
  <c r="Z831"/>
  <c r="Z832"/>
  <c r="Z833"/>
  <c r="Z834"/>
  <c r="Z835"/>
  <c r="Z836"/>
  <c r="Z837"/>
  <c r="Z838"/>
  <c r="Z839"/>
  <c r="Z840"/>
  <c r="Z841"/>
  <c r="Z842"/>
  <c r="Z843"/>
  <c r="Z844"/>
  <c r="Z845"/>
  <c r="Z846"/>
  <c r="Z847"/>
  <c r="Z848"/>
  <c r="Z849"/>
  <c r="Z850"/>
  <c r="Z851"/>
  <c r="Z852"/>
  <c r="Z853"/>
  <c r="Z854"/>
  <c r="Z855"/>
  <c r="Z856"/>
  <c r="Y560"/>
  <c r="Y561"/>
  <c r="Y562"/>
  <c r="Y563"/>
  <c r="Y564"/>
  <c r="Y565"/>
  <c r="Y566"/>
  <c r="Y567"/>
  <c r="Y568"/>
  <c r="Y569"/>
  <c r="Y570"/>
  <c r="Y571"/>
  <c r="Y572"/>
  <c r="Y573"/>
  <c r="Y574"/>
  <c r="Y575"/>
  <c r="Y576"/>
  <c r="Y577"/>
  <c r="Y578"/>
  <c r="Y579"/>
  <c r="Y580"/>
  <c r="Y581"/>
  <c r="Y582"/>
  <c r="Y583"/>
  <c r="Y584"/>
  <c r="Y585"/>
  <c r="Y586"/>
  <c r="Y587"/>
  <c r="Y588"/>
  <c r="Y589"/>
  <c r="Y590"/>
  <c r="Y591"/>
  <c r="Y592"/>
  <c r="Y593"/>
  <c r="Y594"/>
  <c r="Y595"/>
  <c r="Y596"/>
  <c r="Y597"/>
  <c r="Y598"/>
  <c r="Y599"/>
  <c r="Y600"/>
  <c r="Y601"/>
  <c r="Y602"/>
  <c r="Y603"/>
  <c r="Y604"/>
  <c r="Y605"/>
  <c r="Y606"/>
  <c r="Y607"/>
  <c r="Y608"/>
  <c r="Y609"/>
  <c r="Y610"/>
  <c r="Y611"/>
  <c r="Y612"/>
  <c r="Y613"/>
  <c r="Y614"/>
  <c r="Y615"/>
  <c r="Y616"/>
  <c r="Y617"/>
  <c r="Y618"/>
  <c r="Y619"/>
  <c r="Y620"/>
  <c r="Y621"/>
  <c r="Y622"/>
  <c r="Y623"/>
  <c r="Y624"/>
  <c r="Y625"/>
  <c r="Y626"/>
  <c r="Y627"/>
  <c r="Y628"/>
  <c r="Y629"/>
  <c r="Y630"/>
  <c r="Y631"/>
  <c r="Y632"/>
  <c r="Y633"/>
  <c r="Y634"/>
  <c r="Y635"/>
  <c r="Y636"/>
  <c r="Y637"/>
  <c r="Y638"/>
  <c r="Y639"/>
  <c r="Y640"/>
  <c r="Y641"/>
  <c r="Y642"/>
  <c r="Y643"/>
  <c r="Y644"/>
  <c r="Y645"/>
  <c r="Y646"/>
  <c r="Y647"/>
  <c r="Y648"/>
  <c r="Y649"/>
  <c r="Y650"/>
  <c r="Y651"/>
  <c r="Y652"/>
  <c r="Y653"/>
  <c r="Y654"/>
  <c r="Y655"/>
  <c r="Y656"/>
  <c r="Y657"/>
  <c r="Y658"/>
  <c r="Y659"/>
  <c r="Y660"/>
  <c r="Y661"/>
  <c r="Y662"/>
  <c r="Y663"/>
  <c r="Y664"/>
  <c r="Y665"/>
  <c r="Y666"/>
  <c r="Y667"/>
  <c r="Y668"/>
  <c r="Y669"/>
  <c r="Y670"/>
  <c r="Y671"/>
  <c r="Y672"/>
  <c r="Y673"/>
  <c r="Y674"/>
  <c r="Y675"/>
  <c r="Y676"/>
  <c r="Y677"/>
  <c r="Y678"/>
  <c r="Y679"/>
  <c r="Y680"/>
  <c r="Y681"/>
  <c r="Y682"/>
  <c r="Y683"/>
  <c r="Y684"/>
  <c r="Y685"/>
  <c r="Y686"/>
  <c r="Y687"/>
  <c r="Y688"/>
  <c r="Y689"/>
  <c r="Y690"/>
  <c r="Y691"/>
  <c r="Y692"/>
  <c r="Y693"/>
  <c r="Y694"/>
  <c r="Y695"/>
  <c r="Y696"/>
  <c r="Y697"/>
  <c r="Y698"/>
  <c r="Y699"/>
  <c r="Y700"/>
  <c r="Y701"/>
  <c r="Y702"/>
  <c r="Y703"/>
  <c r="Y704"/>
  <c r="Y705"/>
  <c r="Y706"/>
  <c r="Y707"/>
  <c r="Y708"/>
  <c r="Y709"/>
  <c r="Y710"/>
  <c r="Y711"/>
  <c r="Y712"/>
  <c r="Y713"/>
  <c r="Y714"/>
  <c r="Y715"/>
  <c r="Y716"/>
  <c r="Y717"/>
  <c r="Y718"/>
  <c r="Y719"/>
  <c r="Y720"/>
  <c r="Y721"/>
  <c r="Y722"/>
  <c r="Y723"/>
  <c r="Y724"/>
  <c r="Y725"/>
  <c r="Y726"/>
  <c r="Y727"/>
  <c r="Y728"/>
  <c r="Y729"/>
  <c r="Y730"/>
  <c r="Y731"/>
  <c r="Y732"/>
  <c r="Y733"/>
  <c r="Y734"/>
  <c r="Y735"/>
  <c r="Y736"/>
  <c r="Y737"/>
  <c r="Y738"/>
  <c r="Y739"/>
  <c r="Y740"/>
  <c r="Y741"/>
  <c r="Y742"/>
  <c r="Y743"/>
  <c r="Y744"/>
  <c r="Y745"/>
  <c r="Y746"/>
  <c r="Y747"/>
  <c r="Y748"/>
  <c r="Y749"/>
  <c r="Y750"/>
  <c r="Y751"/>
  <c r="Y752"/>
  <c r="Y753"/>
  <c r="Y754"/>
  <c r="Y755"/>
  <c r="Y756"/>
  <c r="Y757"/>
  <c r="Y758"/>
  <c r="Y759"/>
  <c r="Y760"/>
  <c r="Y761"/>
  <c r="Y762"/>
  <c r="Y763"/>
  <c r="Y764"/>
  <c r="Y765"/>
  <c r="Y766"/>
  <c r="Y767"/>
  <c r="Y768"/>
  <c r="Y769"/>
  <c r="Y770"/>
  <c r="Y771"/>
  <c r="Y772"/>
  <c r="Y773"/>
  <c r="Y774"/>
  <c r="Y775"/>
  <c r="Y776"/>
  <c r="Y777"/>
  <c r="Y778"/>
  <c r="Y779"/>
  <c r="Y780"/>
  <c r="Y781"/>
  <c r="Y782"/>
  <c r="Y783"/>
  <c r="Y784"/>
  <c r="Y785"/>
  <c r="Y786"/>
  <c r="Y787"/>
  <c r="Y788"/>
  <c r="Y789"/>
  <c r="Y790"/>
  <c r="Y791"/>
  <c r="Y792"/>
  <c r="Y793"/>
  <c r="Y794"/>
  <c r="Y795"/>
  <c r="Y796"/>
  <c r="Y797"/>
  <c r="Y798"/>
  <c r="Y799"/>
  <c r="Y800"/>
  <c r="Y801"/>
  <c r="Y802"/>
  <c r="Y803"/>
  <c r="Y804"/>
  <c r="Y805"/>
  <c r="Y806"/>
  <c r="Y807"/>
  <c r="Y808"/>
  <c r="Y809"/>
  <c r="Y810"/>
  <c r="Y811"/>
  <c r="Y812"/>
  <c r="Y813"/>
  <c r="Y814"/>
  <c r="Y815"/>
  <c r="Y816"/>
  <c r="Y817"/>
  <c r="Y818"/>
  <c r="Y819"/>
  <c r="Y820"/>
  <c r="Y821"/>
  <c r="Y822"/>
  <c r="Y823"/>
  <c r="Y824"/>
  <c r="Y825"/>
  <c r="Y826"/>
  <c r="Y827"/>
  <c r="Y828"/>
  <c r="Y829"/>
  <c r="Y830"/>
  <c r="Y831"/>
  <c r="Y832"/>
  <c r="Y833"/>
  <c r="Y834"/>
  <c r="Y835"/>
  <c r="Y836"/>
  <c r="Y837"/>
  <c r="Y838"/>
  <c r="Y839"/>
  <c r="Y840"/>
  <c r="Y841"/>
  <c r="Y842"/>
  <c r="Y843"/>
  <c r="Y844"/>
  <c r="Y845"/>
  <c r="Y846"/>
  <c r="Y847"/>
  <c r="Y848"/>
  <c r="Y849"/>
  <c r="Y850"/>
  <c r="Y851"/>
  <c r="Y852"/>
  <c r="Y853"/>
  <c r="Y854"/>
  <c r="Y855"/>
  <c r="Y856"/>
  <c r="Z559"/>
  <c r="Y559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Y309"/>
  <c r="Z309"/>
  <c r="Y310"/>
  <c r="Z310"/>
  <c r="Y311"/>
  <c r="Z311"/>
  <c r="Y312"/>
  <c r="Z312"/>
  <c r="Y313"/>
  <c r="Z313"/>
  <c r="Y314"/>
  <c r="Z314"/>
  <c r="Y315"/>
  <c r="Z315"/>
  <c r="Y316"/>
  <c r="Z316"/>
  <c r="Y317"/>
  <c r="Z317"/>
  <c r="Y318"/>
  <c r="Z318"/>
  <c r="Y319"/>
  <c r="Z319"/>
  <c r="Y320"/>
  <c r="Z320"/>
  <c r="Y321"/>
  <c r="Z321"/>
  <c r="Y322"/>
  <c r="Z322"/>
  <c r="Y323"/>
  <c r="Z323"/>
  <c r="Y324"/>
  <c r="Z324"/>
  <c r="Y325"/>
  <c r="Z325"/>
  <c r="Y326"/>
  <c r="Z326"/>
  <c r="Y327"/>
  <c r="Z327"/>
  <c r="Y328"/>
  <c r="Z328"/>
  <c r="Y329"/>
  <c r="Z329"/>
  <c r="Y330"/>
  <c r="Z330"/>
  <c r="Y331"/>
  <c r="Z331"/>
  <c r="Y332"/>
  <c r="Z332"/>
  <c r="Y333"/>
  <c r="Z333"/>
  <c r="Y334"/>
  <c r="Z334"/>
  <c r="Y335"/>
  <c r="Z335"/>
  <c r="Y336"/>
  <c r="Z336"/>
  <c r="Y337"/>
  <c r="Z337"/>
  <c r="Y338"/>
  <c r="Z338"/>
  <c r="Y339"/>
  <c r="Z339"/>
  <c r="Y340"/>
  <c r="Z340"/>
  <c r="Y341"/>
  <c r="Z341"/>
  <c r="Y342"/>
  <c r="Z342"/>
  <c r="Y343"/>
  <c r="Z343"/>
  <c r="Y344"/>
  <c r="Z344"/>
  <c r="Y345"/>
  <c r="Z345"/>
  <c r="Y346"/>
  <c r="Z346"/>
  <c r="Y347"/>
  <c r="Z347"/>
  <c r="Y348"/>
  <c r="Z348"/>
  <c r="Y349"/>
  <c r="Z349"/>
  <c r="Y350"/>
  <c r="Z350"/>
  <c r="Y351"/>
  <c r="Z351"/>
  <c r="Y352"/>
  <c r="Z352"/>
  <c r="Y353"/>
  <c r="Z353"/>
  <c r="Y354"/>
  <c r="Z354"/>
  <c r="Y355"/>
  <c r="Z355"/>
  <c r="Y356"/>
  <c r="Z356"/>
  <c r="Y357"/>
  <c r="Z357"/>
  <c r="Y358"/>
  <c r="Z358"/>
  <c r="Y359"/>
  <c r="Z359"/>
  <c r="Y360"/>
  <c r="Z360"/>
  <c r="Y361"/>
  <c r="Z361"/>
  <c r="Y362"/>
  <c r="Z362"/>
  <c r="Y363"/>
  <c r="Z363"/>
  <c r="Y364"/>
  <c r="Z364"/>
  <c r="Y365"/>
  <c r="Z365"/>
  <c r="Y366"/>
  <c r="Z366"/>
  <c r="Y367"/>
  <c r="Z367"/>
  <c r="Y368"/>
  <c r="Z368"/>
  <c r="Y369"/>
  <c r="Z369"/>
  <c r="Y370"/>
  <c r="Z370"/>
  <c r="Y371"/>
  <c r="Z371"/>
  <c r="Y372"/>
  <c r="Z372"/>
  <c r="Y373"/>
  <c r="Z373"/>
  <c r="Y374"/>
  <c r="Z374"/>
  <c r="Y375"/>
  <c r="Z375"/>
  <c r="Y376"/>
  <c r="Z376"/>
  <c r="Y377"/>
  <c r="Z377"/>
  <c r="Y378"/>
  <c r="Z378"/>
  <c r="Y379"/>
  <c r="Z379"/>
  <c r="Y380"/>
  <c r="Z380"/>
  <c r="Y381"/>
  <c r="Z381"/>
  <c r="Y382"/>
  <c r="Z382"/>
  <c r="Y383"/>
  <c r="Z383"/>
  <c r="Y384"/>
  <c r="Z384"/>
  <c r="Y385"/>
  <c r="Z385"/>
  <c r="Y386"/>
  <c r="Z386"/>
  <c r="Y387"/>
  <c r="Z387"/>
  <c r="Y388"/>
  <c r="Z388"/>
  <c r="Y389"/>
  <c r="Z389"/>
  <c r="Y390"/>
  <c r="Z390"/>
  <c r="Y391"/>
  <c r="Z391"/>
  <c r="Y392"/>
  <c r="Z392"/>
  <c r="Y393"/>
  <c r="Z393"/>
  <c r="Y394"/>
  <c r="Z394"/>
  <c r="Y395"/>
  <c r="Z395"/>
  <c r="Y396"/>
  <c r="Z396"/>
  <c r="Y397"/>
  <c r="Z397"/>
  <c r="Y398"/>
  <c r="Z398"/>
  <c r="Y399"/>
  <c r="Z399"/>
  <c r="Y400"/>
  <c r="Z400"/>
  <c r="Y401"/>
  <c r="Z401"/>
  <c r="Y402"/>
  <c r="Z402"/>
  <c r="Y403"/>
  <c r="Z403"/>
  <c r="Y404"/>
  <c r="Z404"/>
  <c r="Y405"/>
  <c r="Z405"/>
  <c r="Y406"/>
  <c r="Z406"/>
  <c r="Y407"/>
  <c r="Z407"/>
  <c r="Y408"/>
  <c r="Z408"/>
  <c r="Y409"/>
  <c r="Z409"/>
  <c r="Y410"/>
  <c r="Z410"/>
  <c r="Y411"/>
  <c r="Z411"/>
  <c r="Y412"/>
  <c r="Z412"/>
  <c r="Y413"/>
  <c r="Z413"/>
  <c r="Y414"/>
  <c r="Z414"/>
  <c r="Y415"/>
  <c r="Z415"/>
  <c r="Y416"/>
  <c r="Z416"/>
  <c r="Y417"/>
  <c r="Z417"/>
  <c r="Y418"/>
  <c r="Z418"/>
  <c r="Y419"/>
  <c r="Z419"/>
  <c r="Y420"/>
  <c r="Z420"/>
  <c r="Y421"/>
  <c r="Z421"/>
  <c r="Y422"/>
  <c r="Z422"/>
  <c r="Y423"/>
  <c r="Z423"/>
  <c r="Y424"/>
  <c r="Z424"/>
  <c r="Y425"/>
  <c r="Z425"/>
  <c r="Y426"/>
  <c r="Z426"/>
  <c r="Y427"/>
  <c r="Z427"/>
  <c r="Y428"/>
  <c r="Z428"/>
  <c r="Y429"/>
  <c r="Z429"/>
  <c r="Y430"/>
  <c r="Z430"/>
  <c r="Y431"/>
  <c r="Z431"/>
  <c r="Y432"/>
  <c r="Z432"/>
  <c r="Y433"/>
  <c r="Z433"/>
  <c r="Y434"/>
  <c r="Z434"/>
  <c r="Y435"/>
  <c r="Z435"/>
  <c r="Y436"/>
  <c r="Z436"/>
  <c r="Y437"/>
  <c r="Z437"/>
  <c r="Y438"/>
  <c r="Z438"/>
  <c r="Y439"/>
  <c r="Z439"/>
  <c r="Y440"/>
  <c r="Z440"/>
  <c r="Y441"/>
  <c r="Z441"/>
  <c r="Y442"/>
  <c r="Z442"/>
  <c r="Y443"/>
  <c r="Z443"/>
  <c r="Y444"/>
  <c r="Z444"/>
  <c r="Y445"/>
  <c r="Z445"/>
  <c r="Y446"/>
  <c r="Z446"/>
  <c r="Y447"/>
  <c r="Z447"/>
  <c r="Y448"/>
  <c r="Z448"/>
  <c r="Y449"/>
  <c r="Z449"/>
  <c r="Y450"/>
  <c r="Z450"/>
  <c r="Y451"/>
  <c r="Z451"/>
  <c r="Y452"/>
  <c r="Z452"/>
  <c r="Y453"/>
  <c r="Z453"/>
  <c r="Y454"/>
  <c r="Z454"/>
  <c r="Y455"/>
  <c r="Z455"/>
  <c r="Y456"/>
  <c r="Z456"/>
  <c r="Y457"/>
  <c r="Z457"/>
  <c r="Y458"/>
  <c r="Z458"/>
  <c r="Y459"/>
  <c r="Z459"/>
  <c r="Y460"/>
  <c r="Z460"/>
  <c r="Y461"/>
  <c r="Z461"/>
  <c r="Y462"/>
  <c r="Z462"/>
  <c r="Y463"/>
  <c r="Z463"/>
  <c r="Y464"/>
  <c r="Z464"/>
  <c r="Y465"/>
  <c r="Z465"/>
  <c r="Y466"/>
  <c r="Z466"/>
  <c r="Y467"/>
  <c r="Z467"/>
  <c r="Y468"/>
  <c r="Z468"/>
  <c r="Y469"/>
  <c r="Z469"/>
  <c r="Y470"/>
  <c r="Z470"/>
  <c r="Y471"/>
  <c r="Z471"/>
  <c r="Y472"/>
  <c r="Z472"/>
  <c r="Y473"/>
  <c r="Z473"/>
  <c r="Y474"/>
  <c r="Z474"/>
  <c r="Y475"/>
  <c r="Z475"/>
  <c r="Y476"/>
  <c r="Z476"/>
  <c r="Y477"/>
  <c r="Z477"/>
  <c r="Y478"/>
  <c r="Z478"/>
  <c r="Y479"/>
  <c r="Z479"/>
  <c r="Y480"/>
  <c r="Z480"/>
  <c r="Y481"/>
  <c r="Z481"/>
  <c r="Y482"/>
  <c r="Z482"/>
  <c r="Y483"/>
  <c r="Z483"/>
  <c r="Y484"/>
  <c r="Z484"/>
  <c r="Y485"/>
  <c r="Z485"/>
  <c r="Y486"/>
  <c r="Z486"/>
  <c r="Y487"/>
  <c r="Z487"/>
  <c r="Y488"/>
  <c r="Z488"/>
  <c r="Y489"/>
  <c r="Z489"/>
  <c r="Y490"/>
  <c r="Z490"/>
  <c r="Y491"/>
  <c r="Z491"/>
  <c r="Y492"/>
  <c r="Z492"/>
  <c r="Y493"/>
  <c r="Z493"/>
  <c r="Y494"/>
  <c r="Z494"/>
  <c r="Y495"/>
  <c r="Z495"/>
  <c r="Y496"/>
  <c r="Z496"/>
  <c r="Y497"/>
  <c r="Z497"/>
  <c r="Y498"/>
  <c r="Z498"/>
  <c r="Y499"/>
  <c r="Z499"/>
  <c r="Y500"/>
  <c r="Z500"/>
  <c r="Y501"/>
  <c r="Z501"/>
  <c r="Y502"/>
  <c r="Z502"/>
  <c r="Y503"/>
  <c r="Z503"/>
  <c r="Y504"/>
  <c r="Z504"/>
  <c r="Y505"/>
  <c r="Z505"/>
  <c r="Y506"/>
  <c r="Z506"/>
  <c r="Y507"/>
  <c r="Z507"/>
  <c r="Y508"/>
  <c r="Z508"/>
  <c r="Y509"/>
  <c r="Z509"/>
  <c r="Y510"/>
  <c r="Z510"/>
  <c r="Y511"/>
  <c r="Z511"/>
  <c r="Y512"/>
  <c r="Z512"/>
  <c r="Y513"/>
  <c r="Z513"/>
  <c r="Y514"/>
  <c r="Z514"/>
  <c r="Y515"/>
  <c r="Z515"/>
  <c r="Y516"/>
  <c r="Z516"/>
  <c r="Y517"/>
  <c r="Z517"/>
  <c r="Y518"/>
  <c r="Z518"/>
  <c r="Y519"/>
  <c r="Z519"/>
  <c r="Y520"/>
  <c r="Z520"/>
  <c r="Y521"/>
  <c r="Z521"/>
  <c r="Y522"/>
  <c r="Z522"/>
  <c r="Y523"/>
  <c r="Z523"/>
  <c r="Y524"/>
  <c r="Z524"/>
  <c r="Y525"/>
  <c r="Z525"/>
  <c r="Y526"/>
  <c r="Z526"/>
  <c r="Y527"/>
  <c r="Z527"/>
  <c r="Y528"/>
  <c r="Z528"/>
  <c r="Y529"/>
  <c r="Z529"/>
  <c r="Y530"/>
  <c r="Z530"/>
  <c r="Y531"/>
  <c r="Z531"/>
  <c r="Y532"/>
  <c r="Z532"/>
  <c r="Y533"/>
  <c r="Z533"/>
  <c r="Y534"/>
  <c r="Z534"/>
  <c r="Y535"/>
  <c r="Z535"/>
  <c r="Y536"/>
  <c r="Z536"/>
  <c r="Y537"/>
  <c r="Z537"/>
  <c r="Y538"/>
  <c r="Z538"/>
  <c r="Y539"/>
  <c r="Z539"/>
  <c r="Y540"/>
  <c r="Z540"/>
  <c r="Y541"/>
  <c r="Z541"/>
  <c r="Y542"/>
  <c r="Z542"/>
  <c r="Y543"/>
  <c r="Z543"/>
  <c r="Y544"/>
  <c r="Z544"/>
  <c r="Y545"/>
  <c r="Z545"/>
  <c r="Y546"/>
  <c r="Z546"/>
  <c r="Y547"/>
  <c r="Z547"/>
  <c r="Y548"/>
  <c r="Z548"/>
  <c r="Y549"/>
  <c r="Z549"/>
  <c r="Y550"/>
  <c r="Z550"/>
  <c r="Y551"/>
  <c r="Z551"/>
  <c r="Y552"/>
  <c r="Z552"/>
  <c r="Y553"/>
  <c r="Z553"/>
  <c r="Y554"/>
  <c r="Z554"/>
  <c r="Y555"/>
  <c r="Z555"/>
  <c r="Y556"/>
  <c r="Z556"/>
  <c r="Y557"/>
  <c r="Z557"/>
  <c r="Y558"/>
  <c r="Z558"/>
  <c r="Z2"/>
  <c r="Y2"/>
  <c r="G3" i="1" l="1"/>
  <c r="B4" i="6"/>
  <c r="B5" l="1"/>
  <c r="J3" i="1" s="1"/>
  <c r="K10" l="1"/>
  <c r="K12" s="1"/>
  <c r="H10"/>
  <c r="H12" s="1"/>
</calcChain>
</file>

<file path=xl/sharedStrings.xml><?xml version="1.0" encoding="utf-8"?>
<sst xmlns="http://schemas.openxmlformats.org/spreadsheetml/2006/main" count="6013" uniqueCount="173">
  <si>
    <t>Project Number</t>
  </si>
  <si>
    <t>Project Name</t>
  </si>
  <si>
    <t>Project Zone</t>
  </si>
  <si>
    <t>Project Description</t>
  </si>
  <si>
    <t>Treated Acres</t>
  </si>
  <si>
    <t>Chain of Lakes Pond</t>
  </si>
  <si>
    <t>North A</t>
  </si>
  <si>
    <t>Pond</t>
  </si>
  <si>
    <t>Flounder Creek Pond</t>
  </si>
  <si>
    <t>Huntington Road Pond</t>
  </si>
  <si>
    <t>John's Road Pond</t>
  </si>
  <si>
    <t>Sediment Trap</t>
  </si>
  <si>
    <t>BC-1</t>
  </si>
  <si>
    <t>BC-2</t>
  </si>
  <si>
    <t>BC-3</t>
  </si>
  <si>
    <t>BC-4</t>
  </si>
  <si>
    <t>BC-5</t>
  </si>
  <si>
    <t>BC-6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</si>
  <si>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</si>
  <si>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</si>
  <si>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</si>
  <si>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</si>
  <si>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</si>
  <si>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</si>
  <si>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</si>
  <si>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</si>
  <si>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</si>
  <si>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No information</t>
  </si>
  <si>
    <t>Education Efforts</t>
  </si>
  <si>
    <t>N/A</t>
  </si>
  <si>
    <t>Education</t>
  </si>
  <si>
    <t>Provided</t>
  </si>
  <si>
    <t>residence time</t>
  </si>
  <si>
    <t>days</t>
  </si>
  <si>
    <t>TN efficiency</t>
  </si>
  <si>
    <t>TP efficiency</t>
  </si>
  <si>
    <t>completed in 1996</t>
  </si>
  <si>
    <t>completed in 1998</t>
  </si>
  <si>
    <t>completed in 1995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</si>
  <si>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</si>
  <si>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</si>
  <si>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</si>
  <si>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</si>
  <si>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</si>
  <si>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</si>
  <si>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</si>
  <si>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</si>
  <si>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</si>
  <si>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</si>
  <si>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</si>
  <si>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</si>
  <si>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</si>
  <si>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</si>
  <si>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</si>
  <si>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</si>
  <si>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</si>
  <si>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</si>
  <si>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</si>
  <si>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</si>
  <si>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</si>
  <si>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</si>
  <si>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</si>
  <si>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</si>
  <si>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</si>
  <si>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</si>
  <si>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Titusville</t>
  </si>
  <si>
    <t>Titusville-NWSO</t>
  </si>
  <si>
    <t>No</t>
  </si>
  <si>
    <t>IR4</t>
  </si>
  <si>
    <t>IRL North</t>
  </si>
  <si>
    <t>D</t>
  </si>
  <si>
    <t>8120 D</t>
  </si>
  <si>
    <t>B/D</t>
  </si>
  <si>
    <t>2210 B/D</t>
  </si>
  <si>
    <t>1100 B/D</t>
  </si>
  <si>
    <t>6300 D</t>
  </si>
  <si>
    <t>6460 B/D</t>
  </si>
  <si>
    <t>A</t>
  </si>
  <si>
    <t>1200 A</t>
  </si>
  <si>
    <t>8140 A</t>
  </si>
  <si>
    <t>8120 A</t>
  </si>
  <si>
    <t>3100 A</t>
  </si>
  <si>
    <t>2210 A</t>
  </si>
  <si>
    <t>1300 A</t>
  </si>
  <si>
    <t>8140 B/D</t>
  </si>
  <si>
    <t>2210 D</t>
  </si>
  <si>
    <t>6460 D</t>
  </si>
  <si>
    <t>8120 B/D</t>
  </si>
  <si>
    <t>4340 B/D</t>
  </si>
  <si>
    <t>1300 B/D</t>
  </si>
  <si>
    <t>6460 A</t>
  </si>
  <si>
    <t>C/D</t>
  </si>
  <si>
    <t>1100 C/D</t>
  </si>
  <si>
    <t>6300 B/D</t>
  </si>
  <si>
    <t>3100 D</t>
  </si>
  <si>
    <t>2240 B/D</t>
  </si>
  <si>
    <t>2240 C/D</t>
  </si>
  <si>
    <t>1100 A</t>
  </si>
  <si>
    <t>6170 D</t>
  </si>
  <si>
    <t>1100 D</t>
  </si>
  <si>
    <t>3300 B/D</t>
  </si>
  <si>
    <t>2130 A</t>
  </si>
  <si>
    <t>1400 A</t>
  </si>
  <si>
    <t>1400 B/D</t>
  </si>
  <si>
    <t>4340 A</t>
  </si>
  <si>
    <t>4340 D</t>
  </si>
  <si>
    <t>4200 A</t>
  </si>
  <si>
    <t>2240 D</t>
  </si>
  <si>
    <t>6170 B/D</t>
  </si>
  <si>
    <t>1400 D</t>
  </si>
  <si>
    <t>3100 C/D</t>
  </si>
  <si>
    <t>C</t>
  </si>
  <si>
    <t>1700 C</t>
  </si>
  <si>
    <t>1700 D</t>
  </si>
  <si>
    <t>1700 B/D</t>
  </si>
  <si>
    <t>U</t>
  </si>
  <si>
    <t>8120 U</t>
  </si>
  <si>
    <t>8110 A</t>
  </si>
  <si>
    <t>1400 C</t>
  </si>
  <si>
    <t>5300 A</t>
  </si>
  <si>
    <t>8110 B/D</t>
  </si>
  <si>
    <t>5300 B/D</t>
  </si>
  <si>
    <t>6430 D</t>
  </si>
  <si>
    <t>8140 D</t>
  </si>
  <si>
    <t>6300 C/D</t>
  </si>
  <si>
    <t>1480 A</t>
  </si>
  <si>
    <t>1550 A</t>
  </si>
  <si>
    <t>6440 B/D</t>
  </si>
  <si>
    <t>4340 C</t>
  </si>
  <si>
    <t>1550 C</t>
  </si>
  <si>
    <t>1550 B/D</t>
  </si>
  <si>
    <t>2240 A</t>
  </si>
  <si>
    <t>6300 A</t>
  </si>
  <si>
    <t>1100 C</t>
  </si>
  <si>
    <t>3100 B/D</t>
  </si>
  <si>
    <t>1300 C</t>
  </si>
  <si>
    <t>8140 C</t>
  </si>
  <si>
    <t>8120 C</t>
  </si>
  <si>
    <t>1700 A</t>
  </si>
  <si>
    <t>4430 A</t>
  </si>
  <si>
    <t>1300 D</t>
  </si>
  <si>
    <t>4430 D</t>
  </si>
  <si>
    <t>8140 U</t>
  </si>
  <si>
    <t>6410 D</t>
  </si>
  <si>
    <t>4340 U</t>
  </si>
  <si>
    <t>6410 B/D</t>
  </si>
  <si>
    <t>1400 U</t>
  </si>
  <si>
    <t>8110 U</t>
  </si>
  <si>
    <t>1300 U</t>
  </si>
  <si>
    <t>8110 C</t>
  </si>
  <si>
    <t>1850 A</t>
  </si>
  <si>
    <t>1850 C</t>
  </si>
  <si>
    <t>1300 W</t>
  </si>
  <si>
    <t>5300 W</t>
  </si>
  <si>
    <t xml:space="preserve">TN EMC 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</si>
  <si>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</si>
  <si>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</si>
  <si>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</si>
  <si>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</si>
  <si>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</si>
  <si>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</si>
  <si>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</si>
  <si>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</si>
  <si>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</si>
  <si>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IR5</t>
  </si>
  <si>
    <t>IR6-7</t>
  </si>
  <si>
    <t>IR8</t>
  </si>
  <si>
    <t>IR9-11</t>
  </si>
  <si>
    <t>Old Dixie Highway 601</t>
  </si>
  <si>
    <t>15% of Required Reductions</t>
  </si>
  <si>
    <t>Reductions Remaining</t>
  </si>
  <si>
    <t>credit</t>
  </si>
  <si>
    <t>Determine how to split with Titusville - currently splitting overlap area 50-50 and rest assigned to county</t>
  </si>
</sst>
</file>

<file path=xl/styles.xml><?xml version="1.0" encoding="utf-8"?>
<styleSheet xmlns="http://schemas.openxmlformats.org/spreadsheetml/2006/main">
  <numFmts count="6">
    <numFmt numFmtId="164" formatCode="0.000000"/>
    <numFmt numFmtId="165" formatCode="0.0"/>
    <numFmt numFmtId="166" formatCode="0.0%"/>
    <numFmt numFmtId="167" formatCode="0.00000000000"/>
    <numFmt numFmtId="168" formatCode="0.00000000000000000"/>
    <numFmt numFmtId="169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5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164" fontId="0" fillId="0" borderId="1" xfId="4" applyNumberFormat="1" applyFont="1" applyFill="1" applyBorder="1"/>
    <xf numFmtId="1" fontId="0" fillId="0" borderId="1" xfId="1" applyNumberFormat="1" applyFont="1" applyFill="1" applyBorder="1" applyAlignment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/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 wrapText="1"/>
    </xf>
    <xf numFmtId="0" fontId="0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2" fontId="5" fillId="0" borderId="0" xfId="0" applyNumberFormat="1" applyFont="1" applyBorder="1" applyAlignment="1">
      <alignment horizontal="right"/>
    </xf>
    <xf numFmtId="166" fontId="2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0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" fontId="5" fillId="0" borderId="1" xfId="1" applyNumberFormat="1" applyFont="1" applyFill="1" applyBorder="1" applyAlignment="1"/>
    <xf numFmtId="2" fontId="0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2" fontId="0" fillId="0" borderId="1" xfId="3" applyNumberFormat="1" applyFont="1" applyFill="1" applyBorder="1" applyAlignment="1">
      <alignment wrapText="1"/>
    </xf>
    <xf numFmtId="2" fontId="5" fillId="0" borderId="0" xfId="0" applyNumberFormat="1" applyFont="1" applyBorder="1" applyAlignment="1">
      <alignment wrapText="1"/>
    </xf>
    <xf numFmtId="0" fontId="2" fillId="0" borderId="0" xfId="0" applyFont="1"/>
    <xf numFmtId="166" fontId="0" fillId="0" borderId="0" xfId="0" applyNumberFormat="1"/>
    <xf numFmtId="165" fontId="0" fillId="0" borderId="0" xfId="0" applyNumberFormat="1"/>
    <xf numFmtId="2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" fontId="0" fillId="0" borderId="0" xfId="0" applyNumberFormat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169" fontId="0" fillId="0" borderId="1" xfId="0" applyNumberFormat="1" applyBorder="1"/>
    <xf numFmtId="3" fontId="0" fillId="0" borderId="1" xfId="0" applyNumberFormat="1" applyBorder="1"/>
    <xf numFmtId="169" fontId="2" fillId="0" borderId="0" xfId="0" applyNumberFormat="1" applyFont="1" applyFill="1" applyBorder="1" applyAlignment="1">
      <alignment horizontal="right"/>
    </xf>
    <xf numFmtId="3" fontId="5" fillId="0" borderId="1" xfId="0" applyNumberFormat="1" applyFont="1" applyBorder="1"/>
    <xf numFmtId="169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2" fontId="0" fillId="4" borderId="1" xfId="1" applyNumberFormat="1" applyFont="1" applyFill="1" applyBorder="1" applyAlignment="1">
      <alignment wrapText="1"/>
    </xf>
    <xf numFmtId="164" fontId="0" fillId="4" borderId="1" xfId="4" applyNumberFormat="1" applyFont="1" applyFill="1" applyBorder="1"/>
    <xf numFmtId="1" fontId="0" fillId="4" borderId="1" xfId="1" applyNumberFormat="1" applyFont="1" applyFill="1" applyBorder="1" applyAlignment="1"/>
    <xf numFmtId="2" fontId="6" fillId="4" borderId="1" xfId="0" applyNumberFormat="1" applyFont="1" applyFill="1" applyBorder="1" applyAlignment="1">
      <alignment horizontal="right" wrapText="1"/>
    </xf>
    <xf numFmtId="2" fontId="6" fillId="4" borderId="1" xfId="0" applyNumberFormat="1" applyFont="1" applyFill="1" applyBorder="1" applyAlignment="1">
      <alignment horizontal="left"/>
    </xf>
    <xf numFmtId="166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169" fontId="4" fillId="0" borderId="0" xfId="0" applyNumberFormat="1" applyFont="1" applyBorder="1" applyAlignment="1">
      <alignment horizontal="right"/>
    </xf>
    <xf numFmtId="0" fontId="6" fillId="4" borderId="1" xfId="0" applyFont="1" applyFill="1" applyBorder="1" applyAlignment="1">
      <alignment wrapText="1"/>
    </xf>
    <xf numFmtId="169" fontId="6" fillId="4" borderId="1" xfId="0" applyNumberFormat="1" applyFont="1" applyFill="1" applyBorder="1" applyAlignment="1">
      <alignment horizontal="right" wrapText="1"/>
    </xf>
    <xf numFmtId="3" fontId="5" fillId="4" borderId="1" xfId="0" applyNumberFormat="1" applyFont="1" applyFill="1" applyBorder="1"/>
    <xf numFmtId="3" fontId="5" fillId="4" borderId="1" xfId="0" applyNumberFormat="1" applyFont="1" applyFill="1" applyBorder="1" applyAlignment="1">
      <alignment horizontal="right"/>
    </xf>
    <xf numFmtId="169" fontId="5" fillId="4" borderId="1" xfId="0" applyNumberFormat="1" applyFont="1" applyFill="1" applyBorder="1" applyAlignment="1">
      <alignment horizontal="right"/>
    </xf>
    <xf numFmtId="0" fontId="5" fillId="4" borderId="0" xfId="0" applyFont="1" applyFill="1" applyBorder="1"/>
  </cellXfs>
  <cellStyles count="6">
    <cellStyle name="Normal" xfId="0" builtinId="0"/>
    <cellStyle name="Normal 3" xfId="5"/>
    <cellStyle name="Normal 4" xfId="1"/>
    <cellStyle name="Normal 5" xfId="2"/>
    <cellStyle name="Normal 6" xfId="3"/>
    <cellStyle name="Norma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"/>
  <sheetViews>
    <sheetView tabSelected="1" zoomScaleNormal="100" workbookViewId="0">
      <selection activeCell="C19" sqref="C19"/>
    </sheetView>
  </sheetViews>
  <sheetFormatPr defaultRowHeight="15"/>
  <cols>
    <col min="1" max="1" width="9.140625" style="6"/>
    <col min="2" max="2" width="23" style="32" bestFit="1" customWidth="1"/>
    <col min="3" max="3" width="12.140625" style="6" bestFit="1" customWidth="1"/>
    <col min="4" max="4" width="13.7109375" style="7" customWidth="1"/>
    <col min="5" max="5" width="9.28515625" style="19" customWidth="1"/>
    <col min="6" max="6" width="14.140625" style="6" customWidth="1"/>
    <col min="7" max="7" width="13" style="25" customWidth="1"/>
    <col min="8" max="8" width="12" style="15" customWidth="1"/>
    <col min="9" max="9" width="14.7109375" style="15" bestFit="1" customWidth="1"/>
    <col min="10" max="10" width="13.140625" style="25" customWidth="1"/>
    <col min="11" max="11" width="12.7109375" style="15" customWidth="1"/>
    <col min="12" max="16384" width="9.140625" style="6"/>
  </cols>
  <sheetData>
    <row r="1" spans="1:21" s="1" customFormat="1" ht="30">
      <c r="A1" s="8" t="s">
        <v>0</v>
      </c>
      <c r="B1" s="9" t="s">
        <v>1</v>
      </c>
      <c r="C1" s="8" t="s">
        <v>2</v>
      </c>
      <c r="D1" s="8" t="s">
        <v>3</v>
      </c>
      <c r="E1" s="9" t="s">
        <v>4</v>
      </c>
      <c r="F1" s="10" t="s">
        <v>18</v>
      </c>
      <c r="G1" s="20" t="s">
        <v>19</v>
      </c>
      <c r="H1" s="10" t="s">
        <v>20</v>
      </c>
      <c r="I1" s="10" t="s">
        <v>21</v>
      </c>
      <c r="J1" s="20" t="s">
        <v>22</v>
      </c>
      <c r="K1" s="10" t="s">
        <v>23</v>
      </c>
    </row>
    <row r="2" spans="1:21" s="5" customFormat="1">
      <c r="A2" s="54" t="s">
        <v>12</v>
      </c>
      <c r="B2" s="55" t="s">
        <v>168</v>
      </c>
      <c r="C2" s="56" t="s">
        <v>6</v>
      </c>
      <c r="D2" s="57" t="s">
        <v>11</v>
      </c>
      <c r="E2" s="58" t="s">
        <v>29</v>
      </c>
      <c r="F2" s="59" t="s">
        <v>27</v>
      </c>
      <c r="G2" s="60" t="s">
        <v>29</v>
      </c>
      <c r="H2" s="61">
        <v>0</v>
      </c>
      <c r="I2" s="61" t="s">
        <v>27</v>
      </c>
      <c r="J2" s="60" t="s">
        <v>29</v>
      </c>
      <c r="K2" s="62">
        <v>0</v>
      </c>
    </row>
    <row r="3" spans="1:21" s="5" customFormat="1">
      <c r="A3" s="54" t="s">
        <v>13</v>
      </c>
      <c r="B3" s="55" t="s">
        <v>5</v>
      </c>
      <c r="C3" s="67" t="s">
        <v>6</v>
      </c>
      <c r="D3" s="57" t="s">
        <v>7</v>
      </c>
      <c r="E3" s="68">
        <f>'2 Chain of Lakes Pond'!AB857</f>
        <v>1072.4766413245375</v>
      </c>
      <c r="F3" s="69">
        <f>'2 Chain of Lakes Pond'!AD858</f>
        <v>10808</v>
      </c>
      <c r="G3" s="60">
        <f>'Wet Pond Calcs'!B4</f>
        <v>0.33299999999999996</v>
      </c>
      <c r="H3" s="70">
        <f>ROUND(F3*G3*0.75,0)</f>
        <v>2699</v>
      </c>
      <c r="I3" s="71">
        <f>'2 Chain of Lakes Pond'!AG858</f>
        <v>2393.599999999989</v>
      </c>
      <c r="J3" s="60">
        <f>'Wet Pond Calcs'!B5</f>
        <v>0.61799999999999999</v>
      </c>
      <c r="K3" s="71">
        <f>ROUND(I3*J3*0.75,1)</f>
        <v>1109.4000000000001</v>
      </c>
      <c r="L3" s="72" t="s">
        <v>172</v>
      </c>
      <c r="M3" s="72"/>
      <c r="N3" s="72"/>
      <c r="O3" s="72"/>
      <c r="P3" s="72"/>
      <c r="Q3" s="72"/>
      <c r="R3" s="72"/>
      <c r="S3" s="72"/>
      <c r="T3" s="72"/>
      <c r="U3" s="72"/>
    </row>
    <row r="4" spans="1:21" s="5" customFormat="1">
      <c r="A4" s="2" t="s">
        <v>14</v>
      </c>
      <c r="B4" s="30" t="s">
        <v>8</v>
      </c>
      <c r="C4" s="27" t="s">
        <v>6</v>
      </c>
      <c r="D4" s="28" t="s">
        <v>7</v>
      </c>
      <c r="E4" s="36" t="s">
        <v>36</v>
      </c>
      <c r="F4" s="11"/>
      <c r="G4" s="21" t="s">
        <v>29</v>
      </c>
      <c r="H4" s="12">
        <v>0</v>
      </c>
      <c r="I4" s="21" t="s">
        <v>29</v>
      </c>
      <c r="J4" s="21" t="s">
        <v>29</v>
      </c>
      <c r="K4" s="37">
        <v>0</v>
      </c>
    </row>
    <row r="5" spans="1:21" s="5" customFormat="1">
      <c r="A5" s="2" t="s">
        <v>15</v>
      </c>
      <c r="B5" s="31" t="s">
        <v>9</v>
      </c>
      <c r="C5" s="27" t="s">
        <v>6</v>
      </c>
      <c r="D5" s="26" t="s">
        <v>7</v>
      </c>
      <c r="E5" s="36" t="s">
        <v>37</v>
      </c>
      <c r="F5" s="11"/>
      <c r="G5" s="21" t="s">
        <v>29</v>
      </c>
      <c r="H5" s="12">
        <v>0</v>
      </c>
      <c r="I5" s="21" t="s">
        <v>29</v>
      </c>
      <c r="J5" s="21" t="s">
        <v>29</v>
      </c>
      <c r="K5" s="37">
        <v>0</v>
      </c>
    </row>
    <row r="6" spans="1:21" s="5" customFormat="1">
      <c r="A6" s="2" t="s">
        <v>16</v>
      </c>
      <c r="B6" s="29" t="s">
        <v>10</v>
      </c>
      <c r="C6" s="27" t="s">
        <v>6</v>
      </c>
      <c r="D6" s="4" t="s">
        <v>7</v>
      </c>
      <c r="E6" s="36" t="s">
        <v>38</v>
      </c>
      <c r="F6" s="11"/>
      <c r="G6" s="21" t="s">
        <v>29</v>
      </c>
      <c r="H6" s="12">
        <v>0</v>
      </c>
      <c r="I6" s="21" t="s">
        <v>29</v>
      </c>
      <c r="J6" s="21" t="s">
        <v>29</v>
      </c>
      <c r="K6" s="37">
        <v>0</v>
      </c>
    </row>
    <row r="7" spans="1:21">
      <c r="A7" s="2" t="s">
        <v>17</v>
      </c>
      <c r="B7" s="29" t="s">
        <v>28</v>
      </c>
      <c r="C7" s="3" t="s">
        <v>6</v>
      </c>
      <c r="D7" s="4" t="s">
        <v>30</v>
      </c>
      <c r="E7" s="13" t="s">
        <v>29</v>
      </c>
      <c r="F7" s="51">
        <v>27667</v>
      </c>
      <c r="G7" s="22">
        <v>0.05</v>
      </c>
      <c r="H7" s="53">
        <f>ROUND(F7*G7,0)</f>
        <v>1383</v>
      </c>
      <c r="I7" s="52">
        <v>3568.1</v>
      </c>
      <c r="J7" s="22">
        <v>0.05</v>
      </c>
      <c r="K7" s="38">
        <f>I7*J7</f>
        <v>178.405</v>
      </c>
    </row>
    <row r="8" spans="1:21">
      <c r="K8" s="39"/>
    </row>
    <row r="9" spans="1:21">
      <c r="G9" s="23"/>
      <c r="H9" s="16" t="s">
        <v>24</v>
      </c>
      <c r="I9" s="14"/>
      <c r="J9" s="23"/>
      <c r="K9" s="18" t="s">
        <v>25</v>
      </c>
    </row>
    <row r="10" spans="1:21">
      <c r="G10" s="24" t="s">
        <v>26</v>
      </c>
      <c r="H10" s="17">
        <f>SUM(H2:H7)</f>
        <v>4082</v>
      </c>
      <c r="I10" s="14"/>
      <c r="J10" s="23"/>
      <c r="K10" s="50">
        <f>SUM(K2:K7)</f>
        <v>1287.8050000000001</v>
      </c>
    </row>
    <row r="11" spans="1:21">
      <c r="G11" s="63" t="s">
        <v>169</v>
      </c>
      <c r="H11" s="66">
        <v>2180</v>
      </c>
      <c r="I11" s="64"/>
      <c r="J11" s="63"/>
      <c r="K11" s="66">
        <v>281.89999999999998</v>
      </c>
      <c r="L11" s="65"/>
    </row>
    <row r="12" spans="1:21">
      <c r="G12" s="63" t="s">
        <v>170</v>
      </c>
      <c r="H12" s="66">
        <f>H11-H10</f>
        <v>-1902</v>
      </c>
      <c r="I12" s="64" t="s">
        <v>171</v>
      </c>
      <c r="J12" s="63"/>
      <c r="K12" s="66">
        <f>K11-K10</f>
        <v>-1005.9050000000001</v>
      </c>
      <c r="L12" s="65" t="s">
        <v>171</v>
      </c>
    </row>
  </sheetData>
  <sortState ref="A2:E91">
    <sortCondition ref="A1"/>
  </sortState>
  <pageMargins left="0.7" right="0.7" top="0.75" bottom="0.75" header="0.3" footer="0.3"/>
  <pageSetup scale="80" orientation="landscape" horizontalDpi="0" verticalDpi="0" r:id="rId1"/>
  <headerFooter>
    <oddHeader>&amp;C&amp;"-,Bold"North IRL Project Zone A
Brevard County Projects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7" sqref="A7:XFD20"/>
    </sheetView>
  </sheetViews>
  <sheetFormatPr defaultRowHeight="15"/>
  <cols>
    <col min="1" max="1" width="14.42578125" bestFit="1" customWidth="1"/>
  </cols>
  <sheetData>
    <row r="1" spans="1:6">
      <c r="A1" s="33" t="s">
        <v>13</v>
      </c>
    </row>
    <row r="2" spans="1:6">
      <c r="B2" t="s">
        <v>31</v>
      </c>
    </row>
    <row r="3" spans="1:6">
      <c r="A3" t="s">
        <v>32</v>
      </c>
      <c r="B3">
        <v>14</v>
      </c>
      <c r="C3" t="s">
        <v>33</v>
      </c>
    </row>
    <row r="4" spans="1:6">
      <c r="A4" t="s">
        <v>34</v>
      </c>
      <c r="B4" s="34">
        <f>(ROUND((43.75*B3)/(4.38+B3),1))/100</f>
        <v>0.33299999999999996</v>
      </c>
    </row>
    <row r="5" spans="1:6">
      <c r="A5" t="s">
        <v>35</v>
      </c>
      <c r="B5" s="34">
        <f>(ROUND(44.53+6.146*LN(B3)+0.145*(LN(B3)^2),1))/100</f>
        <v>0.61799999999999999</v>
      </c>
    </row>
    <row r="7" spans="1:6">
      <c r="A7" s="33"/>
    </row>
    <row r="11" spans="1:6">
      <c r="B11" s="35"/>
    </row>
    <row r="12" spans="1:6">
      <c r="B12" s="34"/>
      <c r="C12" s="34"/>
      <c r="D12" s="34"/>
      <c r="E12" s="34"/>
      <c r="F12" s="34"/>
    </row>
    <row r="13" spans="1:6">
      <c r="B13" s="34"/>
      <c r="C13" s="34"/>
      <c r="D13" s="34"/>
      <c r="E13" s="34"/>
      <c r="F13" s="34"/>
    </row>
    <row r="15" spans="1:6">
      <c r="A15" s="33"/>
    </row>
    <row r="18" spans="2:2">
      <c r="B18" s="34"/>
    </row>
    <row r="19" spans="2:2">
      <c r="B19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858"/>
  <sheetViews>
    <sheetView topLeftCell="J1" workbookViewId="0">
      <pane ySplit="1" topLeftCell="A835" activePane="bottomLeft" state="frozen"/>
      <selection activeCell="L1" sqref="L1"/>
      <selection pane="bottomLeft" activeCell="AD858" sqref="AD858"/>
    </sheetView>
  </sheetViews>
  <sheetFormatPr defaultRowHeight="15"/>
  <cols>
    <col min="1" max="1" width="9.140625" style="40" bestFit="1" customWidth="1"/>
    <col min="2" max="2" width="11.42578125" style="40" bestFit="1" customWidth="1"/>
    <col min="3" max="3" width="15.7109375" style="40" bestFit="1" customWidth="1"/>
    <col min="4" max="4" width="10.42578125" style="41" bestFit="1" customWidth="1"/>
    <col min="5" max="5" width="11.28515625" style="40" bestFit="1" customWidth="1"/>
    <col min="6" max="6" width="10.28515625" style="40" bestFit="1" customWidth="1"/>
    <col min="7" max="7" width="9.85546875" style="35" bestFit="1" customWidth="1"/>
    <col min="8" max="8" width="8.85546875" style="40" bestFit="1" customWidth="1"/>
    <col min="9" max="9" width="10.85546875" style="40" bestFit="1" customWidth="1"/>
    <col min="10" max="10" width="11.85546875" style="40" bestFit="1" customWidth="1"/>
    <col min="11" max="11" width="16.7109375" style="42" bestFit="1" customWidth="1"/>
    <col min="12" max="12" width="18.85546875" style="42" bestFit="1" customWidth="1"/>
    <col min="13" max="13" width="6.85546875" style="41" bestFit="1" customWidth="1"/>
    <col min="14" max="14" width="6.5703125" style="41" bestFit="1" customWidth="1"/>
    <col min="15" max="16" width="6" style="40" bestFit="1" customWidth="1"/>
    <col min="17" max="17" width="12.5703125" style="43" bestFit="1" customWidth="1"/>
    <col min="18" max="18" width="11.5703125" style="43" bestFit="1" customWidth="1"/>
    <col min="19" max="19" width="9.42578125" style="40" bestFit="1" customWidth="1"/>
    <col min="20" max="20" width="10.140625" style="40" bestFit="1" customWidth="1"/>
    <col min="21" max="21" width="14.28515625" style="43" bestFit="1" customWidth="1"/>
    <col min="22" max="22" width="12.5703125" style="43" bestFit="1" customWidth="1"/>
    <col min="23" max="24" width="8.5703125" style="43" bestFit="1" customWidth="1"/>
    <col min="25" max="26" width="8.5703125" style="43" customWidth="1"/>
    <col min="27" max="27" width="8.5703125" style="43" bestFit="1" customWidth="1"/>
    <col min="28" max="28" width="23" style="44" bestFit="1" customWidth="1"/>
    <col min="29" max="29" width="14.5703125" customWidth="1"/>
    <col min="33" max="33" width="12.140625" customWidth="1"/>
  </cols>
  <sheetData>
    <row r="1" spans="1:33" ht="30">
      <c r="A1" s="40" t="s">
        <v>39</v>
      </c>
      <c r="B1" s="40" t="s">
        <v>40</v>
      </c>
      <c r="C1" s="40" t="s">
        <v>41</v>
      </c>
      <c r="D1" s="41" t="s">
        <v>42</v>
      </c>
      <c r="E1" s="40" t="s">
        <v>43</v>
      </c>
      <c r="F1" s="40" t="s">
        <v>44</v>
      </c>
      <c r="G1" s="35" t="s">
        <v>45</v>
      </c>
      <c r="H1" s="40" t="s">
        <v>46</v>
      </c>
      <c r="I1" s="40" t="s">
        <v>47</v>
      </c>
      <c r="J1" s="40" t="s">
        <v>48</v>
      </c>
      <c r="K1" s="42" t="s">
        <v>49</v>
      </c>
      <c r="L1" s="42" t="s">
        <v>50</v>
      </c>
      <c r="M1" s="41" t="s">
        <v>51</v>
      </c>
      <c r="N1" s="41" t="s">
        <v>52</v>
      </c>
      <c r="O1" s="40" t="s">
        <v>53</v>
      </c>
      <c r="P1" s="40" t="s">
        <v>54</v>
      </c>
      <c r="Q1" s="43" t="s">
        <v>55</v>
      </c>
      <c r="R1" s="43" t="s">
        <v>56</v>
      </c>
      <c r="S1" s="40" t="s">
        <v>57</v>
      </c>
      <c r="T1" s="40" t="s">
        <v>58</v>
      </c>
      <c r="U1" s="43" t="s">
        <v>59</v>
      </c>
      <c r="V1" s="43" t="s">
        <v>60</v>
      </c>
      <c r="W1" s="43" t="s">
        <v>61</v>
      </c>
      <c r="X1" s="43" t="s">
        <v>62</v>
      </c>
      <c r="Y1" s="43" t="s">
        <v>154</v>
      </c>
      <c r="Z1" s="43" t="s">
        <v>155</v>
      </c>
      <c r="AA1" s="43" t="s">
        <v>63</v>
      </c>
      <c r="AB1" s="44" t="s">
        <v>64</v>
      </c>
      <c r="AC1" s="45" t="s">
        <v>156</v>
      </c>
      <c r="AD1" s="45" t="s">
        <v>157</v>
      </c>
      <c r="AE1" s="45" t="s">
        <v>158</v>
      </c>
      <c r="AF1" s="45" t="s">
        <v>159</v>
      </c>
      <c r="AG1" s="45" t="s">
        <v>160</v>
      </c>
    </row>
    <row r="2" spans="1:33">
      <c r="A2" s="40" t="s">
        <v>65</v>
      </c>
      <c r="B2" s="40">
        <v>27</v>
      </c>
      <c r="C2" s="40" t="s">
        <v>66</v>
      </c>
      <c r="D2" s="41">
        <v>33.090000000000003</v>
      </c>
      <c r="E2" s="40" t="s">
        <v>67</v>
      </c>
      <c r="F2" s="40">
        <v>3456</v>
      </c>
      <c r="G2" s="35">
        <v>30.5</v>
      </c>
      <c r="H2" s="40" t="s">
        <v>68</v>
      </c>
      <c r="I2" s="40" t="s">
        <v>69</v>
      </c>
      <c r="J2" s="40">
        <v>3583</v>
      </c>
      <c r="K2" s="42">
        <v>1086.80144238</v>
      </c>
      <c r="L2" s="42">
        <v>26274.457822799999</v>
      </c>
      <c r="M2" s="41">
        <v>6.88</v>
      </c>
      <c r="N2" s="41">
        <v>1.81</v>
      </c>
      <c r="O2" s="40">
        <v>18911</v>
      </c>
      <c r="P2" s="40">
        <v>18482</v>
      </c>
      <c r="Q2" s="43">
        <v>18911</v>
      </c>
      <c r="R2" s="43">
        <v>2210</v>
      </c>
      <c r="S2" s="40" t="s">
        <v>72</v>
      </c>
      <c r="T2" s="40" t="s">
        <v>73</v>
      </c>
      <c r="U2" s="43">
        <v>54.65</v>
      </c>
      <c r="V2" s="43">
        <v>1</v>
      </c>
      <c r="W2" s="43">
        <v>1.92</v>
      </c>
      <c r="X2" s="43">
        <v>0.50600000000000001</v>
      </c>
      <c r="Y2" s="43">
        <f>W2</f>
        <v>1.92</v>
      </c>
      <c r="Z2" s="43">
        <f>X2</f>
        <v>0.50600000000000001</v>
      </c>
      <c r="AA2" s="43">
        <v>0.26800000000000002</v>
      </c>
      <c r="AB2" s="44">
        <v>0.126396139561675</v>
      </c>
      <c r="AC2">
        <f>ROUND(AB2*AA2*U2*102.79,0)</f>
        <v>190</v>
      </c>
      <c r="AD2">
        <f>ROUND(Y2*AC2*0.002205,0)</f>
        <v>1</v>
      </c>
      <c r="AE2">
        <f>ROUND(Z2*AC2*0.002205,1)</f>
        <v>0.2</v>
      </c>
      <c r="AF2">
        <f>'TP Factors'!$D$3</f>
        <v>1.168489000131735</v>
      </c>
      <c r="AG2">
        <f>ROUND(AE2*AF2,1)</f>
        <v>0.2</v>
      </c>
    </row>
    <row r="3" spans="1:33">
      <c r="A3" s="40" t="s">
        <v>65</v>
      </c>
      <c r="B3" s="40">
        <v>27</v>
      </c>
      <c r="C3" s="40" t="s">
        <v>66</v>
      </c>
      <c r="D3" s="41">
        <v>33.090000000000003</v>
      </c>
      <c r="E3" s="40" t="s">
        <v>67</v>
      </c>
      <c r="F3" s="40">
        <v>1234</v>
      </c>
      <c r="G3" s="35">
        <v>13</v>
      </c>
      <c r="H3" s="40" t="s">
        <v>68</v>
      </c>
      <c r="I3" s="40" t="s">
        <v>69</v>
      </c>
      <c r="J3" s="40">
        <v>66</v>
      </c>
      <c r="K3" s="42">
        <v>99.555630679100005</v>
      </c>
      <c r="L3" s="42">
        <v>380.690677247</v>
      </c>
      <c r="M3" s="41">
        <v>0.12</v>
      </c>
      <c r="N3" s="41">
        <v>0.01</v>
      </c>
      <c r="O3" s="40">
        <v>18930</v>
      </c>
      <c r="P3" s="40">
        <v>18500</v>
      </c>
      <c r="Q3" s="43">
        <v>18930</v>
      </c>
      <c r="R3" s="43">
        <v>1100</v>
      </c>
      <c r="S3" s="40" t="s">
        <v>72</v>
      </c>
      <c r="T3" s="40" t="s">
        <v>74</v>
      </c>
      <c r="U3" s="43">
        <v>54.65</v>
      </c>
      <c r="V3" s="43">
        <v>1</v>
      </c>
      <c r="W3" s="43">
        <v>1.85</v>
      </c>
      <c r="X3" s="43">
        <v>0.22</v>
      </c>
      <c r="Y3" s="43">
        <f t="shared" ref="Y3:Y66" si="0">W3</f>
        <v>1.85</v>
      </c>
      <c r="Z3" s="43">
        <f t="shared" ref="Z3:Z66" si="1">X3</f>
        <v>0.22</v>
      </c>
      <c r="AA3" s="43">
        <v>0.34200000000000003</v>
      </c>
      <c r="AB3" s="44">
        <v>9.4070338730261299E-2</v>
      </c>
      <c r="AC3">
        <f t="shared" ref="AC3:AC66" si="2">ROUND(AB3*AA3*U3*102.79,0)</f>
        <v>181</v>
      </c>
      <c r="AD3">
        <f t="shared" ref="AD3:AD66" si="3">ROUND(Y3*AC3*0.002205,0)</f>
        <v>1</v>
      </c>
      <c r="AE3">
        <f t="shared" ref="AE3:AE66" si="4">ROUND(Z3*AC3*0.002205,1)</f>
        <v>0.1</v>
      </c>
      <c r="AF3">
        <f>'TP Factors'!$D$3</f>
        <v>1.168489000131735</v>
      </c>
      <c r="AG3">
        <f t="shared" ref="AG3:AG66" si="5">ROUND(AE3*AF3,1)</f>
        <v>0.1</v>
      </c>
    </row>
    <row r="4" spans="1:33">
      <c r="A4" s="40" t="s">
        <v>65</v>
      </c>
      <c r="B4" s="40">
        <v>27</v>
      </c>
      <c r="C4" s="40" t="s">
        <v>66</v>
      </c>
      <c r="D4" s="41">
        <v>33.090000000000003</v>
      </c>
      <c r="E4" s="40" t="s">
        <v>67</v>
      </c>
      <c r="F4" s="40">
        <v>3456</v>
      </c>
      <c r="G4" s="35">
        <v>0</v>
      </c>
      <c r="H4" s="40" t="s">
        <v>68</v>
      </c>
      <c r="I4" s="40" t="s">
        <v>69</v>
      </c>
      <c r="J4" s="40">
        <v>4</v>
      </c>
      <c r="K4" s="42">
        <v>42.1121048559</v>
      </c>
      <c r="L4" s="42">
        <v>28.363240680000001</v>
      </c>
      <c r="M4" s="41">
        <v>0</v>
      </c>
      <c r="N4" s="41">
        <v>0</v>
      </c>
      <c r="O4" s="40">
        <v>18938</v>
      </c>
      <c r="P4" s="40">
        <v>18508</v>
      </c>
      <c r="Q4" s="43">
        <v>18938</v>
      </c>
      <c r="R4" s="43">
        <v>6300</v>
      </c>
      <c r="S4" s="40" t="s">
        <v>70</v>
      </c>
      <c r="T4" s="40" t="s">
        <v>75</v>
      </c>
      <c r="U4" s="43">
        <v>54.65</v>
      </c>
      <c r="V4" s="43">
        <v>1</v>
      </c>
      <c r="W4" s="43">
        <v>0</v>
      </c>
      <c r="X4" s="43">
        <v>0</v>
      </c>
      <c r="Y4" s="43">
        <f t="shared" si="0"/>
        <v>0</v>
      </c>
      <c r="Z4" s="43">
        <f t="shared" si="1"/>
        <v>0</v>
      </c>
      <c r="AA4" s="43">
        <v>0.30299999999999999</v>
      </c>
      <c r="AB4" s="44">
        <v>7.0086813698044701E-3</v>
      </c>
      <c r="AC4">
        <f t="shared" si="2"/>
        <v>12</v>
      </c>
      <c r="AD4">
        <f t="shared" si="3"/>
        <v>0</v>
      </c>
      <c r="AE4">
        <f t="shared" si="4"/>
        <v>0</v>
      </c>
      <c r="AF4">
        <f>'TP Factors'!$D$3</f>
        <v>1.168489000131735</v>
      </c>
      <c r="AG4">
        <f t="shared" si="5"/>
        <v>0</v>
      </c>
    </row>
    <row r="5" spans="1:33">
      <c r="A5" s="40" t="s">
        <v>65</v>
      </c>
      <c r="B5" s="40">
        <v>27</v>
      </c>
      <c r="C5" s="40" t="s">
        <v>66</v>
      </c>
      <c r="D5" s="41">
        <v>33.090000000000003</v>
      </c>
      <c r="E5" s="40" t="s">
        <v>67</v>
      </c>
      <c r="F5" s="40">
        <v>3456</v>
      </c>
      <c r="G5" s="35">
        <v>0</v>
      </c>
      <c r="H5" s="40" t="s">
        <v>68</v>
      </c>
      <c r="I5" s="40" t="s">
        <v>69</v>
      </c>
      <c r="J5" s="40">
        <v>2426</v>
      </c>
      <c r="K5" s="42">
        <v>1086.2592284699999</v>
      </c>
      <c r="L5" s="42">
        <v>15731.4281782</v>
      </c>
      <c r="M5" s="41">
        <v>0</v>
      </c>
      <c r="N5" s="41">
        <v>0</v>
      </c>
      <c r="O5" s="40">
        <v>19249</v>
      </c>
      <c r="P5" s="40">
        <v>18813</v>
      </c>
      <c r="Q5" s="43">
        <v>19249</v>
      </c>
      <c r="R5" s="43">
        <v>6460</v>
      </c>
      <c r="S5" s="40" t="s">
        <v>72</v>
      </c>
      <c r="T5" s="40" t="s">
        <v>76</v>
      </c>
      <c r="U5" s="43">
        <v>54.65</v>
      </c>
      <c r="V5" s="43">
        <v>1</v>
      </c>
      <c r="W5" s="43">
        <v>0</v>
      </c>
      <c r="X5" s="43">
        <v>0</v>
      </c>
      <c r="Y5" s="43">
        <f t="shared" si="0"/>
        <v>0</v>
      </c>
      <c r="Z5" s="43">
        <f t="shared" si="1"/>
        <v>0</v>
      </c>
      <c r="AA5" s="43">
        <v>0.30299999999999999</v>
      </c>
      <c r="AB5" s="44">
        <v>3.06683812926443</v>
      </c>
      <c r="AC5">
        <f t="shared" si="2"/>
        <v>5220</v>
      </c>
      <c r="AD5">
        <f t="shared" si="3"/>
        <v>0</v>
      </c>
      <c r="AE5">
        <f t="shared" si="4"/>
        <v>0</v>
      </c>
      <c r="AF5">
        <f>'TP Factors'!$D$3</f>
        <v>1.168489000131735</v>
      </c>
      <c r="AG5">
        <f t="shared" si="5"/>
        <v>0</v>
      </c>
    </row>
    <row r="6" spans="1:33">
      <c r="A6" s="40" t="s">
        <v>65</v>
      </c>
      <c r="B6" s="40">
        <v>27</v>
      </c>
      <c r="C6" s="40" t="s">
        <v>66</v>
      </c>
      <c r="D6" s="41">
        <v>33.090000000000003</v>
      </c>
      <c r="E6" s="40" t="s">
        <v>67</v>
      </c>
      <c r="F6" s="40">
        <v>1234</v>
      </c>
      <c r="G6" s="35">
        <v>29</v>
      </c>
      <c r="H6" s="40" t="s">
        <v>68</v>
      </c>
      <c r="I6" s="40" t="s">
        <v>69</v>
      </c>
      <c r="J6" s="40">
        <v>545</v>
      </c>
      <c r="K6" s="42">
        <v>339.154456724</v>
      </c>
      <c r="L6" s="42">
        <v>4868.1380329900003</v>
      </c>
      <c r="M6" s="41">
        <v>1.22</v>
      </c>
      <c r="N6" s="41">
        <v>0.17</v>
      </c>
      <c r="O6" s="40">
        <v>19284</v>
      </c>
      <c r="P6" s="40">
        <v>18848</v>
      </c>
      <c r="Q6" s="43">
        <v>19284</v>
      </c>
      <c r="R6" s="43">
        <v>1200</v>
      </c>
      <c r="S6" s="40" t="s">
        <v>77</v>
      </c>
      <c r="T6" s="40" t="s">
        <v>78</v>
      </c>
      <c r="U6" s="43">
        <v>54.65</v>
      </c>
      <c r="V6" s="43">
        <v>1</v>
      </c>
      <c r="W6" s="43">
        <v>2.39</v>
      </c>
      <c r="X6" s="43">
        <v>0.316</v>
      </c>
      <c r="Y6" s="43">
        <f t="shared" si="0"/>
        <v>2.39</v>
      </c>
      <c r="Z6" s="43">
        <f t="shared" si="1"/>
        <v>0.316</v>
      </c>
      <c r="AA6" s="43">
        <v>0.22</v>
      </c>
      <c r="AB6" s="44">
        <v>1.2029382939236799</v>
      </c>
      <c r="AC6">
        <f t="shared" si="2"/>
        <v>1487</v>
      </c>
      <c r="AD6">
        <f t="shared" si="3"/>
        <v>8</v>
      </c>
      <c r="AE6">
        <f t="shared" si="4"/>
        <v>1</v>
      </c>
      <c r="AF6">
        <f>'TP Factors'!$D$3</f>
        <v>1.168489000131735</v>
      </c>
      <c r="AG6">
        <f t="shared" si="5"/>
        <v>1.2</v>
      </c>
    </row>
    <row r="7" spans="1:33">
      <c r="A7" s="40" t="s">
        <v>65</v>
      </c>
      <c r="B7" s="40">
        <v>27</v>
      </c>
      <c r="C7" s="40" t="s">
        <v>66</v>
      </c>
      <c r="D7" s="41">
        <v>33.090000000000003</v>
      </c>
      <c r="E7" s="40" t="s">
        <v>67</v>
      </c>
      <c r="F7" s="40">
        <v>1234</v>
      </c>
      <c r="G7" s="35">
        <v>45</v>
      </c>
      <c r="H7" s="40" t="s">
        <v>68</v>
      </c>
      <c r="I7" s="40" t="s">
        <v>69</v>
      </c>
      <c r="J7" s="40">
        <v>3480</v>
      </c>
      <c r="K7" s="42">
        <v>1086.6015058800001</v>
      </c>
      <c r="L7" s="42">
        <v>10852.7964584</v>
      </c>
      <c r="M7" s="41">
        <v>4.18</v>
      </c>
      <c r="N7" s="41">
        <v>1.67</v>
      </c>
      <c r="O7" s="40">
        <v>20157</v>
      </c>
      <c r="P7" s="40">
        <v>19706</v>
      </c>
      <c r="Q7" s="43">
        <v>20157</v>
      </c>
      <c r="R7" s="43">
        <v>8140</v>
      </c>
      <c r="S7" s="40" t="s">
        <v>77</v>
      </c>
      <c r="T7" s="40" t="s">
        <v>79</v>
      </c>
      <c r="U7" s="43">
        <v>54.65</v>
      </c>
      <c r="V7" s="43">
        <v>1</v>
      </c>
      <c r="W7" s="43">
        <v>1.18</v>
      </c>
      <c r="X7" s="43">
        <v>0.48</v>
      </c>
      <c r="Y7" s="43">
        <f t="shared" si="0"/>
        <v>1.18</v>
      </c>
      <c r="Z7" s="43">
        <f t="shared" si="1"/>
        <v>0.48</v>
      </c>
      <c r="AA7" s="43">
        <v>0.63</v>
      </c>
      <c r="AB7" s="44">
        <v>0.11218300255361301</v>
      </c>
      <c r="AC7">
        <f t="shared" si="2"/>
        <v>397</v>
      </c>
      <c r="AD7">
        <f t="shared" si="3"/>
        <v>1</v>
      </c>
      <c r="AE7">
        <f t="shared" si="4"/>
        <v>0.4</v>
      </c>
      <c r="AF7">
        <f>'TP Factors'!$D$3</f>
        <v>1.168489000131735</v>
      </c>
      <c r="AG7">
        <f t="shared" si="5"/>
        <v>0.5</v>
      </c>
    </row>
    <row r="8" spans="1:33">
      <c r="A8" s="40" t="s">
        <v>65</v>
      </c>
      <c r="B8" s="40">
        <v>27</v>
      </c>
      <c r="C8" s="40" t="s">
        <v>66</v>
      </c>
      <c r="D8" s="41">
        <v>33.090000000000003</v>
      </c>
      <c r="E8" s="40" t="s">
        <v>67</v>
      </c>
      <c r="F8" s="40">
        <v>1234</v>
      </c>
      <c r="G8" s="35">
        <v>11.1</v>
      </c>
      <c r="H8" s="40" t="s">
        <v>68</v>
      </c>
      <c r="I8" s="40" t="s">
        <v>69</v>
      </c>
      <c r="J8" s="40">
        <v>1127</v>
      </c>
      <c r="K8" s="42">
        <v>1082.9607907</v>
      </c>
      <c r="L8" s="42">
        <v>11069.6471518</v>
      </c>
      <c r="M8" s="41">
        <v>1.41</v>
      </c>
      <c r="N8" s="41">
        <v>0.06</v>
      </c>
      <c r="O8" s="40">
        <v>20181</v>
      </c>
      <c r="P8" s="40">
        <v>19729</v>
      </c>
      <c r="Q8" s="43">
        <v>20181</v>
      </c>
      <c r="R8" s="43">
        <v>8120</v>
      </c>
      <c r="S8" s="40" t="s">
        <v>77</v>
      </c>
      <c r="T8" s="40" t="s">
        <v>80</v>
      </c>
      <c r="U8" s="43">
        <v>54.65</v>
      </c>
      <c r="V8" s="43">
        <v>1</v>
      </c>
      <c r="W8" s="43">
        <v>1.25</v>
      </c>
      <c r="X8" s="43">
        <v>5.2999999999999999E-2</v>
      </c>
      <c r="Y8" s="43">
        <f t="shared" si="0"/>
        <v>1.25</v>
      </c>
      <c r="Z8" s="43">
        <f t="shared" si="1"/>
        <v>5.2999999999999999E-2</v>
      </c>
      <c r="AA8" s="43">
        <v>0.2</v>
      </c>
      <c r="AB8" s="44">
        <v>0.80879395225103301</v>
      </c>
      <c r="AC8">
        <f t="shared" si="2"/>
        <v>909</v>
      </c>
      <c r="AD8">
        <f t="shared" si="3"/>
        <v>3</v>
      </c>
      <c r="AE8">
        <f t="shared" si="4"/>
        <v>0.1</v>
      </c>
      <c r="AF8">
        <f>'TP Factors'!$D$3</f>
        <v>1.168489000131735</v>
      </c>
      <c r="AG8">
        <f t="shared" si="5"/>
        <v>0.1</v>
      </c>
    </row>
    <row r="9" spans="1:33">
      <c r="A9" s="40" t="s">
        <v>65</v>
      </c>
      <c r="B9" s="40">
        <v>27</v>
      </c>
      <c r="C9" s="40" t="s">
        <v>66</v>
      </c>
      <c r="D9" s="41">
        <v>33.090000000000003</v>
      </c>
      <c r="E9" s="40" t="s">
        <v>67</v>
      </c>
      <c r="F9" s="40">
        <v>3456</v>
      </c>
      <c r="G9" s="35">
        <v>4</v>
      </c>
      <c r="H9" s="40" t="s">
        <v>68</v>
      </c>
      <c r="I9" s="40" t="s">
        <v>69</v>
      </c>
      <c r="J9" s="40">
        <v>409</v>
      </c>
      <c r="K9" s="42">
        <v>445.88979239999998</v>
      </c>
      <c r="L9" s="42">
        <v>8044.91633903</v>
      </c>
      <c r="M9" s="41">
        <v>0.49</v>
      </c>
      <c r="N9" s="41">
        <v>0.03</v>
      </c>
      <c r="O9" s="40">
        <v>20313</v>
      </c>
      <c r="P9" s="40">
        <v>19861</v>
      </c>
      <c r="Q9" s="43">
        <v>20313</v>
      </c>
      <c r="R9" s="43">
        <v>3100</v>
      </c>
      <c r="S9" s="40" t="s">
        <v>77</v>
      </c>
      <c r="T9" s="40" t="s">
        <v>81</v>
      </c>
      <c r="U9" s="43">
        <v>54.65</v>
      </c>
      <c r="V9" s="43">
        <v>1</v>
      </c>
      <c r="W9" s="43">
        <v>1.25</v>
      </c>
      <c r="X9" s="43">
        <v>6.4000000000000001E-2</v>
      </c>
      <c r="Y9" s="43">
        <f t="shared" si="0"/>
        <v>1.25</v>
      </c>
      <c r="Z9" s="43">
        <f t="shared" si="1"/>
        <v>6.4000000000000001E-2</v>
      </c>
      <c r="AA9" s="43">
        <v>0.1</v>
      </c>
      <c r="AB9" s="44">
        <v>3.7782957273475399E-3</v>
      </c>
      <c r="AC9">
        <f t="shared" si="2"/>
        <v>2</v>
      </c>
      <c r="AD9">
        <f t="shared" si="3"/>
        <v>0</v>
      </c>
      <c r="AE9">
        <f t="shared" si="4"/>
        <v>0</v>
      </c>
      <c r="AF9">
        <f>'TP Factors'!$D$3</f>
        <v>1.168489000131735</v>
      </c>
      <c r="AG9">
        <f t="shared" si="5"/>
        <v>0</v>
      </c>
    </row>
    <row r="10" spans="1:33">
      <c r="A10" s="40" t="s">
        <v>65</v>
      </c>
      <c r="B10" s="40">
        <v>27</v>
      </c>
      <c r="C10" s="40" t="s">
        <v>66</v>
      </c>
      <c r="D10" s="41">
        <v>33.090000000000003</v>
      </c>
      <c r="E10" s="40" t="s">
        <v>67</v>
      </c>
      <c r="F10" s="40">
        <v>3456</v>
      </c>
      <c r="G10" s="35">
        <v>30.5</v>
      </c>
      <c r="H10" s="40" t="s">
        <v>68</v>
      </c>
      <c r="I10" s="40" t="s">
        <v>69</v>
      </c>
      <c r="J10" s="40">
        <v>14010</v>
      </c>
      <c r="K10" s="42">
        <v>1658.28838165</v>
      </c>
      <c r="L10" s="42">
        <v>109682.88079</v>
      </c>
      <c r="M10" s="41">
        <v>26.9</v>
      </c>
      <c r="N10" s="41">
        <v>7.09</v>
      </c>
      <c r="O10" s="40">
        <v>20378</v>
      </c>
      <c r="P10" s="40">
        <v>19926</v>
      </c>
      <c r="Q10" s="43">
        <v>20378</v>
      </c>
      <c r="R10" s="43">
        <v>2210</v>
      </c>
      <c r="S10" s="40" t="s">
        <v>77</v>
      </c>
      <c r="T10" s="40" t="s">
        <v>82</v>
      </c>
      <c r="U10" s="43">
        <v>54.65</v>
      </c>
      <c r="V10" s="43">
        <v>1</v>
      </c>
      <c r="W10" s="43">
        <v>1.92</v>
      </c>
      <c r="X10" s="43">
        <v>0.50600000000000001</v>
      </c>
      <c r="Y10" s="43">
        <f t="shared" si="0"/>
        <v>1.92</v>
      </c>
      <c r="Z10" s="43">
        <f t="shared" si="1"/>
        <v>0.50600000000000001</v>
      </c>
      <c r="AA10" s="43">
        <v>0.251</v>
      </c>
      <c r="AB10" s="44">
        <v>4.4198757167477103</v>
      </c>
      <c r="AC10">
        <f t="shared" si="2"/>
        <v>6232</v>
      </c>
      <c r="AD10">
        <f t="shared" si="3"/>
        <v>26</v>
      </c>
      <c r="AE10">
        <f t="shared" si="4"/>
        <v>7</v>
      </c>
      <c r="AF10">
        <f>'TP Factors'!$D$3</f>
        <v>1.168489000131735</v>
      </c>
      <c r="AG10">
        <f t="shared" si="5"/>
        <v>8.1999999999999993</v>
      </c>
    </row>
    <row r="11" spans="1:33">
      <c r="A11" s="40" t="s">
        <v>65</v>
      </c>
      <c r="B11" s="40">
        <v>27</v>
      </c>
      <c r="C11" s="40" t="s">
        <v>66</v>
      </c>
      <c r="D11" s="41">
        <v>33.090000000000003</v>
      </c>
      <c r="E11" s="40" t="s">
        <v>67</v>
      </c>
      <c r="F11" s="40">
        <v>1234</v>
      </c>
      <c r="G11" s="35">
        <v>102.5</v>
      </c>
      <c r="H11" s="40" t="s">
        <v>68</v>
      </c>
      <c r="I11" s="40" t="s">
        <v>69</v>
      </c>
      <c r="J11" s="40">
        <v>925</v>
      </c>
      <c r="K11" s="42">
        <v>317.08879326499999</v>
      </c>
      <c r="L11" s="42">
        <v>2879.5076051199999</v>
      </c>
      <c r="M11" s="41">
        <v>1.94</v>
      </c>
      <c r="N11" s="41">
        <v>0.48</v>
      </c>
      <c r="O11" s="40">
        <v>20434</v>
      </c>
      <c r="P11" s="40">
        <v>19982</v>
      </c>
      <c r="Q11" s="43">
        <v>20434</v>
      </c>
      <c r="R11" s="43">
        <v>1300</v>
      </c>
      <c r="S11" s="40" t="s">
        <v>77</v>
      </c>
      <c r="T11" s="40" t="s">
        <v>83</v>
      </c>
      <c r="U11" s="43">
        <v>54.65</v>
      </c>
      <c r="V11" s="43">
        <v>1</v>
      </c>
      <c r="W11" s="43">
        <v>2.42</v>
      </c>
      <c r="X11" s="43">
        <v>0.51600000000000001</v>
      </c>
      <c r="Y11" s="43">
        <f t="shared" si="0"/>
        <v>2.42</v>
      </c>
      <c r="Z11" s="43">
        <f t="shared" si="1"/>
        <v>0.51600000000000001</v>
      </c>
      <c r="AA11" s="43">
        <v>0.63100000000000001</v>
      </c>
      <c r="AB11" s="44">
        <v>0.194849608394773</v>
      </c>
      <c r="AC11">
        <f t="shared" si="2"/>
        <v>691</v>
      </c>
      <c r="AD11">
        <f t="shared" si="3"/>
        <v>4</v>
      </c>
      <c r="AE11">
        <f t="shared" si="4"/>
        <v>0.8</v>
      </c>
      <c r="AF11">
        <f>'TP Factors'!$D$3</f>
        <v>1.168489000131735</v>
      </c>
      <c r="AG11">
        <f t="shared" si="5"/>
        <v>0.9</v>
      </c>
    </row>
    <row r="12" spans="1:33">
      <c r="A12" s="40" t="s">
        <v>65</v>
      </c>
      <c r="B12" s="40">
        <v>27</v>
      </c>
      <c r="C12" s="40" t="s">
        <v>66</v>
      </c>
      <c r="D12" s="41">
        <v>33.090000000000003</v>
      </c>
      <c r="E12" s="40" t="s">
        <v>67</v>
      </c>
      <c r="F12" s="40">
        <v>1234</v>
      </c>
      <c r="G12" s="35">
        <v>102.5</v>
      </c>
      <c r="H12" s="40" t="s">
        <v>68</v>
      </c>
      <c r="I12" s="40" t="s">
        <v>69</v>
      </c>
      <c r="J12" s="40">
        <v>2121</v>
      </c>
      <c r="K12" s="42">
        <v>518.90091441100003</v>
      </c>
      <c r="L12" s="42">
        <v>6604.9968951199999</v>
      </c>
      <c r="M12" s="41">
        <v>4.45</v>
      </c>
      <c r="N12" s="41">
        <v>1.0900000000000001</v>
      </c>
      <c r="O12" s="40">
        <v>20435</v>
      </c>
      <c r="P12" s="40">
        <v>19983</v>
      </c>
      <c r="Q12" s="43">
        <v>20435</v>
      </c>
      <c r="R12" s="43">
        <v>1300</v>
      </c>
      <c r="S12" s="40" t="s">
        <v>77</v>
      </c>
      <c r="T12" s="40" t="s">
        <v>83</v>
      </c>
      <c r="U12" s="43">
        <v>54.65</v>
      </c>
      <c r="V12" s="43">
        <v>1</v>
      </c>
      <c r="W12" s="43">
        <v>2.42</v>
      </c>
      <c r="X12" s="43">
        <v>0.51600000000000001</v>
      </c>
      <c r="Y12" s="43">
        <f t="shared" si="0"/>
        <v>2.42</v>
      </c>
      <c r="Z12" s="43">
        <f t="shared" si="1"/>
        <v>0.51600000000000001</v>
      </c>
      <c r="AA12" s="43">
        <v>0.63100000000000001</v>
      </c>
      <c r="AB12" s="44">
        <v>1.2837123204019101</v>
      </c>
      <c r="AC12">
        <f t="shared" si="2"/>
        <v>4550</v>
      </c>
      <c r="AD12">
        <f t="shared" si="3"/>
        <v>24</v>
      </c>
      <c r="AE12">
        <f t="shared" si="4"/>
        <v>5.2</v>
      </c>
      <c r="AF12">
        <f>'TP Factors'!$D$3</f>
        <v>1.168489000131735</v>
      </c>
      <c r="AG12">
        <f t="shared" si="5"/>
        <v>6.1</v>
      </c>
    </row>
    <row r="13" spans="1:33">
      <c r="A13" s="40" t="s">
        <v>65</v>
      </c>
      <c r="B13" s="40">
        <v>27</v>
      </c>
      <c r="C13" s="40" t="s">
        <v>66</v>
      </c>
      <c r="D13" s="41">
        <v>33.090000000000003</v>
      </c>
      <c r="E13" s="40" t="s">
        <v>67</v>
      </c>
      <c r="F13" s="40">
        <v>1234</v>
      </c>
      <c r="G13" s="35">
        <v>102.5</v>
      </c>
      <c r="H13" s="40" t="s">
        <v>68</v>
      </c>
      <c r="I13" s="40" t="s">
        <v>69</v>
      </c>
      <c r="J13" s="40">
        <v>1807</v>
      </c>
      <c r="K13" s="42">
        <v>458.69272616900003</v>
      </c>
      <c r="L13" s="42">
        <v>5628.5272145299996</v>
      </c>
      <c r="M13" s="41">
        <v>3.79</v>
      </c>
      <c r="N13" s="41">
        <v>0.93</v>
      </c>
      <c r="O13" s="40">
        <v>20488</v>
      </c>
      <c r="P13" s="40">
        <v>20036</v>
      </c>
      <c r="Q13" s="43">
        <v>20488</v>
      </c>
      <c r="R13" s="43">
        <v>1300</v>
      </c>
      <c r="S13" s="40" t="s">
        <v>77</v>
      </c>
      <c r="T13" s="40" t="s">
        <v>83</v>
      </c>
      <c r="U13" s="43">
        <v>54.65</v>
      </c>
      <c r="V13" s="43">
        <v>1</v>
      </c>
      <c r="W13" s="43">
        <v>2.42</v>
      </c>
      <c r="X13" s="43">
        <v>0.51600000000000001</v>
      </c>
      <c r="Y13" s="43">
        <f t="shared" si="0"/>
        <v>2.42</v>
      </c>
      <c r="Z13" s="43">
        <f t="shared" si="1"/>
        <v>0.51600000000000001</v>
      </c>
      <c r="AA13" s="43">
        <v>0.63100000000000001</v>
      </c>
      <c r="AB13" s="44">
        <v>1.3908338011058901</v>
      </c>
      <c r="AC13">
        <f t="shared" si="2"/>
        <v>4930</v>
      </c>
      <c r="AD13">
        <f t="shared" si="3"/>
        <v>26</v>
      </c>
      <c r="AE13">
        <f t="shared" si="4"/>
        <v>5.6</v>
      </c>
      <c r="AF13">
        <f>'TP Factors'!$D$3</f>
        <v>1.168489000131735</v>
      </c>
      <c r="AG13">
        <f t="shared" si="5"/>
        <v>6.5</v>
      </c>
    </row>
    <row r="14" spans="1:33">
      <c r="A14" s="40" t="s">
        <v>65</v>
      </c>
      <c r="B14" s="40">
        <v>27</v>
      </c>
      <c r="C14" s="40" t="s">
        <v>66</v>
      </c>
      <c r="D14" s="41">
        <v>33.090000000000003</v>
      </c>
      <c r="E14" s="40" t="s">
        <v>67</v>
      </c>
      <c r="F14" s="40">
        <v>1234</v>
      </c>
      <c r="G14" s="35">
        <v>102.5</v>
      </c>
      <c r="H14" s="40" t="s">
        <v>68</v>
      </c>
      <c r="I14" s="40" t="s">
        <v>69</v>
      </c>
      <c r="J14" s="40">
        <v>12397</v>
      </c>
      <c r="K14" s="42">
        <v>1214.5475641200001</v>
      </c>
      <c r="L14" s="42">
        <v>38606.050275499998</v>
      </c>
      <c r="M14" s="41">
        <v>26.03</v>
      </c>
      <c r="N14" s="41">
        <v>6.4</v>
      </c>
      <c r="O14" s="40">
        <v>20496</v>
      </c>
      <c r="P14" s="40">
        <v>20044</v>
      </c>
      <c r="Q14" s="43">
        <v>20496</v>
      </c>
      <c r="R14" s="43">
        <v>1300</v>
      </c>
      <c r="S14" s="40" t="s">
        <v>77</v>
      </c>
      <c r="T14" s="40" t="s">
        <v>83</v>
      </c>
      <c r="U14" s="43">
        <v>54.65</v>
      </c>
      <c r="V14" s="43">
        <v>1</v>
      </c>
      <c r="W14" s="43">
        <v>2.42</v>
      </c>
      <c r="X14" s="43">
        <v>0.51600000000000001</v>
      </c>
      <c r="Y14" s="43">
        <f t="shared" si="0"/>
        <v>2.42</v>
      </c>
      <c r="Z14" s="43">
        <f t="shared" si="1"/>
        <v>0.51600000000000001</v>
      </c>
      <c r="AA14" s="43">
        <v>0.63100000000000001</v>
      </c>
      <c r="AB14" s="44">
        <v>9.3628371632379306</v>
      </c>
      <c r="AC14">
        <f t="shared" si="2"/>
        <v>33188</v>
      </c>
      <c r="AD14">
        <f t="shared" si="3"/>
        <v>177</v>
      </c>
      <c r="AE14">
        <f t="shared" si="4"/>
        <v>37.799999999999997</v>
      </c>
      <c r="AF14">
        <f>'TP Factors'!$D$3</f>
        <v>1.168489000131735</v>
      </c>
      <c r="AG14">
        <f t="shared" si="5"/>
        <v>44.2</v>
      </c>
    </row>
    <row r="15" spans="1:33">
      <c r="A15" s="40" t="s">
        <v>65</v>
      </c>
      <c r="B15" s="40">
        <v>27</v>
      </c>
      <c r="C15" s="40" t="s">
        <v>66</v>
      </c>
      <c r="D15" s="41">
        <v>33.090000000000003</v>
      </c>
      <c r="E15" s="40" t="s">
        <v>67</v>
      </c>
      <c r="F15" s="40">
        <v>1234</v>
      </c>
      <c r="G15" s="35">
        <v>45</v>
      </c>
      <c r="H15" s="40" t="s">
        <v>68</v>
      </c>
      <c r="I15" s="40" t="s">
        <v>69</v>
      </c>
      <c r="J15" s="40">
        <v>291</v>
      </c>
      <c r="K15" s="42">
        <v>155.65772083600001</v>
      </c>
      <c r="L15" s="42">
        <v>906.22518219599999</v>
      </c>
      <c r="M15" s="41">
        <v>0.35</v>
      </c>
      <c r="N15" s="41">
        <v>0.14000000000000001</v>
      </c>
      <c r="O15" s="40">
        <v>20504</v>
      </c>
      <c r="P15" s="40">
        <v>20052</v>
      </c>
      <c r="Q15" s="43">
        <v>20504</v>
      </c>
      <c r="R15" s="43">
        <v>8140</v>
      </c>
      <c r="S15" s="40" t="s">
        <v>77</v>
      </c>
      <c r="T15" s="40" t="s">
        <v>79</v>
      </c>
      <c r="U15" s="43">
        <v>54.65</v>
      </c>
      <c r="V15" s="43">
        <v>1</v>
      </c>
      <c r="W15" s="43">
        <v>1.18</v>
      </c>
      <c r="X15" s="43">
        <v>0.48</v>
      </c>
      <c r="Y15" s="43">
        <f t="shared" si="0"/>
        <v>1.18</v>
      </c>
      <c r="Z15" s="43">
        <f t="shared" si="1"/>
        <v>0.48</v>
      </c>
      <c r="AA15" s="43">
        <v>0.63</v>
      </c>
      <c r="AB15" s="44">
        <v>0.22024899948701401</v>
      </c>
      <c r="AC15">
        <f t="shared" si="2"/>
        <v>779</v>
      </c>
      <c r="AD15">
        <f t="shared" si="3"/>
        <v>2</v>
      </c>
      <c r="AE15">
        <f t="shared" si="4"/>
        <v>0.8</v>
      </c>
      <c r="AF15">
        <f>'TP Factors'!$D$3</f>
        <v>1.168489000131735</v>
      </c>
      <c r="AG15">
        <f t="shared" si="5"/>
        <v>0.9</v>
      </c>
    </row>
    <row r="16" spans="1:33">
      <c r="A16" s="40" t="s">
        <v>65</v>
      </c>
      <c r="B16" s="40">
        <v>27</v>
      </c>
      <c r="C16" s="40" t="s">
        <v>66</v>
      </c>
      <c r="D16" s="41">
        <v>33.090000000000003</v>
      </c>
      <c r="E16" s="40" t="s">
        <v>67</v>
      </c>
      <c r="F16" s="40">
        <v>1234</v>
      </c>
      <c r="G16" s="35">
        <v>45</v>
      </c>
      <c r="H16" s="40" t="s">
        <v>68</v>
      </c>
      <c r="I16" s="40" t="s">
        <v>69</v>
      </c>
      <c r="J16" s="40">
        <v>5705</v>
      </c>
      <c r="K16" s="42">
        <v>1394.4419807300001</v>
      </c>
      <c r="L16" s="42">
        <v>15946.147239800001</v>
      </c>
      <c r="M16" s="41">
        <v>6.85</v>
      </c>
      <c r="N16" s="41">
        <v>2.74</v>
      </c>
      <c r="O16" s="40">
        <v>20525</v>
      </c>
      <c r="P16" s="40">
        <v>20073</v>
      </c>
      <c r="Q16" s="43">
        <v>20525</v>
      </c>
      <c r="R16" s="43">
        <v>8140</v>
      </c>
      <c r="S16" s="40" t="s">
        <v>72</v>
      </c>
      <c r="T16" s="40" t="s">
        <v>84</v>
      </c>
      <c r="U16" s="43">
        <v>54.65</v>
      </c>
      <c r="V16" s="43">
        <v>1</v>
      </c>
      <c r="W16" s="43">
        <v>1.18</v>
      </c>
      <c r="X16" s="43">
        <v>0.48</v>
      </c>
      <c r="Y16" s="43">
        <f t="shared" si="0"/>
        <v>1.18</v>
      </c>
      <c r="Z16" s="43">
        <f t="shared" si="1"/>
        <v>0.48</v>
      </c>
      <c r="AA16" s="43">
        <v>0.70299999999999996</v>
      </c>
      <c r="AB16" s="44">
        <v>3.1562357056776702</v>
      </c>
      <c r="AC16">
        <f t="shared" si="2"/>
        <v>12464</v>
      </c>
      <c r="AD16">
        <f t="shared" si="3"/>
        <v>32</v>
      </c>
      <c r="AE16">
        <f t="shared" si="4"/>
        <v>13.2</v>
      </c>
      <c r="AF16">
        <f>'TP Factors'!$D$3</f>
        <v>1.168489000131735</v>
      </c>
      <c r="AG16">
        <f t="shared" si="5"/>
        <v>15.4</v>
      </c>
    </row>
    <row r="17" spans="1:33">
      <c r="A17" s="40" t="s">
        <v>65</v>
      </c>
      <c r="B17" s="40">
        <v>27</v>
      </c>
      <c r="C17" s="40" t="s">
        <v>66</v>
      </c>
      <c r="D17" s="41">
        <v>33.090000000000003</v>
      </c>
      <c r="E17" s="40" t="s">
        <v>67</v>
      </c>
      <c r="F17" s="40">
        <v>3456</v>
      </c>
      <c r="G17" s="35">
        <v>30.5</v>
      </c>
      <c r="H17" s="40" t="s">
        <v>68</v>
      </c>
      <c r="I17" s="40" t="s">
        <v>69</v>
      </c>
      <c r="J17" s="40">
        <v>1057</v>
      </c>
      <c r="K17" s="42">
        <v>541.88859090899996</v>
      </c>
      <c r="L17" s="42">
        <v>6878.4134833400003</v>
      </c>
      <c r="M17" s="41">
        <v>2.0299999999999998</v>
      </c>
      <c r="N17" s="41">
        <v>0.53</v>
      </c>
      <c r="O17" s="40">
        <v>20540</v>
      </c>
      <c r="P17" s="40">
        <v>20088</v>
      </c>
      <c r="Q17" s="43">
        <v>20540</v>
      </c>
      <c r="R17" s="43">
        <v>2210</v>
      </c>
      <c r="S17" s="40" t="s">
        <v>70</v>
      </c>
      <c r="T17" s="40" t="s">
        <v>85</v>
      </c>
      <c r="U17" s="43">
        <v>54.65</v>
      </c>
      <c r="V17" s="43">
        <v>1</v>
      </c>
      <c r="W17" s="43">
        <v>1.92</v>
      </c>
      <c r="X17" s="43">
        <v>0.50600000000000001</v>
      </c>
      <c r="Y17" s="43">
        <f t="shared" si="0"/>
        <v>1.92</v>
      </c>
      <c r="Z17" s="43">
        <f t="shared" si="1"/>
        <v>0.50600000000000001</v>
      </c>
      <c r="AA17" s="43">
        <v>0.30199999999999999</v>
      </c>
      <c r="AB17" s="44">
        <v>2.4729082726138E-2</v>
      </c>
      <c r="AC17">
        <f t="shared" si="2"/>
        <v>42</v>
      </c>
      <c r="AD17">
        <f t="shared" si="3"/>
        <v>0</v>
      </c>
      <c r="AE17">
        <f t="shared" si="4"/>
        <v>0</v>
      </c>
      <c r="AF17">
        <f>'TP Factors'!$D$3</f>
        <v>1.168489000131735</v>
      </c>
      <c r="AG17">
        <f t="shared" si="5"/>
        <v>0</v>
      </c>
    </row>
    <row r="18" spans="1:33">
      <c r="A18" s="40" t="s">
        <v>65</v>
      </c>
      <c r="B18" s="40">
        <v>27</v>
      </c>
      <c r="C18" s="40" t="s">
        <v>66</v>
      </c>
      <c r="D18" s="41">
        <v>33.090000000000003</v>
      </c>
      <c r="E18" s="40" t="s">
        <v>67</v>
      </c>
      <c r="F18" s="40">
        <v>3456</v>
      </c>
      <c r="G18" s="35">
        <v>0</v>
      </c>
      <c r="H18" s="40" t="s">
        <v>68</v>
      </c>
      <c r="I18" s="40" t="s">
        <v>69</v>
      </c>
      <c r="J18" s="40">
        <v>868</v>
      </c>
      <c r="K18" s="42">
        <v>626.53067446499995</v>
      </c>
      <c r="L18" s="42">
        <v>5625.8890000900001</v>
      </c>
      <c r="M18" s="41">
        <v>0</v>
      </c>
      <c r="N18" s="41">
        <v>0</v>
      </c>
      <c r="O18" s="40">
        <v>20542</v>
      </c>
      <c r="P18" s="40">
        <v>20090</v>
      </c>
      <c r="Q18" s="43">
        <v>20542</v>
      </c>
      <c r="R18" s="43">
        <v>6460</v>
      </c>
      <c r="S18" s="40" t="s">
        <v>70</v>
      </c>
      <c r="T18" s="40" t="s">
        <v>86</v>
      </c>
      <c r="U18" s="43">
        <v>54.65</v>
      </c>
      <c r="V18" s="43">
        <v>1</v>
      </c>
      <c r="W18" s="43">
        <v>0</v>
      </c>
      <c r="X18" s="43">
        <v>0</v>
      </c>
      <c r="Y18" s="43">
        <f t="shared" si="0"/>
        <v>0</v>
      </c>
      <c r="Z18" s="43">
        <f t="shared" si="1"/>
        <v>0</v>
      </c>
      <c r="AA18" s="43">
        <v>0.30299999999999999</v>
      </c>
      <c r="AB18" s="44">
        <v>6.8481207515360104E-2</v>
      </c>
      <c r="AC18">
        <f t="shared" si="2"/>
        <v>117</v>
      </c>
      <c r="AD18">
        <f t="shared" si="3"/>
        <v>0</v>
      </c>
      <c r="AE18">
        <f t="shared" si="4"/>
        <v>0</v>
      </c>
      <c r="AF18">
        <f>'TP Factors'!$D$3</f>
        <v>1.168489000131735</v>
      </c>
      <c r="AG18">
        <f t="shared" si="5"/>
        <v>0</v>
      </c>
    </row>
    <row r="19" spans="1:33">
      <c r="A19" s="40" t="s">
        <v>65</v>
      </c>
      <c r="B19" s="40">
        <v>27</v>
      </c>
      <c r="C19" s="40" t="s">
        <v>66</v>
      </c>
      <c r="D19" s="41">
        <v>33.090000000000003</v>
      </c>
      <c r="E19" s="40" t="s">
        <v>67</v>
      </c>
      <c r="F19" s="40">
        <v>1234</v>
      </c>
      <c r="G19" s="35">
        <v>45</v>
      </c>
      <c r="H19" s="40" t="s">
        <v>68</v>
      </c>
      <c r="I19" s="40" t="s">
        <v>69</v>
      </c>
      <c r="J19" s="40">
        <v>59</v>
      </c>
      <c r="K19" s="42">
        <v>61.2794128118</v>
      </c>
      <c r="L19" s="42">
        <v>183.651075362</v>
      </c>
      <c r="M19" s="41">
        <v>7.0000000000000007E-2</v>
      </c>
      <c r="N19" s="41">
        <v>0.03</v>
      </c>
      <c r="O19" s="40">
        <v>20560</v>
      </c>
      <c r="P19" s="40">
        <v>20108</v>
      </c>
      <c r="Q19" s="43">
        <v>20560</v>
      </c>
      <c r="R19" s="43">
        <v>8140</v>
      </c>
      <c r="S19" s="40" t="s">
        <v>77</v>
      </c>
      <c r="T19" s="40" t="s">
        <v>79</v>
      </c>
      <c r="U19" s="43">
        <v>54.65</v>
      </c>
      <c r="V19" s="43">
        <v>1</v>
      </c>
      <c r="W19" s="43">
        <v>1.18</v>
      </c>
      <c r="X19" s="43">
        <v>0.48</v>
      </c>
      <c r="Y19" s="43">
        <f t="shared" si="0"/>
        <v>1.18</v>
      </c>
      <c r="Z19" s="43">
        <f t="shared" si="1"/>
        <v>0.48</v>
      </c>
      <c r="AA19" s="43">
        <v>0.63</v>
      </c>
      <c r="AB19" s="44">
        <v>4.5380987501876698E-2</v>
      </c>
      <c r="AC19">
        <f t="shared" si="2"/>
        <v>161</v>
      </c>
      <c r="AD19">
        <f t="shared" si="3"/>
        <v>0</v>
      </c>
      <c r="AE19">
        <f t="shared" si="4"/>
        <v>0.2</v>
      </c>
      <c r="AF19">
        <f>'TP Factors'!$D$3</f>
        <v>1.168489000131735</v>
      </c>
      <c r="AG19">
        <f t="shared" si="5"/>
        <v>0.2</v>
      </c>
    </row>
    <row r="20" spans="1:33">
      <c r="A20" s="40" t="s">
        <v>65</v>
      </c>
      <c r="B20" s="40">
        <v>27</v>
      </c>
      <c r="C20" s="40" t="s">
        <v>66</v>
      </c>
      <c r="D20" s="41">
        <v>33.090000000000003</v>
      </c>
      <c r="E20" s="40" t="s">
        <v>67</v>
      </c>
      <c r="F20" s="40">
        <v>1234</v>
      </c>
      <c r="G20" s="35">
        <v>102.5</v>
      </c>
      <c r="H20" s="40" t="s">
        <v>68</v>
      </c>
      <c r="I20" s="40" t="s">
        <v>69</v>
      </c>
      <c r="J20" s="40">
        <v>57</v>
      </c>
      <c r="K20" s="42">
        <v>59.227122789100001</v>
      </c>
      <c r="L20" s="42">
        <v>176.32891916599999</v>
      </c>
      <c r="M20" s="41">
        <v>0.12</v>
      </c>
      <c r="N20" s="41">
        <v>0.03</v>
      </c>
      <c r="O20" s="40">
        <v>20570</v>
      </c>
      <c r="P20" s="40">
        <v>20117</v>
      </c>
      <c r="Q20" s="43">
        <v>20570</v>
      </c>
      <c r="R20" s="43">
        <v>1300</v>
      </c>
      <c r="S20" s="40" t="s">
        <v>77</v>
      </c>
      <c r="T20" s="40" t="s">
        <v>83</v>
      </c>
      <c r="U20" s="43">
        <v>54.65</v>
      </c>
      <c r="V20" s="43">
        <v>1</v>
      </c>
      <c r="W20" s="43">
        <v>2.42</v>
      </c>
      <c r="X20" s="43">
        <v>0.51600000000000001</v>
      </c>
      <c r="Y20" s="43">
        <f t="shared" si="0"/>
        <v>2.42</v>
      </c>
      <c r="Z20" s="43">
        <f t="shared" si="1"/>
        <v>0.51600000000000001</v>
      </c>
      <c r="AA20" s="43">
        <v>0.63100000000000001</v>
      </c>
      <c r="AB20" s="44">
        <v>4.3571650546170002E-2</v>
      </c>
      <c r="AC20">
        <f t="shared" si="2"/>
        <v>154</v>
      </c>
      <c r="AD20">
        <f t="shared" si="3"/>
        <v>1</v>
      </c>
      <c r="AE20">
        <f t="shared" si="4"/>
        <v>0.2</v>
      </c>
      <c r="AF20">
        <f>'TP Factors'!$D$3</f>
        <v>1.168489000131735</v>
      </c>
      <c r="AG20">
        <f t="shared" si="5"/>
        <v>0.2</v>
      </c>
    </row>
    <row r="21" spans="1:33">
      <c r="A21" s="40" t="s">
        <v>65</v>
      </c>
      <c r="B21" s="40">
        <v>27</v>
      </c>
      <c r="C21" s="40" t="s">
        <v>66</v>
      </c>
      <c r="D21" s="41">
        <v>33.090000000000003</v>
      </c>
      <c r="E21" s="40" t="s">
        <v>67</v>
      </c>
      <c r="F21" s="40">
        <v>1234</v>
      </c>
      <c r="G21" s="35">
        <v>102.5</v>
      </c>
      <c r="H21" s="40" t="s">
        <v>68</v>
      </c>
      <c r="I21" s="40" t="s">
        <v>69</v>
      </c>
      <c r="J21" s="40">
        <v>19</v>
      </c>
      <c r="K21" s="42">
        <v>40.277020692800001</v>
      </c>
      <c r="L21" s="42">
        <v>59.805925774400002</v>
      </c>
      <c r="M21" s="41">
        <v>0.04</v>
      </c>
      <c r="N21" s="41">
        <v>0.01</v>
      </c>
      <c r="O21" s="40">
        <v>20571</v>
      </c>
      <c r="P21" s="40">
        <v>20118</v>
      </c>
      <c r="Q21" s="43">
        <v>20571</v>
      </c>
      <c r="R21" s="43">
        <v>1300</v>
      </c>
      <c r="S21" s="40" t="s">
        <v>77</v>
      </c>
      <c r="T21" s="40" t="s">
        <v>83</v>
      </c>
      <c r="U21" s="43">
        <v>54.65</v>
      </c>
      <c r="V21" s="43">
        <v>1</v>
      </c>
      <c r="W21" s="43">
        <v>2.42</v>
      </c>
      <c r="X21" s="43">
        <v>0.51600000000000001</v>
      </c>
      <c r="Y21" s="43">
        <f t="shared" si="0"/>
        <v>2.42</v>
      </c>
      <c r="Z21" s="43">
        <f t="shared" si="1"/>
        <v>0.51600000000000001</v>
      </c>
      <c r="AA21" s="43">
        <v>0.63100000000000001</v>
      </c>
      <c r="AB21" s="44">
        <v>1.47783069905298E-2</v>
      </c>
      <c r="AC21">
        <f t="shared" si="2"/>
        <v>52</v>
      </c>
      <c r="AD21">
        <f t="shared" si="3"/>
        <v>0</v>
      </c>
      <c r="AE21">
        <f t="shared" si="4"/>
        <v>0.1</v>
      </c>
      <c r="AF21">
        <f>'TP Factors'!$D$3</f>
        <v>1.168489000131735</v>
      </c>
      <c r="AG21">
        <f t="shared" si="5"/>
        <v>0.1</v>
      </c>
    </row>
    <row r="22" spans="1:33">
      <c r="A22" s="40" t="s">
        <v>65</v>
      </c>
      <c r="B22" s="40">
        <v>27</v>
      </c>
      <c r="C22" s="40" t="s">
        <v>66</v>
      </c>
      <c r="D22" s="41">
        <v>33.090000000000003</v>
      </c>
      <c r="E22" s="40" t="s">
        <v>67</v>
      </c>
      <c r="F22" s="40">
        <v>1234</v>
      </c>
      <c r="G22" s="35">
        <v>11.1</v>
      </c>
      <c r="H22" s="40" t="s">
        <v>68</v>
      </c>
      <c r="I22" s="40" t="s">
        <v>69</v>
      </c>
      <c r="J22" s="40">
        <v>1815</v>
      </c>
      <c r="K22" s="42">
        <v>1365.4647596699999</v>
      </c>
      <c r="L22" s="42">
        <v>14263.686146599999</v>
      </c>
      <c r="M22" s="41">
        <v>2.27</v>
      </c>
      <c r="N22" s="41">
        <v>0.1</v>
      </c>
      <c r="O22" s="40">
        <v>20576</v>
      </c>
      <c r="P22" s="40">
        <v>20123</v>
      </c>
      <c r="Q22" s="43">
        <v>20576</v>
      </c>
      <c r="R22" s="43">
        <v>8120</v>
      </c>
      <c r="S22" s="40" t="s">
        <v>72</v>
      </c>
      <c r="T22" s="40" t="s">
        <v>87</v>
      </c>
      <c r="U22" s="43">
        <v>54.65</v>
      </c>
      <c r="V22" s="43">
        <v>1</v>
      </c>
      <c r="W22" s="43">
        <v>1.25</v>
      </c>
      <c r="X22" s="43">
        <v>5.2999999999999999E-2</v>
      </c>
      <c r="Y22" s="43">
        <f t="shared" si="0"/>
        <v>1.25</v>
      </c>
      <c r="Z22" s="43">
        <f t="shared" si="1"/>
        <v>5.2999999999999999E-2</v>
      </c>
      <c r="AA22" s="43">
        <v>0.25</v>
      </c>
      <c r="AB22" s="44">
        <v>3.52461950782974</v>
      </c>
      <c r="AC22">
        <f t="shared" si="2"/>
        <v>4950</v>
      </c>
      <c r="AD22">
        <f t="shared" si="3"/>
        <v>14</v>
      </c>
      <c r="AE22">
        <f t="shared" si="4"/>
        <v>0.6</v>
      </c>
      <c r="AF22">
        <f>'TP Factors'!$D$3</f>
        <v>1.168489000131735</v>
      </c>
      <c r="AG22">
        <f t="shared" si="5"/>
        <v>0.7</v>
      </c>
    </row>
    <row r="23" spans="1:33">
      <c r="A23" s="40" t="s">
        <v>65</v>
      </c>
      <c r="B23" s="40">
        <v>27</v>
      </c>
      <c r="C23" s="40" t="s">
        <v>66</v>
      </c>
      <c r="D23" s="41">
        <v>33.090000000000003</v>
      </c>
      <c r="E23" s="40" t="s">
        <v>67</v>
      </c>
      <c r="F23" s="40">
        <v>3456</v>
      </c>
      <c r="G23" s="35">
        <v>30.5</v>
      </c>
      <c r="H23" s="40" t="s">
        <v>68</v>
      </c>
      <c r="I23" s="40" t="s">
        <v>69</v>
      </c>
      <c r="J23" s="40">
        <v>1219</v>
      </c>
      <c r="K23" s="42">
        <v>480.20084011799997</v>
      </c>
      <c r="L23" s="42">
        <v>7929.64938686</v>
      </c>
      <c r="M23" s="41">
        <v>2.34</v>
      </c>
      <c r="N23" s="41">
        <v>0.62</v>
      </c>
      <c r="O23" s="40">
        <v>20587</v>
      </c>
      <c r="P23" s="40">
        <v>20134</v>
      </c>
      <c r="Q23" s="43">
        <v>20587</v>
      </c>
      <c r="R23" s="43">
        <v>2210</v>
      </c>
      <c r="S23" s="40" t="s">
        <v>70</v>
      </c>
      <c r="T23" s="40" t="s">
        <v>85</v>
      </c>
      <c r="U23" s="43">
        <v>54.65</v>
      </c>
      <c r="V23" s="43">
        <v>1</v>
      </c>
      <c r="W23" s="43">
        <v>1.92</v>
      </c>
      <c r="X23" s="43">
        <v>0.50600000000000001</v>
      </c>
      <c r="Y23" s="43">
        <f t="shared" si="0"/>
        <v>1.92</v>
      </c>
      <c r="Z23" s="43">
        <f t="shared" si="1"/>
        <v>0.50600000000000001</v>
      </c>
      <c r="AA23" s="43">
        <v>0.30199999999999999</v>
      </c>
      <c r="AB23" s="44">
        <v>3.6295609758767902E-2</v>
      </c>
      <c r="AC23">
        <f t="shared" si="2"/>
        <v>62</v>
      </c>
      <c r="AD23">
        <f t="shared" si="3"/>
        <v>0</v>
      </c>
      <c r="AE23">
        <f t="shared" si="4"/>
        <v>0.1</v>
      </c>
      <c r="AF23">
        <f>'TP Factors'!$D$3</f>
        <v>1.168489000131735</v>
      </c>
      <c r="AG23">
        <f t="shared" si="5"/>
        <v>0.1</v>
      </c>
    </row>
    <row r="24" spans="1:33">
      <c r="A24" s="40" t="s">
        <v>65</v>
      </c>
      <c r="B24" s="40">
        <v>27</v>
      </c>
      <c r="C24" s="40" t="s">
        <v>66</v>
      </c>
      <c r="D24" s="41">
        <v>33.090000000000003</v>
      </c>
      <c r="E24" s="40" t="s">
        <v>67</v>
      </c>
      <c r="F24" s="40">
        <v>3456</v>
      </c>
      <c r="G24" s="35">
        <v>3</v>
      </c>
      <c r="H24" s="40" t="s">
        <v>68</v>
      </c>
      <c r="I24" s="40" t="s">
        <v>69</v>
      </c>
      <c r="J24" s="40">
        <v>3359</v>
      </c>
      <c r="K24" s="42">
        <v>525.95827944099995</v>
      </c>
      <c r="L24" s="42">
        <v>15980.412065799999</v>
      </c>
      <c r="M24" s="41">
        <v>2.35</v>
      </c>
      <c r="N24" s="41">
        <v>0.3</v>
      </c>
      <c r="O24" s="40">
        <v>20592</v>
      </c>
      <c r="P24" s="40">
        <v>20139</v>
      </c>
      <c r="Q24" s="43">
        <v>20592</v>
      </c>
      <c r="R24" s="43">
        <v>4340</v>
      </c>
      <c r="S24" s="40" t="s">
        <v>72</v>
      </c>
      <c r="T24" s="40" t="s">
        <v>88</v>
      </c>
      <c r="U24" s="43">
        <v>54.65</v>
      </c>
      <c r="V24" s="43">
        <v>1</v>
      </c>
      <c r="W24" s="43">
        <v>0.7</v>
      </c>
      <c r="X24" s="43">
        <v>0.09</v>
      </c>
      <c r="Y24" s="43">
        <f t="shared" si="0"/>
        <v>0.7</v>
      </c>
      <c r="Z24" s="43">
        <f t="shared" si="1"/>
        <v>0.09</v>
      </c>
      <c r="AA24" s="43">
        <v>0.41299999999999998</v>
      </c>
      <c r="AB24" s="44">
        <v>0.12562284818564401</v>
      </c>
      <c r="AC24">
        <f t="shared" si="2"/>
        <v>291</v>
      </c>
      <c r="AD24">
        <f t="shared" si="3"/>
        <v>0</v>
      </c>
      <c r="AE24">
        <f t="shared" si="4"/>
        <v>0.1</v>
      </c>
      <c r="AF24">
        <f>'TP Factors'!$D$3</f>
        <v>1.168489000131735</v>
      </c>
      <c r="AG24">
        <f t="shared" si="5"/>
        <v>0.1</v>
      </c>
    </row>
    <row r="25" spans="1:33">
      <c r="A25" s="40" t="s">
        <v>65</v>
      </c>
      <c r="B25" s="40">
        <v>27</v>
      </c>
      <c r="C25" s="40" t="s">
        <v>66</v>
      </c>
      <c r="D25" s="41">
        <v>33.090000000000003</v>
      </c>
      <c r="E25" s="40" t="s">
        <v>67</v>
      </c>
      <c r="F25" s="40">
        <v>1234</v>
      </c>
      <c r="G25" s="35">
        <v>102.5</v>
      </c>
      <c r="H25" s="40" t="s">
        <v>68</v>
      </c>
      <c r="I25" s="40" t="s">
        <v>69</v>
      </c>
      <c r="J25" s="40">
        <v>976</v>
      </c>
      <c r="K25" s="42">
        <v>397.11577725500001</v>
      </c>
      <c r="L25" s="42">
        <v>2896.1190173199998</v>
      </c>
      <c r="M25" s="41">
        <v>2.0499999999999998</v>
      </c>
      <c r="N25" s="41">
        <v>0.5</v>
      </c>
      <c r="O25" s="40">
        <v>20597</v>
      </c>
      <c r="P25" s="40">
        <v>20143</v>
      </c>
      <c r="Q25" s="43">
        <v>20597</v>
      </c>
      <c r="R25" s="43">
        <v>1300</v>
      </c>
      <c r="S25" s="40" t="s">
        <v>72</v>
      </c>
      <c r="T25" s="40" t="s">
        <v>89</v>
      </c>
      <c r="U25" s="43">
        <v>54.65</v>
      </c>
      <c r="V25" s="43">
        <v>1</v>
      </c>
      <c r="W25" s="43">
        <v>2.42</v>
      </c>
      <c r="X25" s="43">
        <v>0.51600000000000001</v>
      </c>
      <c r="Y25" s="43">
        <f t="shared" si="0"/>
        <v>2.42</v>
      </c>
      <c r="Z25" s="43">
        <f t="shared" si="1"/>
        <v>0.51600000000000001</v>
      </c>
      <c r="AA25" s="43">
        <v>0.66200000000000003</v>
      </c>
      <c r="AB25" s="44">
        <v>0.71564373200076503</v>
      </c>
      <c r="AC25">
        <f t="shared" si="2"/>
        <v>2661</v>
      </c>
      <c r="AD25">
        <f t="shared" si="3"/>
        <v>14</v>
      </c>
      <c r="AE25">
        <f t="shared" si="4"/>
        <v>3</v>
      </c>
      <c r="AF25">
        <f>'TP Factors'!$D$3</f>
        <v>1.168489000131735</v>
      </c>
      <c r="AG25">
        <f t="shared" si="5"/>
        <v>3.5</v>
      </c>
    </row>
    <row r="26" spans="1:33">
      <c r="A26" s="40" t="s">
        <v>65</v>
      </c>
      <c r="B26" s="40">
        <v>27</v>
      </c>
      <c r="C26" s="40" t="s">
        <v>66</v>
      </c>
      <c r="D26" s="41">
        <v>33.090000000000003</v>
      </c>
      <c r="E26" s="40" t="s">
        <v>67</v>
      </c>
      <c r="F26" s="40">
        <v>1234</v>
      </c>
      <c r="G26" s="35">
        <v>13</v>
      </c>
      <c r="H26" s="40" t="s">
        <v>68</v>
      </c>
      <c r="I26" s="40" t="s">
        <v>69</v>
      </c>
      <c r="J26" s="40">
        <v>2685</v>
      </c>
      <c r="K26" s="42">
        <v>808.88731179199999</v>
      </c>
      <c r="L26" s="42">
        <v>15426.7316574</v>
      </c>
      <c r="M26" s="41">
        <v>4.97</v>
      </c>
      <c r="N26" s="41">
        <v>0.59</v>
      </c>
      <c r="O26" s="40">
        <v>20600</v>
      </c>
      <c r="P26" s="40">
        <v>20146</v>
      </c>
      <c r="Q26" s="43">
        <v>20600</v>
      </c>
      <c r="R26" s="43">
        <v>1100</v>
      </c>
      <c r="S26" s="40" t="s">
        <v>72</v>
      </c>
      <c r="T26" s="40" t="s">
        <v>74</v>
      </c>
      <c r="U26" s="43">
        <v>54.65</v>
      </c>
      <c r="V26" s="43">
        <v>1</v>
      </c>
      <c r="W26" s="43">
        <v>1.85</v>
      </c>
      <c r="X26" s="43">
        <v>0.22</v>
      </c>
      <c r="Y26" s="43">
        <f t="shared" si="0"/>
        <v>1.85</v>
      </c>
      <c r="Z26" s="43">
        <f t="shared" si="1"/>
        <v>0.22</v>
      </c>
      <c r="AA26" s="43">
        <v>0.34200000000000003</v>
      </c>
      <c r="AB26" s="44">
        <v>1.1230399144771901</v>
      </c>
      <c r="AC26">
        <f t="shared" si="2"/>
        <v>2158</v>
      </c>
      <c r="AD26">
        <f t="shared" si="3"/>
        <v>9</v>
      </c>
      <c r="AE26">
        <f t="shared" si="4"/>
        <v>1</v>
      </c>
      <c r="AF26">
        <f>'TP Factors'!$D$3</f>
        <v>1.168489000131735</v>
      </c>
      <c r="AG26">
        <f t="shared" si="5"/>
        <v>1.2</v>
      </c>
    </row>
    <row r="27" spans="1:33">
      <c r="A27" s="40" t="s">
        <v>65</v>
      </c>
      <c r="B27" s="40">
        <v>27</v>
      </c>
      <c r="C27" s="40" t="s">
        <v>66</v>
      </c>
      <c r="D27" s="41">
        <v>33.090000000000003</v>
      </c>
      <c r="E27" s="40" t="s">
        <v>67</v>
      </c>
      <c r="F27" s="40">
        <v>3456</v>
      </c>
      <c r="G27" s="35">
        <v>30.5</v>
      </c>
      <c r="H27" s="40" t="s">
        <v>68</v>
      </c>
      <c r="I27" s="40" t="s">
        <v>69</v>
      </c>
      <c r="J27" s="40">
        <v>2190</v>
      </c>
      <c r="K27" s="42">
        <v>550.18611163900005</v>
      </c>
      <c r="L27" s="42">
        <v>16057.7047401</v>
      </c>
      <c r="M27" s="41">
        <v>4.2</v>
      </c>
      <c r="N27" s="41">
        <v>1.1100000000000001</v>
      </c>
      <c r="O27" s="40">
        <v>20605</v>
      </c>
      <c r="P27" s="40">
        <v>20151</v>
      </c>
      <c r="Q27" s="43">
        <v>20605</v>
      </c>
      <c r="R27" s="43">
        <v>2210</v>
      </c>
      <c r="S27" s="40" t="s">
        <v>72</v>
      </c>
      <c r="T27" s="40" t="s">
        <v>73</v>
      </c>
      <c r="U27" s="43">
        <v>54.65</v>
      </c>
      <c r="V27" s="43">
        <v>1</v>
      </c>
      <c r="W27" s="43">
        <v>1.92</v>
      </c>
      <c r="X27" s="43">
        <v>0.50600000000000001</v>
      </c>
      <c r="Y27" s="43">
        <f t="shared" si="0"/>
        <v>1.92</v>
      </c>
      <c r="Z27" s="43">
        <f t="shared" si="1"/>
        <v>0.50600000000000001</v>
      </c>
      <c r="AA27" s="43">
        <v>0.26800000000000002</v>
      </c>
      <c r="AB27" s="44">
        <v>0.12992631818648001</v>
      </c>
      <c r="AC27">
        <f t="shared" si="2"/>
        <v>196</v>
      </c>
      <c r="AD27">
        <f t="shared" si="3"/>
        <v>1</v>
      </c>
      <c r="AE27">
        <f t="shared" si="4"/>
        <v>0.2</v>
      </c>
      <c r="AF27">
        <f>'TP Factors'!$D$3</f>
        <v>1.168489000131735</v>
      </c>
      <c r="AG27">
        <f t="shared" si="5"/>
        <v>0.2</v>
      </c>
    </row>
    <row r="28" spans="1:33">
      <c r="A28" s="40" t="s">
        <v>65</v>
      </c>
      <c r="B28" s="40">
        <v>27</v>
      </c>
      <c r="C28" s="40" t="s">
        <v>66</v>
      </c>
      <c r="D28" s="41">
        <v>33.090000000000003</v>
      </c>
      <c r="E28" s="40" t="s">
        <v>67</v>
      </c>
      <c r="F28" s="40">
        <v>1234</v>
      </c>
      <c r="G28" s="35">
        <v>102.5</v>
      </c>
      <c r="H28" s="40" t="s">
        <v>68</v>
      </c>
      <c r="I28" s="40" t="s">
        <v>69</v>
      </c>
      <c r="J28" s="40">
        <v>27</v>
      </c>
      <c r="K28" s="42">
        <v>46.897826777900001</v>
      </c>
      <c r="L28" s="42">
        <v>84.838063723199994</v>
      </c>
      <c r="M28" s="41">
        <v>0.06</v>
      </c>
      <c r="N28" s="41">
        <v>0.01</v>
      </c>
      <c r="O28" s="40">
        <v>20624</v>
      </c>
      <c r="P28" s="40">
        <v>20170</v>
      </c>
      <c r="Q28" s="43">
        <v>20624</v>
      </c>
      <c r="R28" s="43">
        <v>1300</v>
      </c>
      <c r="S28" s="40" t="s">
        <v>77</v>
      </c>
      <c r="T28" s="40" t="s">
        <v>83</v>
      </c>
      <c r="U28" s="43">
        <v>54.65</v>
      </c>
      <c r="V28" s="43">
        <v>1</v>
      </c>
      <c r="W28" s="43">
        <v>2.42</v>
      </c>
      <c r="X28" s="43">
        <v>0.51600000000000001</v>
      </c>
      <c r="Y28" s="43">
        <f t="shared" si="0"/>
        <v>2.42</v>
      </c>
      <c r="Z28" s="43">
        <f t="shared" si="1"/>
        <v>0.51600000000000001</v>
      </c>
      <c r="AA28" s="43">
        <v>0.63100000000000001</v>
      </c>
      <c r="AB28" s="44">
        <v>2.0963858243958799E-2</v>
      </c>
      <c r="AC28">
        <f t="shared" si="2"/>
        <v>74</v>
      </c>
      <c r="AD28">
        <f t="shared" si="3"/>
        <v>0</v>
      </c>
      <c r="AE28">
        <f t="shared" si="4"/>
        <v>0.1</v>
      </c>
      <c r="AF28">
        <f>'TP Factors'!$D$3</f>
        <v>1.168489000131735</v>
      </c>
      <c r="AG28">
        <f t="shared" si="5"/>
        <v>0.1</v>
      </c>
    </row>
    <row r="29" spans="1:33">
      <c r="A29" s="40" t="s">
        <v>65</v>
      </c>
      <c r="B29" s="40">
        <v>27</v>
      </c>
      <c r="C29" s="40" t="s">
        <v>66</v>
      </c>
      <c r="D29" s="41">
        <v>33.090000000000003</v>
      </c>
      <c r="E29" s="40" t="s">
        <v>67</v>
      </c>
      <c r="F29" s="40">
        <v>3456</v>
      </c>
      <c r="G29" s="35">
        <v>0</v>
      </c>
      <c r="H29" s="40" t="s">
        <v>68</v>
      </c>
      <c r="I29" s="40" t="s">
        <v>69</v>
      </c>
      <c r="J29" s="40">
        <v>1105</v>
      </c>
      <c r="K29" s="42">
        <v>429.26534457399998</v>
      </c>
      <c r="L29" s="42">
        <v>11368.133746199999</v>
      </c>
      <c r="M29" s="41">
        <v>0</v>
      </c>
      <c r="N29" s="41">
        <v>0</v>
      </c>
      <c r="O29" s="40">
        <v>20626</v>
      </c>
      <c r="P29" s="40">
        <v>20172</v>
      </c>
      <c r="Q29" s="43">
        <v>20626</v>
      </c>
      <c r="R29" s="43">
        <v>6460</v>
      </c>
      <c r="S29" s="40" t="s">
        <v>77</v>
      </c>
      <c r="T29" s="40" t="s">
        <v>90</v>
      </c>
      <c r="U29" s="43">
        <v>54.65</v>
      </c>
      <c r="V29" s="43">
        <v>1</v>
      </c>
      <c r="W29" s="43">
        <v>0</v>
      </c>
      <c r="X29" s="43">
        <v>0</v>
      </c>
      <c r="Y29" s="43">
        <f t="shared" si="0"/>
        <v>0</v>
      </c>
      <c r="Z29" s="43">
        <f t="shared" si="1"/>
        <v>0</v>
      </c>
      <c r="AA29" s="43">
        <v>0.191</v>
      </c>
      <c r="AB29" s="44">
        <v>4.8493775416306999E-2</v>
      </c>
      <c r="AC29">
        <f t="shared" si="2"/>
        <v>52</v>
      </c>
      <c r="AD29">
        <f t="shared" si="3"/>
        <v>0</v>
      </c>
      <c r="AE29">
        <f t="shared" si="4"/>
        <v>0</v>
      </c>
      <c r="AF29">
        <f>'TP Factors'!$D$3</f>
        <v>1.168489000131735</v>
      </c>
      <c r="AG29">
        <f t="shared" si="5"/>
        <v>0</v>
      </c>
    </row>
    <row r="30" spans="1:33">
      <c r="A30" s="40" t="s">
        <v>65</v>
      </c>
      <c r="B30" s="40">
        <v>27</v>
      </c>
      <c r="C30" s="40" t="s">
        <v>66</v>
      </c>
      <c r="D30" s="41">
        <v>33.090000000000003</v>
      </c>
      <c r="E30" s="40" t="s">
        <v>67</v>
      </c>
      <c r="F30" s="40">
        <v>3456</v>
      </c>
      <c r="G30" s="35">
        <v>0</v>
      </c>
      <c r="H30" s="40" t="s">
        <v>68</v>
      </c>
      <c r="I30" s="40" t="s">
        <v>69</v>
      </c>
      <c r="J30" s="40">
        <v>13</v>
      </c>
      <c r="K30" s="42">
        <v>43.178121267199998</v>
      </c>
      <c r="L30" s="42">
        <v>83.481426878299999</v>
      </c>
      <c r="M30" s="41">
        <v>0</v>
      </c>
      <c r="N30" s="41">
        <v>0</v>
      </c>
      <c r="O30" s="40">
        <v>20742</v>
      </c>
      <c r="P30" s="40">
        <v>20288</v>
      </c>
      <c r="Q30" s="43">
        <v>20742</v>
      </c>
      <c r="R30" s="43">
        <v>6300</v>
      </c>
      <c r="S30" s="40" t="s">
        <v>70</v>
      </c>
      <c r="T30" s="40" t="s">
        <v>75</v>
      </c>
      <c r="U30" s="43">
        <v>54.65</v>
      </c>
      <c r="V30" s="43">
        <v>1</v>
      </c>
      <c r="W30" s="43">
        <v>0</v>
      </c>
      <c r="X30" s="43">
        <v>0</v>
      </c>
      <c r="Y30" s="43">
        <f t="shared" si="0"/>
        <v>0</v>
      </c>
      <c r="Z30" s="43">
        <f t="shared" si="1"/>
        <v>0</v>
      </c>
      <c r="AA30" s="43">
        <v>0.30299999999999999</v>
      </c>
      <c r="AB30" s="44">
        <v>1.0905664478393799E-2</v>
      </c>
      <c r="AC30">
        <f t="shared" si="2"/>
        <v>19</v>
      </c>
      <c r="AD30">
        <f t="shared" si="3"/>
        <v>0</v>
      </c>
      <c r="AE30">
        <f t="shared" si="4"/>
        <v>0</v>
      </c>
      <c r="AF30">
        <f>'TP Factors'!$D$3</f>
        <v>1.168489000131735</v>
      </c>
      <c r="AG30">
        <f t="shared" si="5"/>
        <v>0</v>
      </c>
    </row>
    <row r="31" spans="1:33">
      <c r="A31" s="40" t="s">
        <v>65</v>
      </c>
      <c r="B31" s="40">
        <v>27</v>
      </c>
      <c r="C31" s="40" t="s">
        <v>66</v>
      </c>
      <c r="D31" s="41">
        <v>33.090000000000003</v>
      </c>
      <c r="E31" s="40" t="s">
        <v>67</v>
      </c>
      <c r="F31" s="40">
        <v>1234</v>
      </c>
      <c r="G31" s="35">
        <v>102.5</v>
      </c>
      <c r="H31" s="40" t="s">
        <v>68</v>
      </c>
      <c r="I31" s="40" t="s">
        <v>69</v>
      </c>
      <c r="J31" s="40">
        <v>553</v>
      </c>
      <c r="K31" s="42">
        <v>260.79458050099998</v>
      </c>
      <c r="L31" s="42">
        <v>1720.6517406999999</v>
      </c>
      <c r="M31" s="41">
        <v>1.1599999999999999</v>
      </c>
      <c r="N31" s="41">
        <v>0.28999999999999998</v>
      </c>
      <c r="O31" s="40">
        <v>20744</v>
      </c>
      <c r="P31" s="40">
        <v>20290</v>
      </c>
      <c r="Q31" s="43">
        <v>20744</v>
      </c>
      <c r="R31" s="43">
        <v>1300</v>
      </c>
      <c r="S31" s="40" t="s">
        <v>77</v>
      </c>
      <c r="T31" s="40" t="s">
        <v>83</v>
      </c>
      <c r="U31" s="43">
        <v>54.65</v>
      </c>
      <c r="V31" s="43">
        <v>1</v>
      </c>
      <c r="W31" s="43">
        <v>2.42</v>
      </c>
      <c r="X31" s="43">
        <v>0.51600000000000001</v>
      </c>
      <c r="Y31" s="43">
        <f t="shared" si="0"/>
        <v>2.42</v>
      </c>
      <c r="Z31" s="43">
        <f t="shared" si="1"/>
        <v>0.51600000000000001</v>
      </c>
      <c r="AA31" s="43">
        <v>0.63100000000000001</v>
      </c>
      <c r="AB31" s="44">
        <v>0.35396641909889598</v>
      </c>
      <c r="AC31">
        <f t="shared" si="2"/>
        <v>1255</v>
      </c>
      <c r="AD31">
        <f t="shared" si="3"/>
        <v>7</v>
      </c>
      <c r="AE31">
        <f t="shared" si="4"/>
        <v>1.4</v>
      </c>
      <c r="AF31">
        <f>'TP Factors'!$D$3</f>
        <v>1.168489000131735</v>
      </c>
      <c r="AG31">
        <f t="shared" si="5"/>
        <v>1.6</v>
      </c>
    </row>
    <row r="32" spans="1:33">
      <c r="A32" s="40" t="s">
        <v>65</v>
      </c>
      <c r="B32" s="40">
        <v>27</v>
      </c>
      <c r="C32" s="40" t="s">
        <v>66</v>
      </c>
      <c r="D32" s="41">
        <v>33.090000000000003</v>
      </c>
      <c r="E32" s="40" t="s">
        <v>67</v>
      </c>
      <c r="F32" s="40">
        <v>3456</v>
      </c>
      <c r="G32" s="35">
        <v>0</v>
      </c>
      <c r="H32" s="40" t="s">
        <v>68</v>
      </c>
      <c r="I32" s="40" t="s">
        <v>69</v>
      </c>
      <c r="J32" s="40">
        <v>67</v>
      </c>
      <c r="K32" s="42">
        <v>93.377049884399995</v>
      </c>
      <c r="L32" s="42">
        <v>432.36754399900002</v>
      </c>
      <c r="M32" s="41">
        <v>0</v>
      </c>
      <c r="N32" s="41">
        <v>0</v>
      </c>
      <c r="O32" s="40">
        <v>20745</v>
      </c>
      <c r="P32" s="40">
        <v>20291</v>
      </c>
      <c r="Q32" s="43">
        <v>20745</v>
      </c>
      <c r="R32" s="43">
        <v>6460</v>
      </c>
      <c r="S32" s="40" t="s">
        <v>70</v>
      </c>
      <c r="T32" s="40" t="s">
        <v>86</v>
      </c>
      <c r="U32" s="43">
        <v>54.65</v>
      </c>
      <c r="V32" s="43">
        <v>1</v>
      </c>
      <c r="W32" s="43">
        <v>0</v>
      </c>
      <c r="X32" s="43">
        <v>0</v>
      </c>
      <c r="Y32" s="43">
        <f t="shared" si="0"/>
        <v>0</v>
      </c>
      <c r="Z32" s="43">
        <f t="shared" si="1"/>
        <v>0</v>
      </c>
      <c r="AA32" s="43">
        <v>0.30299999999999999</v>
      </c>
      <c r="AB32" s="44">
        <v>6.4334247894813706E-2</v>
      </c>
      <c r="AC32">
        <f t="shared" si="2"/>
        <v>110</v>
      </c>
      <c r="AD32">
        <f t="shared" si="3"/>
        <v>0</v>
      </c>
      <c r="AE32">
        <f t="shared" si="4"/>
        <v>0</v>
      </c>
      <c r="AF32">
        <f>'TP Factors'!$D$3</f>
        <v>1.168489000131735</v>
      </c>
      <c r="AG32">
        <f t="shared" si="5"/>
        <v>0</v>
      </c>
    </row>
    <row r="33" spans="1:33">
      <c r="A33" s="40" t="s">
        <v>65</v>
      </c>
      <c r="B33" s="40">
        <v>27</v>
      </c>
      <c r="C33" s="40" t="s">
        <v>66</v>
      </c>
      <c r="D33" s="41">
        <v>33.090000000000003</v>
      </c>
      <c r="E33" s="40" t="s">
        <v>67</v>
      </c>
      <c r="F33" s="40">
        <v>3456</v>
      </c>
      <c r="G33" s="35">
        <v>0</v>
      </c>
      <c r="H33" s="40" t="s">
        <v>68</v>
      </c>
      <c r="I33" s="40" t="s">
        <v>69</v>
      </c>
      <c r="J33" s="40">
        <v>1835</v>
      </c>
      <c r="K33" s="42">
        <v>539.626076635</v>
      </c>
      <c r="L33" s="42">
        <v>11898.1592779</v>
      </c>
      <c r="M33" s="41">
        <v>0</v>
      </c>
      <c r="N33" s="41">
        <v>0</v>
      </c>
      <c r="O33" s="40">
        <v>20747</v>
      </c>
      <c r="P33" s="40">
        <v>20293</v>
      </c>
      <c r="Q33" s="43">
        <v>20747</v>
      </c>
      <c r="R33" s="43">
        <v>6300</v>
      </c>
      <c r="S33" s="40" t="s">
        <v>70</v>
      </c>
      <c r="T33" s="40" t="s">
        <v>75</v>
      </c>
      <c r="U33" s="43">
        <v>54.65</v>
      </c>
      <c r="V33" s="43">
        <v>1</v>
      </c>
      <c r="W33" s="43">
        <v>0</v>
      </c>
      <c r="X33" s="43">
        <v>0</v>
      </c>
      <c r="Y33" s="43">
        <f t="shared" si="0"/>
        <v>0</v>
      </c>
      <c r="Z33" s="43">
        <f t="shared" si="1"/>
        <v>0</v>
      </c>
      <c r="AA33" s="43">
        <v>0.30299999999999999</v>
      </c>
      <c r="AB33" s="44">
        <v>2.8517966620155399</v>
      </c>
      <c r="AC33">
        <f t="shared" si="2"/>
        <v>4854</v>
      </c>
      <c r="AD33">
        <f t="shared" si="3"/>
        <v>0</v>
      </c>
      <c r="AE33">
        <f t="shared" si="4"/>
        <v>0</v>
      </c>
      <c r="AF33">
        <f>'TP Factors'!$D$3</f>
        <v>1.168489000131735</v>
      </c>
      <c r="AG33">
        <f t="shared" si="5"/>
        <v>0</v>
      </c>
    </row>
    <row r="34" spans="1:33">
      <c r="A34" s="40" t="s">
        <v>65</v>
      </c>
      <c r="B34" s="40">
        <v>27</v>
      </c>
      <c r="C34" s="40" t="s">
        <v>66</v>
      </c>
      <c r="D34" s="41">
        <v>33.090000000000003</v>
      </c>
      <c r="E34" s="40" t="s">
        <v>67</v>
      </c>
      <c r="F34" s="40">
        <v>3456</v>
      </c>
      <c r="G34" s="35">
        <v>0</v>
      </c>
      <c r="H34" s="40" t="s">
        <v>68</v>
      </c>
      <c r="I34" s="40" t="s">
        <v>69</v>
      </c>
      <c r="J34" s="40">
        <v>9765</v>
      </c>
      <c r="K34" s="42">
        <v>2154.5708860599998</v>
      </c>
      <c r="L34" s="42">
        <v>63328.552105199997</v>
      </c>
      <c r="M34" s="41">
        <v>0</v>
      </c>
      <c r="N34" s="41">
        <v>0</v>
      </c>
      <c r="O34" s="40">
        <v>20748</v>
      </c>
      <c r="P34" s="40">
        <v>20294</v>
      </c>
      <c r="Q34" s="43">
        <v>20748</v>
      </c>
      <c r="R34" s="43">
        <v>6300</v>
      </c>
      <c r="S34" s="40" t="s">
        <v>72</v>
      </c>
      <c r="T34" s="40" t="s">
        <v>93</v>
      </c>
      <c r="U34" s="43">
        <v>54.65</v>
      </c>
      <c r="V34" s="43">
        <v>1</v>
      </c>
      <c r="W34" s="43">
        <v>0</v>
      </c>
      <c r="X34" s="43">
        <v>0</v>
      </c>
      <c r="Y34" s="43">
        <f t="shared" si="0"/>
        <v>0</v>
      </c>
      <c r="Z34" s="43">
        <f t="shared" si="1"/>
        <v>0</v>
      </c>
      <c r="AA34" s="43">
        <v>0.30299999999999999</v>
      </c>
      <c r="AB34" s="44">
        <v>15.635226313</v>
      </c>
      <c r="AC34">
        <f t="shared" si="2"/>
        <v>26613</v>
      </c>
      <c r="AD34">
        <f t="shared" si="3"/>
        <v>0</v>
      </c>
      <c r="AE34">
        <f t="shared" si="4"/>
        <v>0</v>
      </c>
      <c r="AF34">
        <f>'TP Factors'!$D$3</f>
        <v>1.168489000131735</v>
      </c>
      <c r="AG34">
        <f t="shared" si="5"/>
        <v>0</v>
      </c>
    </row>
    <row r="35" spans="1:33">
      <c r="A35" s="40" t="s">
        <v>65</v>
      </c>
      <c r="B35" s="40">
        <v>27</v>
      </c>
      <c r="C35" s="40" t="s">
        <v>66</v>
      </c>
      <c r="D35" s="41">
        <v>33.090000000000003</v>
      </c>
      <c r="E35" s="40" t="s">
        <v>67</v>
      </c>
      <c r="F35" s="40">
        <v>3456</v>
      </c>
      <c r="G35" s="35">
        <v>0</v>
      </c>
      <c r="H35" s="40" t="s">
        <v>68</v>
      </c>
      <c r="I35" s="40" t="s">
        <v>69</v>
      </c>
      <c r="J35" s="40">
        <v>107</v>
      </c>
      <c r="K35" s="42">
        <v>124.961430385</v>
      </c>
      <c r="L35" s="42">
        <v>695.44106646199998</v>
      </c>
      <c r="M35" s="41">
        <v>0</v>
      </c>
      <c r="N35" s="41">
        <v>0</v>
      </c>
      <c r="O35" s="40">
        <v>20754</v>
      </c>
      <c r="P35" s="40">
        <v>20300</v>
      </c>
      <c r="Q35" s="43">
        <v>20754</v>
      </c>
      <c r="R35" s="43">
        <v>6300</v>
      </c>
      <c r="S35" s="40" t="s">
        <v>72</v>
      </c>
      <c r="T35" s="40" t="s">
        <v>93</v>
      </c>
      <c r="U35" s="43">
        <v>54.65</v>
      </c>
      <c r="V35" s="43">
        <v>1</v>
      </c>
      <c r="W35" s="43">
        <v>0</v>
      </c>
      <c r="X35" s="43">
        <v>0</v>
      </c>
      <c r="Y35" s="43">
        <f t="shared" si="0"/>
        <v>0</v>
      </c>
      <c r="Z35" s="43">
        <f t="shared" si="1"/>
        <v>0</v>
      </c>
      <c r="AA35" s="43">
        <v>0.30299999999999999</v>
      </c>
      <c r="AB35" s="44">
        <v>0.15033333474570101</v>
      </c>
      <c r="AC35">
        <f t="shared" si="2"/>
        <v>256</v>
      </c>
      <c r="AD35">
        <f t="shared" si="3"/>
        <v>0</v>
      </c>
      <c r="AE35">
        <f t="shared" si="4"/>
        <v>0</v>
      </c>
      <c r="AF35">
        <f>'TP Factors'!$D$3</f>
        <v>1.168489000131735</v>
      </c>
      <c r="AG35">
        <f t="shared" si="5"/>
        <v>0</v>
      </c>
    </row>
    <row r="36" spans="1:33">
      <c r="A36" s="40" t="s">
        <v>65</v>
      </c>
      <c r="B36" s="40">
        <v>27</v>
      </c>
      <c r="C36" s="40" t="s">
        <v>66</v>
      </c>
      <c r="D36" s="41">
        <v>33.090000000000003</v>
      </c>
      <c r="E36" s="40" t="s">
        <v>67</v>
      </c>
      <c r="F36" s="40">
        <v>3456</v>
      </c>
      <c r="G36" s="35">
        <v>0</v>
      </c>
      <c r="H36" s="40" t="s">
        <v>68</v>
      </c>
      <c r="I36" s="40" t="s">
        <v>69</v>
      </c>
      <c r="J36" s="40">
        <v>4570</v>
      </c>
      <c r="K36" s="42">
        <v>802.777486297</v>
      </c>
      <c r="L36" s="42">
        <v>29638.957803699999</v>
      </c>
      <c r="M36" s="41">
        <v>0</v>
      </c>
      <c r="N36" s="41">
        <v>0</v>
      </c>
      <c r="O36" s="40">
        <v>20756</v>
      </c>
      <c r="P36" s="40">
        <v>20302</v>
      </c>
      <c r="Q36" s="43">
        <v>20756</v>
      </c>
      <c r="R36" s="43">
        <v>6300</v>
      </c>
      <c r="S36" s="40" t="s">
        <v>72</v>
      </c>
      <c r="T36" s="40" t="s">
        <v>93</v>
      </c>
      <c r="U36" s="43">
        <v>54.65</v>
      </c>
      <c r="V36" s="43">
        <v>1</v>
      </c>
      <c r="W36" s="43">
        <v>0</v>
      </c>
      <c r="X36" s="43">
        <v>0</v>
      </c>
      <c r="Y36" s="43">
        <f t="shared" si="0"/>
        <v>0</v>
      </c>
      <c r="Z36" s="43">
        <f t="shared" si="1"/>
        <v>0</v>
      </c>
      <c r="AA36" s="43">
        <v>0.30299999999999999</v>
      </c>
      <c r="AB36" s="44">
        <v>7.3128279351950303</v>
      </c>
      <c r="AC36">
        <f t="shared" si="2"/>
        <v>12447</v>
      </c>
      <c r="AD36">
        <f t="shared" si="3"/>
        <v>0</v>
      </c>
      <c r="AE36">
        <f t="shared" si="4"/>
        <v>0</v>
      </c>
      <c r="AF36">
        <f>'TP Factors'!$D$3</f>
        <v>1.168489000131735</v>
      </c>
      <c r="AG36">
        <f t="shared" si="5"/>
        <v>0</v>
      </c>
    </row>
    <row r="37" spans="1:33">
      <c r="A37" s="40" t="s">
        <v>65</v>
      </c>
      <c r="B37" s="40">
        <v>27</v>
      </c>
      <c r="C37" s="40" t="s">
        <v>66</v>
      </c>
      <c r="D37" s="41">
        <v>33.090000000000003</v>
      </c>
      <c r="E37" s="40" t="s">
        <v>67</v>
      </c>
      <c r="F37" s="40">
        <v>3456</v>
      </c>
      <c r="G37" s="35">
        <v>4</v>
      </c>
      <c r="H37" s="40" t="s">
        <v>68</v>
      </c>
      <c r="I37" s="40" t="s">
        <v>69</v>
      </c>
      <c r="J37" s="40">
        <v>644</v>
      </c>
      <c r="K37" s="42">
        <v>248.264279921</v>
      </c>
      <c r="L37" s="42">
        <v>3076.8144982700001</v>
      </c>
      <c r="M37" s="41">
        <v>0.77</v>
      </c>
      <c r="N37" s="41">
        <v>0.04</v>
      </c>
      <c r="O37" s="40">
        <v>20758</v>
      </c>
      <c r="P37" s="40">
        <v>20304</v>
      </c>
      <c r="Q37" s="43">
        <v>20758</v>
      </c>
      <c r="R37" s="43">
        <v>3100</v>
      </c>
      <c r="S37" s="40" t="s">
        <v>70</v>
      </c>
      <c r="T37" s="40" t="s">
        <v>94</v>
      </c>
      <c r="U37" s="43">
        <v>54.65</v>
      </c>
      <c r="V37" s="43">
        <v>1</v>
      </c>
      <c r="W37" s="43">
        <v>1.25</v>
      </c>
      <c r="X37" s="43">
        <v>6.4000000000000001E-2</v>
      </c>
      <c r="Y37" s="43">
        <f t="shared" si="0"/>
        <v>1.25</v>
      </c>
      <c r="Z37" s="43">
        <f t="shared" si="1"/>
        <v>6.4000000000000001E-2</v>
      </c>
      <c r="AA37" s="43">
        <v>0.41099999999999998</v>
      </c>
      <c r="AB37" s="44">
        <v>0.76029437912835496</v>
      </c>
      <c r="AC37">
        <f t="shared" si="2"/>
        <v>1755</v>
      </c>
      <c r="AD37">
        <f t="shared" si="3"/>
        <v>5</v>
      </c>
      <c r="AE37">
        <f t="shared" si="4"/>
        <v>0.2</v>
      </c>
      <c r="AF37">
        <f>'TP Factors'!$D$3</f>
        <v>1.168489000131735</v>
      </c>
      <c r="AG37">
        <f t="shared" si="5"/>
        <v>0.2</v>
      </c>
    </row>
    <row r="38" spans="1:33">
      <c r="A38" s="40" t="s">
        <v>65</v>
      </c>
      <c r="B38" s="40">
        <v>27</v>
      </c>
      <c r="C38" s="40" t="s">
        <v>66</v>
      </c>
      <c r="D38" s="41">
        <v>33.090000000000003</v>
      </c>
      <c r="E38" s="40" t="s">
        <v>67</v>
      </c>
      <c r="F38" s="40">
        <v>3456</v>
      </c>
      <c r="G38" s="35">
        <v>4</v>
      </c>
      <c r="H38" s="40" t="s">
        <v>68</v>
      </c>
      <c r="I38" s="40" t="s">
        <v>69</v>
      </c>
      <c r="J38" s="40">
        <v>514</v>
      </c>
      <c r="K38" s="42">
        <v>419.88958340300002</v>
      </c>
      <c r="L38" s="42">
        <v>10092.8631651</v>
      </c>
      <c r="M38" s="41">
        <v>0.62</v>
      </c>
      <c r="N38" s="41">
        <v>0.03</v>
      </c>
      <c r="O38" s="40">
        <v>20759</v>
      </c>
      <c r="P38" s="40">
        <v>20305</v>
      </c>
      <c r="Q38" s="43">
        <v>20759</v>
      </c>
      <c r="R38" s="43">
        <v>3100</v>
      </c>
      <c r="S38" s="40" t="s">
        <v>77</v>
      </c>
      <c r="T38" s="40" t="s">
        <v>81</v>
      </c>
      <c r="U38" s="43">
        <v>54.65</v>
      </c>
      <c r="V38" s="43">
        <v>1</v>
      </c>
      <c r="W38" s="43">
        <v>1.25</v>
      </c>
      <c r="X38" s="43">
        <v>6.4000000000000001E-2</v>
      </c>
      <c r="Y38" s="43">
        <f t="shared" si="0"/>
        <v>1.25</v>
      </c>
      <c r="Z38" s="43">
        <f t="shared" si="1"/>
        <v>6.4000000000000001E-2</v>
      </c>
      <c r="AA38" s="43">
        <v>0.1</v>
      </c>
      <c r="AB38" s="44">
        <v>2.4939908265631399</v>
      </c>
      <c r="AC38">
        <f t="shared" si="2"/>
        <v>1401</v>
      </c>
      <c r="AD38">
        <f t="shared" si="3"/>
        <v>4</v>
      </c>
      <c r="AE38">
        <f t="shared" si="4"/>
        <v>0.2</v>
      </c>
      <c r="AF38">
        <f>'TP Factors'!$D$3</f>
        <v>1.168489000131735</v>
      </c>
      <c r="AG38">
        <f t="shared" si="5"/>
        <v>0.2</v>
      </c>
    </row>
    <row r="39" spans="1:33">
      <c r="A39" s="40" t="s">
        <v>65</v>
      </c>
      <c r="B39" s="40">
        <v>27</v>
      </c>
      <c r="C39" s="40" t="s">
        <v>66</v>
      </c>
      <c r="D39" s="41">
        <v>33.090000000000003</v>
      </c>
      <c r="E39" s="40" t="s">
        <v>67</v>
      </c>
      <c r="F39" s="40">
        <v>3456</v>
      </c>
      <c r="G39" s="35">
        <v>15.7</v>
      </c>
      <c r="H39" s="40" t="s">
        <v>68</v>
      </c>
      <c r="I39" s="40" t="s">
        <v>69</v>
      </c>
      <c r="J39" s="40">
        <v>5049</v>
      </c>
      <c r="K39" s="42">
        <v>1056.28942136</v>
      </c>
      <c r="L39" s="42">
        <v>37016.327690300001</v>
      </c>
      <c r="M39" s="41">
        <v>8.0299999999999994</v>
      </c>
      <c r="N39" s="41">
        <v>1.26</v>
      </c>
      <c r="O39" s="40">
        <v>20760</v>
      </c>
      <c r="P39" s="40">
        <v>20306</v>
      </c>
      <c r="Q39" s="43">
        <v>20760</v>
      </c>
      <c r="R39" s="43">
        <v>2240</v>
      </c>
      <c r="S39" s="40" t="s">
        <v>72</v>
      </c>
      <c r="T39" s="40" t="s">
        <v>95</v>
      </c>
      <c r="U39" s="43">
        <v>54.65</v>
      </c>
      <c r="V39" s="43">
        <v>1</v>
      </c>
      <c r="W39" s="43">
        <v>1.59</v>
      </c>
      <c r="X39" s="43">
        <v>0.25</v>
      </c>
      <c r="Y39" s="43">
        <f t="shared" si="0"/>
        <v>1.59</v>
      </c>
      <c r="Z39" s="43">
        <f t="shared" si="1"/>
        <v>0.25</v>
      </c>
      <c r="AA39" s="43">
        <v>0.26800000000000002</v>
      </c>
      <c r="AB39" s="44">
        <v>9.1468971867934901</v>
      </c>
      <c r="AC39">
        <f t="shared" si="2"/>
        <v>13770</v>
      </c>
      <c r="AD39">
        <f t="shared" si="3"/>
        <v>48</v>
      </c>
      <c r="AE39">
        <f t="shared" si="4"/>
        <v>7.6</v>
      </c>
      <c r="AF39">
        <f>'TP Factors'!$D$3</f>
        <v>1.168489000131735</v>
      </c>
      <c r="AG39">
        <f t="shared" si="5"/>
        <v>8.9</v>
      </c>
    </row>
    <row r="40" spans="1:33">
      <c r="A40" s="40" t="s">
        <v>65</v>
      </c>
      <c r="B40" s="40">
        <v>27</v>
      </c>
      <c r="C40" s="40" t="s">
        <v>66</v>
      </c>
      <c r="D40" s="41">
        <v>33.090000000000003</v>
      </c>
      <c r="E40" s="40" t="s">
        <v>67</v>
      </c>
      <c r="F40" s="40">
        <v>3456</v>
      </c>
      <c r="G40" s="35">
        <v>15.7</v>
      </c>
      <c r="H40" s="40" t="s">
        <v>68</v>
      </c>
      <c r="I40" s="40" t="s">
        <v>69</v>
      </c>
      <c r="J40" s="40">
        <v>389</v>
      </c>
      <c r="K40" s="42">
        <v>205.79780115400001</v>
      </c>
      <c r="L40" s="42">
        <v>2685.1970387400002</v>
      </c>
      <c r="M40" s="41">
        <v>0.62</v>
      </c>
      <c r="N40" s="41">
        <v>0.1</v>
      </c>
      <c r="O40" s="40">
        <v>20761</v>
      </c>
      <c r="P40" s="40">
        <v>20307</v>
      </c>
      <c r="Q40" s="43">
        <v>20761</v>
      </c>
      <c r="R40" s="43">
        <v>2240</v>
      </c>
      <c r="S40" s="40" t="s">
        <v>91</v>
      </c>
      <c r="T40" s="40" t="s">
        <v>96</v>
      </c>
      <c r="U40" s="43">
        <v>54.65</v>
      </c>
      <c r="V40" s="43">
        <v>1</v>
      </c>
      <c r="W40" s="43">
        <v>1.59</v>
      </c>
      <c r="X40" s="43">
        <v>0.25</v>
      </c>
      <c r="Y40" s="43">
        <f t="shared" si="0"/>
        <v>1.59</v>
      </c>
      <c r="Z40" s="43">
        <f t="shared" si="1"/>
        <v>0.25</v>
      </c>
      <c r="AA40" s="43">
        <v>0.28499999999999998</v>
      </c>
      <c r="AB40" s="44">
        <v>0.66352398447218797</v>
      </c>
      <c r="AC40">
        <f t="shared" si="2"/>
        <v>1062</v>
      </c>
      <c r="AD40">
        <f t="shared" si="3"/>
        <v>4</v>
      </c>
      <c r="AE40">
        <f t="shared" si="4"/>
        <v>0.6</v>
      </c>
      <c r="AF40">
        <f>'TP Factors'!$D$3</f>
        <v>1.168489000131735</v>
      </c>
      <c r="AG40">
        <f t="shared" si="5"/>
        <v>0.7</v>
      </c>
    </row>
    <row r="41" spans="1:33">
      <c r="A41" s="40" t="s">
        <v>65</v>
      </c>
      <c r="B41" s="40">
        <v>27</v>
      </c>
      <c r="C41" s="40" t="s">
        <v>66</v>
      </c>
      <c r="D41" s="41">
        <v>33.090000000000003</v>
      </c>
      <c r="E41" s="40" t="s">
        <v>67</v>
      </c>
      <c r="F41" s="40">
        <v>1234</v>
      </c>
      <c r="G41" s="35">
        <v>13</v>
      </c>
      <c r="H41" s="40" t="s">
        <v>68</v>
      </c>
      <c r="I41" s="40" t="s">
        <v>69</v>
      </c>
      <c r="J41" s="40">
        <v>680</v>
      </c>
      <c r="K41" s="42">
        <v>830.20531415799996</v>
      </c>
      <c r="L41" s="42">
        <v>7684.83476952</v>
      </c>
      <c r="M41" s="41">
        <v>1.26</v>
      </c>
      <c r="N41" s="41">
        <v>0.15</v>
      </c>
      <c r="O41" s="40">
        <v>20764</v>
      </c>
      <c r="P41" s="40">
        <v>20310</v>
      </c>
      <c r="Q41" s="43">
        <v>20764</v>
      </c>
      <c r="R41" s="43">
        <v>1100</v>
      </c>
      <c r="S41" s="40" t="s">
        <v>77</v>
      </c>
      <c r="T41" s="40" t="s">
        <v>97</v>
      </c>
      <c r="U41" s="43">
        <v>54.65</v>
      </c>
      <c r="V41" s="43">
        <v>1</v>
      </c>
      <c r="W41" s="43">
        <v>1.85</v>
      </c>
      <c r="X41" s="43">
        <v>0.22</v>
      </c>
      <c r="Y41" s="43">
        <f t="shared" si="0"/>
        <v>1.85</v>
      </c>
      <c r="Z41" s="43">
        <f t="shared" si="1"/>
        <v>0.22</v>
      </c>
      <c r="AA41" s="43">
        <v>0.17399999999999999</v>
      </c>
      <c r="AB41" s="44">
        <v>1.8989564313760501</v>
      </c>
      <c r="AC41">
        <f t="shared" si="2"/>
        <v>1856</v>
      </c>
      <c r="AD41">
        <f t="shared" si="3"/>
        <v>8</v>
      </c>
      <c r="AE41">
        <f t="shared" si="4"/>
        <v>0.9</v>
      </c>
      <c r="AF41">
        <f>'TP Factors'!$D$3</f>
        <v>1.168489000131735</v>
      </c>
      <c r="AG41">
        <f t="shared" si="5"/>
        <v>1.1000000000000001</v>
      </c>
    </row>
    <row r="42" spans="1:33">
      <c r="A42" s="40" t="s">
        <v>65</v>
      </c>
      <c r="B42" s="40">
        <v>27</v>
      </c>
      <c r="C42" s="40" t="s">
        <v>66</v>
      </c>
      <c r="D42" s="41">
        <v>33.090000000000003</v>
      </c>
      <c r="E42" s="40" t="s">
        <v>67</v>
      </c>
      <c r="F42" s="40">
        <v>1234</v>
      </c>
      <c r="G42" s="35">
        <v>13</v>
      </c>
      <c r="H42" s="40" t="s">
        <v>68</v>
      </c>
      <c r="I42" s="40" t="s">
        <v>69</v>
      </c>
      <c r="J42" s="40">
        <v>762</v>
      </c>
      <c r="K42" s="42">
        <v>428.80536478499999</v>
      </c>
      <c r="L42" s="42">
        <v>4375.73874935</v>
      </c>
      <c r="M42" s="41">
        <v>1.41</v>
      </c>
      <c r="N42" s="41">
        <v>0.17</v>
      </c>
      <c r="O42" s="40">
        <v>20766</v>
      </c>
      <c r="P42" s="40">
        <v>20312</v>
      </c>
      <c r="Q42" s="43">
        <v>20766</v>
      </c>
      <c r="R42" s="43">
        <v>1100</v>
      </c>
      <c r="S42" s="40" t="s">
        <v>72</v>
      </c>
      <c r="T42" s="40" t="s">
        <v>74</v>
      </c>
      <c r="U42" s="43">
        <v>54.65</v>
      </c>
      <c r="V42" s="43">
        <v>1</v>
      </c>
      <c r="W42" s="43">
        <v>1.85</v>
      </c>
      <c r="X42" s="43">
        <v>0.22</v>
      </c>
      <c r="Y42" s="43">
        <f t="shared" si="0"/>
        <v>1.85</v>
      </c>
      <c r="Z42" s="43">
        <f t="shared" si="1"/>
        <v>0.22</v>
      </c>
      <c r="AA42" s="43">
        <v>0.34200000000000003</v>
      </c>
      <c r="AB42" s="44">
        <v>1.0812642678108699</v>
      </c>
      <c r="AC42">
        <f t="shared" si="2"/>
        <v>2077</v>
      </c>
      <c r="AD42">
        <f t="shared" si="3"/>
        <v>8</v>
      </c>
      <c r="AE42">
        <f t="shared" si="4"/>
        <v>1</v>
      </c>
      <c r="AF42">
        <f>'TP Factors'!$D$3</f>
        <v>1.168489000131735</v>
      </c>
      <c r="AG42">
        <f t="shared" si="5"/>
        <v>1.2</v>
      </c>
    </row>
    <row r="43" spans="1:33">
      <c r="A43" s="40" t="s">
        <v>65</v>
      </c>
      <c r="B43" s="40">
        <v>27</v>
      </c>
      <c r="C43" s="40" t="s">
        <v>66</v>
      </c>
      <c r="D43" s="41">
        <v>33.090000000000003</v>
      </c>
      <c r="E43" s="40" t="s">
        <v>67</v>
      </c>
      <c r="F43" s="40">
        <v>3456</v>
      </c>
      <c r="G43" s="35">
        <v>0</v>
      </c>
      <c r="H43" s="40" t="s">
        <v>68</v>
      </c>
      <c r="I43" s="40" t="s">
        <v>69</v>
      </c>
      <c r="J43" s="40">
        <v>587</v>
      </c>
      <c r="K43" s="42">
        <v>490.22083062199999</v>
      </c>
      <c r="L43" s="42">
        <v>3808.7060812899999</v>
      </c>
      <c r="M43" s="41">
        <v>0</v>
      </c>
      <c r="N43" s="41">
        <v>0</v>
      </c>
      <c r="O43" s="40">
        <v>20767</v>
      </c>
      <c r="P43" s="40">
        <v>20313</v>
      </c>
      <c r="Q43" s="43">
        <v>20767</v>
      </c>
      <c r="R43" s="43">
        <v>6170</v>
      </c>
      <c r="S43" s="40" t="s">
        <v>70</v>
      </c>
      <c r="T43" s="40" t="s">
        <v>98</v>
      </c>
      <c r="U43" s="43">
        <v>54.65</v>
      </c>
      <c r="V43" s="43">
        <v>1</v>
      </c>
      <c r="W43" s="43">
        <v>0</v>
      </c>
      <c r="X43" s="43">
        <v>0</v>
      </c>
      <c r="Y43" s="43">
        <f t="shared" si="0"/>
        <v>0</v>
      </c>
      <c r="Z43" s="43">
        <f t="shared" si="1"/>
        <v>0</v>
      </c>
      <c r="AA43" s="43">
        <v>0.30299999999999999</v>
      </c>
      <c r="AB43" s="44">
        <v>0.94114800450945602</v>
      </c>
      <c r="AC43">
        <f t="shared" si="2"/>
        <v>1602</v>
      </c>
      <c r="AD43">
        <f t="shared" si="3"/>
        <v>0</v>
      </c>
      <c r="AE43">
        <f t="shared" si="4"/>
        <v>0</v>
      </c>
      <c r="AF43">
        <f>'TP Factors'!$D$3</f>
        <v>1.168489000131735</v>
      </c>
      <c r="AG43">
        <f t="shared" si="5"/>
        <v>0</v>
      </c>
    </row>
    <row r="44" spans="1:33">
      <c r="A44" s="40" t="s">
        <v>65</v>
      </c>
      <c r="B44" s="40">
        <v>27</v>
      </c>
      <c r="C44" s="40" t="s">
        <v>66</v>
      </c>
      <c r="D44" s="41">
        <v>33.090000000000003</v>
      </c>
      <c r="E44" s="40" t="s">
        <v>67</v>
      </c>
      <c r="F44" s="40">
        <v>1234</v>
      </c>
      <c r="G44" s="35">
        <v>13</v>
      </c>
      <c r="H44" s="40" t="s">
        <v>68</v>
      </c>
      <c r="I44" s="40" t="s">
        <v>69</v>
      </c>
      <c r="J44" s="40">
        <v>74</v>
      </c>
      <c r="K44" s="42">
        <v>113.911334565</v>
      </c>
      <c r="L44" s="42">
        <v>425.60898121600002</v>
      </c>
      <c r="M44" s="41">
        <v>0.14000000000000001</v>
      </c>
      <c r="N44" s="41">
        <v>0.02</v>
      </c>
      <c r="O44" s="40">
        <v>20769</v>
      </c>
      <c r="P44" s="40">
        <v>20315</v>
      </c>
      <c r="Q44" s="43">
        <v>20769</v>
      </c>
      <c r="R44" s="43">
        <v>1100</v>
      </c>
      <c r="S44" s="40" t="s">
        <v>70</v>
      </c>
      <c r="T44" s="40" t="s">
        <v>99</v>
      </c>
      <c r="U44" s="43">
        <v>54.65</v>
      </c>
      <c r="V44" s="43">
        <v>1</v>
      </c>
      <c r="W44" s="43">
        <v>1.85</v>
      </c>
      <c r="X44" s="43">
        <v>0.22</v>
      </c>
      <c r="Y44" s="43">
        <f t="shared" si="0"/>
        <v>1.85</v>
      </c>
      <c r="Z44" s="43">
        <f t="shared" si="1"/>
        <v>0.22</v>
      </c>
      <c r="AA44" s="43">
        <v>0.34200000000000003</v>
      </c>
      <c r="AB44" s="44">
        <v>0.105169848979857</v>
      </c>
      <c r="AC44">
        <f t="shared" si="2"/>
        <v>202</v>
      </c>
      <c r="AD44">
        <f t="shared" si="3"/>
        <v>1</v>
      </c>
      <c r="AE44">
        <f t="shared" si="4"/>
        <v>0.1</v>
      </c>
      <c r="AF44">
        <f>'TP Factors'!$D$3</f>
        <v>1.168489000131735</v>
      </c>
      <c r="AG44">
        <f t="shared" si="5"/>
        <v>0.1</v>
      </c>
    </row>
    <row r="45" spans="1:33">
      <c r="A45" s="40" t="s">
        <v>65</v>
      </c>
      <c r="B45" s="40">
        <v>27</v>
      </c>
      <c r="C45" s="40" t="s">
        <v>66</v>
      </c>
      <c r="D45" s="41">
        <v>33.090000000000003</v>
      </c>
      <c r="E45" s="40" t="s">
        <v>67</v>
      </c>
      <c r="F45" s="40">
        <v>1234</v>
      </c>
      <c r="G45" s="35">
        <v>13</v>
      </c>
      <c r="H45" s="40" t="s">
        <v>68</v>
      </c>
      <c r="I45" s="40" t="s">
        <v>69</v>
      </c>
      <c r="J45" s="40">
        <v>113</v>
      </c>
      <c r="K45" s="42">
        <v>257.39512760299999</v>
      </c>
      <c r="L45" s="42">
        <v>1278.3334670700001</v>
      </c>
      <c r="M45" s="41">
        <v>0.21</v>
      </c>
      <c r="N45" s="41">
        <v>0.02</v>
      </c>
      <c r="O45" s="40">
        <v>20773</v>
      </c>
      <c r="P45" s="40">
        <v>20319</v>
      </c>
      <c r="Q45" s="43">
        <v>20773</v>
      </c>
      <c r="R45" s="43">
        <v>1100</v>
      </c>
      <c r="S45" s="40" t="s">
        <v>77</v>
      </c>
      <c r="T45" s="40" t="s">
        <v>97</v>
      </c>
      <c r="U45" s="43">
        <v>54.65</v>
      </c>
      <c r="V45" s="43">
        <v>1</v>
      </c>
      <c r="W45" s="43">
        <v>1.85</v>
      </c>
      <c r="X45" s="43">
        <v>0.22</v>
      </c>
      <c r="Y45" s="43">
        <f t="shared" si="0"/>
        <v>1.85</v>
      </c>
      <c r="Z45" s="43">
        <f t="shared" si="1"/>
        <v>0.22</v>
      </c>
      <c r="AA45" s="43">
        <v>0.17399999999999999</v>
      </c>
      <c r="AB45" s="44">
        <v>0.31588181548370697</v>
      </c>
      <c r="AC45">
        <f t="shared" si="2"/>
        <v>309</v>
      </c>
      <c r="AD45">
        <f t="shared" si="3"/>
        <v>1</v>
      </c>
      <c r="AE45">
        <f t="shared" si="4"/>
        <v>0.1</v>
      </c>
      <c r="AF45">
        <f>'TP Factors'!$D$3</f>
        <v>1.168489000131735</v>
      </c>
      <c r="AG45">
        <f t="shared" si="5"/>
        <v>0.1</v>
      </c>
    </row>
    <row r="46" spans="1:33">
      <c r="A46" s="40" t="s">
        <v>65</v>
      </c>
      <c r="B46" s="40">
        <v>27</v>
      </c>
      <c r="C46" s="40" t="s">
        <v>66</v>
      </c>
      <c r="D46" s="41">
        <v>33.090000000000003</v>
      </c>
      <c r="E46" s="40" t="s">
        <v>67</v>
      </c>
      <c r="F46" s="40">
        <v>1234</v>
      </c>
      <c r="G46" s="35">
        <v>13</v>
      </c>
      <c r="H46" s="40" t="s">
        <v>68</v>
      </c>
      <c r="I46" s="40" t="s">
        <v>69</v>
      </c>
      <c r="J46" s="40">
        <v>196</v>
      </c>
      <c r="K46" s="42">
        <v>242.73025061999999</v>
      </c>
      <c r="L46" s="42">
        <v>1128.22173507</v>
      </c>
      <c r="M46" s="41">
        <v>0.36</v>
      </c>
      <c r="N46" s="41">
        <v>0.04</v>
      </c>
      <c r="O46" s="40">
        <v>20775</v>
      </c>
      <c r="P46" s="40">
        <v>20321</v>
      </c>
      <c r="Q46" s="43">
        <v>20775</v>
      </c>
      <c r="R46" s="43">
        <v>1100</v>
      </c>
      <c r="S46" s="40" t="s">
        <v>72</v>
      </c>
      <c r="T46" s="40" t="s">
        <v>74</v>
      </c>
      <c r="U46" s="43">
        <v>54.65</v>
      </c>
      <c r="V46" s="43">
        <v>1</v>
      </c>
      <c r="W46" s="43">
        <v>1.85</v>
      </c>
      <c r="X46" s="43">
        <v>0.22</v>
      </c>
      <c r="Y46" s="43">
        <f t="shared" si="0"/>
        <v>1.85</v>
      </c>
      <c r="Z46" s="43">
        <f t="shared" si="1"/>
        <v>0.22</v>
      </c>
      <c r="AA46" s="43">
        <v>0.34200000000000003</v>
      </c>
      <c r="AB46" s="44">
        <v>0.27878854708419398</v>
      </c>
      <c r="AC46">
        <f t="shared" si="2"/>
        <v>536</v>
      </c>
      <c r="AD46">
        <f t="shared" si="3"/>
        <v>2</v>
      </c>
      <c r="AE46">
        <f t="shared" si="4"/>
        <v>0.3</v>
      </c>
      <c r="AF46">
        <f>'TP Factors'!$D$3</f>
        <v>1.168489000131735</v>
      </c>
      <c r="AG46">
        <f t="shared" si="5"/>
        <v>0.4</v>
      </c>
    </row>
    <row r="47" spans="1:33">
      <c r="A47" s="40" t="s">
        <v>65</v>
      </c>
      <c r="B47" s="40">
        <v>27</v>
      </c>
      <c r="C47" s="40" t="s">
        <v>66</v>
      </c>
      <c r="D47" s="41">
        <v>33.090000000000003</v>
      </c>
      <c r="E47" s="40" t="s">
        <v>67</v>
      </c>
      <c r="F47" s="40">
        <v>3456</v>
      </c>
      <c r="G47" s="35">
        <v>3</v>
      </c>
      <c r="H47" s="40" t="s">
        <v>68</v>
      </c>
      <c r="I47" s="40" t="s">
        <v>69</v>
      </c>
      <c r="J47" s="40">
        <v>2019</v>
      </c>
      <c r="K47" s="42">
        <v>431.28880678600001</v>
      </c>
      <c r="L47" s="42">
        <v>9916.1829174600007</v>
      </c>
      <c r="M47" s="41">
        <v>2.42</v>
      </c>
      <c r="N47" s="41">
        <v>0.13</v>
      </c>
      <c r="O47" s="40">
        <v>20776</v>
      </c>
      <c r="P47" s="40">
        <v>20322</v>
      </c>
      <c r="Q47" s="43">
        <v>20776</v>
      </c>
      <c r="R47" s="43">
        <v>3300</v>
      </c>
      <c r="S47" s="40" t="s">
        <v>72</v>
      </c>
      <c r="T47" s="40" t="s">
        <v>100</v>
      </c>
      <c r="U47" s="43">
        <v>54.65</v>
      </c>
      <c r="V47" s="43">
        <v>1</v>
      </c>
      <c r="W47" s="43">
        <v>0.7</v>
      </c>
      <c r="X47" s="43">
        <v>6.4000000000000001E-2</v>
      </c>
      <c r="Y47" s="43">
        <f t="shared" si="0"/>
        <v>0.7</v>
      </c>
      <c r="Z47" s="43">
        <f t="shared" si="1"/>
        <v>6.4000000000000001E-2</v>
      </c>
      <c r="AA47" s="43">
        <v>0.4</v>
      </c>
      <c r="AB47" s="44">
        <v>2.4503323611271899</v>
      </c>
      <c r="AC47">
        <f t="shared" si="2"/>
        <v>5506</v>
      </c>
      <c r="AD47">
        <f t="shared" si="3"/>
        <v>8</v>
      </c>
      <c r="AE47">
        <f t="shared" si="4"/>
        <v>0.8</v>
      </c>
      <c r="AF47">
        <f>'TP Factors'!$D$3</f>
        <v>1.168489000131735</v>
      </c>
      <c r="AG47">
        <f t="shared" si="5"/>
        <v>0.9</v>
      </c>
    </row>
    <row r="48" spans="1:33">
      <c r="A48" s="40" t="s">
        <v>65</v>
      </c>
      <c r="B48" s="40">
        <v>27</v>
      </c>
      <c r="C48" s="40" t="s">
        <v>66</v>
      </c>
      <c r="D48" s="41">
        <v>33.090000000000003</v>
      </c>
      <c r="E48" s="40" t="s">
        <v>67</v>
      </c>
      <c r="F48" s="40">
        <v>3456</v>
      </c>
      <c r="G48" s="35">
        <v>19.7</v>
      </c>
      <c r="H48" s="40" t="s">
        <v>68</v>
      </c>
      <c r="I48" s="40" t="s">
        <v>69</v>
      </c>
      <c r="J48" s="40">
        <v>2099</v>
      </c>
      <c r="K48" s="42">
        <v>607.45373685499999</v>
      </c>
      <c r="L48" s="42">
        <v>21819.609681400001</v>
      </c>
      <c r="M48" s="41">
        <v>5.29</v>
      </c>
      <c r="N48" s="41">
        <v>0.19</v>
      </c>
      <c r="O48" s="40">
        <v>20778</v>
      </c>
      <c r="P48" s="40">
        <v>20324</v>
      </c>
      <c r="Q48" s="43">
        <v>20778</v>
      </c>
      <c r="R48" s="43">
        <v>2130</v>
      </c>
      <c r="S48" s="40" t="s">
        <v>77</v>
      </c>
      <c r="T48" s="40" t="s">
        <v>101</v>
      </c>
      <c r="U48" s="43">
        <v>54.65</v>
      </c>
      <c r="V48" s="43">
        <v>1</v>
      </c>
      <c r="W48" s="43">
        <v>2.52</v>
      </c>
      <c r="X48" s="43">
        <v>0.09</v>
      </c>
      <c r="Y48" s="43">
        <f t="shared" si="0"/>
        <v>2.52</v>
      </c>
      <c r="Z48" s="43">
        <f t="shared" si="1"/>
        <v>0.09</v>
      </c>
      <c r="AA48" s="43">
        <v>0.189</v>
      </c>
      <c r="AB48" s="44">
        <v>4.8668781047080598</v>
      </c>
      <c r="AC48">
        <f t="shared" si="2"/>
        <v>5167</v>
      </c>
      <c r="AD48">
        <f t="shared" si="3"/>
        <v>29</v>
      </c>
      <c r="AE48">
        <f t="shared" si="4"/>
        <v>1</v>
      </c>
      <c r="AF48">
        <f>'TP Factors'!$D$3</f>
        <v>1.168489000131735</v>
      </c>
      <c r="AG48">
        <f t="shared" si="5"/>
        <v>1.2</v>
      </c>
    </row>
    <row r="49" spans="1:33">
      <c r="A49" s="40" t="s">
        <v>65</v>
      </c>
      <c r="B49" s="40">
        <v>27</v>
      </c>
      <c r="C49" s="40" t="s">
        <v>66</v>
      </c>
      <c r="D49" s="41">
        <v>33.090000000000003</v>
      </c>
      <c r="E49" s="40" t="s">
        <v>67</v>
      </c>
      <c r="F49" s="40">
        <v>1234</v>
      </c>
      <c r="G49" s="35">
        <v>45</v>
      </c>
      <c r="H49" s="40" t="s">
        <v>68</v>
      </c>
      <c r="I49" s="40" t="s">
        <v>69</v>
      </c>
      <c r="J49" s="40">
        <v>14</v>
      </c>
      <c r="K49" s="42">
        <v>32.585034065000002</v>
      </c>
      <c r="L49" s="42">
        <v>39.271583228600001</v>
      </c>
      <c r="M49" s="41">
        <v>0.02</v>
      </c>
      <c r="N49" s="41">
        <v>0.01</v>
      </c>
      <c r="O49" s="40">
        <v>20779</v>
      </c>
      <c r="P49" s="40">
        <v>20325</v>
      </c>
      <c r="Q49" s="43">
        <v>20779</v>
      </c>
      <c r="R49" s="43">
        <v>8140</v>
      </c>
      <c r="S49" s="40" t="s">
        <v>72</v>
      </c>
      <c r="T49" s="40" t="s">
        <v>84</v>
      </c>
      <c r="U49" s="43">
        <v>54.65</v>
      </c>
      <c r="V49" s="43">
        <v>1</v>
      </c>
      <c r="W49" s="43">
        <v>1.18</v>
      </c>
      <c r="X49" s="43">
        <v>0.48</v>
      </c>
      <c r="Y49" s="43">
        <f t="shared" si="0"/>
        <v>1.18</v>
      </c>
      <c r="Z49" s="43">
        <f t="shared" si="1"/>
        <v>0.48</v>
      </c>
      <c r="AA49" s="43">
        <v>0.70299999999999996</v>
      </c>
      <c r="AB49" s="44">
        <v>9.7041807357870699E-3</v>
      </c>
      <c r="AC49">
        <f t="shared" si="2"/>
        <v>38</v>
      </c>
      <c r="AD49">
        <f t="shared" si="3"/>
        <v>0</v>
      </c>
      <c r="AE49">
        <f t="shared" si="4"/>
        <v>0</v>
      </c>
      <c r="AF49">
        <f>'TP Factors'!$D$3</f>
        <v>1.168489000131735</v>
      </c>
      <c r="AG49">
        <f t="shared" si="5"/>
        <v>0</v>
      </c>
    </row>
    <row r="50" spans="1:33">
      <c r="A50" s="40" t="s">
        <v>65</v>
      </c>
      <c r="B50" s="40">
        <v>27</v>
      </c>
      <c r="C50" s="40" t="s">
        <v>66</v>
      </c>
      <c r="D50" s="41">
        <v>33.090000000000003</v>
      </c>
      <c r="E50" s="40" t="s">
        <v>67</v>
      </c>
      <c r="F50" s="40">
        <v>3456</v>
      </c>
      <c r="G50" s="35">
        <v>19.7</v>
      </c>
      <c r="H50" s="40" t="s">
        <v>68</v>
      </c>
      <c r="I50" s="40" t="s">
        <v>69</v>
      </c>
      <c r="J50" s="40">
        <v>137</v>
      </c>
      <c r="K50" s="42">
        <v>183.648048553</v>
      </c>
      <c r="L50" s="42">
        <v>1429.11576543</v>
      </c>
      <c r="M50" s="41">
        <v>0.35</v>
      </c>
      <c r="N50" s="41">
        <v>0.01</v>
      </c>
      <c r="O50" s="40">
        <v>20781</v>
      </c>
      <c r="P50" s="40">
        <v>20327</v>
      </c>
      <c r="Q50" s="43">
        <v>20781</v>
      </c>
      <c r="R50" s="43">
        <v>2130</v>
      </c>
      <c r="S50" s="40" t="s">
        <v>77</v>
      </c>
      <c r="T50" s="40" t="s">
        <v>101</v>
      </c>
      <c r="U50" s="43">
        <v>54.65</v>
      </c>
      <c r="V50" s="43">
        <v>1</v>
      </c>
      <c r="W50" s="43">
        <v>2.52</v>
      </c>
      <c r="X50" s="43">
        <v>0.09</v>
      </c>
      <c r="Y50" s="43">
        <f t="shared" si="0"/>
        <v>2.52</v>
      </c>
      <c r="Z50" s="43">
        <f t="shared" si="1"/>
        <v>0.09</v>
      </c>
      <c r="AA50" s="43">
        <v>0.189</v>
      </c>
      <c r="AB50" s="44">
        <v>0.353140783818302</v>
      </c>
      <c r="AC50">
        <f t="shared" si="2"/>
        <v>375</v>
      </c>
      <c r="AD50">
        <f t="shared" si="3"/>
        <v>2</v>
      </c>
      <c r="AE50">
        <f t="shared" si="4"/>
        <v>0.1</v>
      </c>
      <c r="AF50">
        <f>'TP Factors'!$D$3</f>
        <v>1.168489000131735</v>
      </c>
      <c r="AG50">
        <f t="shared" si="5"/>
        <v>0.1</v>
      </c>
    </row>
    <row r="51" spans="1:33">
      <c r="A51" s="40" t="s">
        <v>65</v>
      </c>
      <c r="B51" s="40">
        <v>27</v>
      </c>
      <c r="C51" s="40" t="s">
        <v>66</v>
      </c>
      <c r="D51" s="41">
        <v>33.090000000000003</v>
      </c>
      <c r="E51" s="40" t="s">
        <v>67</v>
      </c>
      <c r="F51" s="40">
        <v>1234</v>
      </c>
      <c r="G51" s="35">
        <v>105</v>
      </c>
      <c r="H51" s="40" t="s">
        <v>68</v>
      </c>
      <c r="I51" s="40" t="s">
        <v>69</v>
      </c>
      <c r="J51" s="40">
        <v>2488</v>
      </c>
      <c r="K51" s="42">
        <v>305.00845272999999</v>
      </c>
      <c r="L51" s="42">
        <v>5518.4093948600002</v>
      </c>
      <c r="M51" s="41">
        <v>4.8</v>
      </c>
      <c r="N51" s="41">
        <v>1.24</v>
      </c>
      <c r="O51" s="40">
        <v>20782</v>
      </c>
      <c r="P51" s="40">
        <v>20328</v>
      </c>
      <c r="Q51" s="43">
        <v>20782</v>
      </c>
      <c r="R51" s="43">
        <v>1400</v>
      </c>
      <c r="S51" s="40" t="s">
        <v>77</v>
      </c>
      <c r="T51" s="40" t="s">
        <v>102</v>
      </c>
      <c r="U51" s="43">
        <v>54.65</v>
      </c>
      <c r="V51" s="43">
        <v>1</v>
      </c>
      <c r="W51" s="43">
        <v>2.83</v>
      </c>
      <c r="X51" s="43">
        <v>0.497</v>
      </c>
      <c r="Y51" s="43">
        <f t="shared" si="0"/>
        <v>2.83</v>
      </c>
      <c r="Z51" s="43">
        <f t="shared" si="1"/>
        <v>0.497</v>
      </c>
      <c r="AA51" s="43">
        <v>0.88600000000000001</v>
      </c>
      <c r="AB51" s="44">
        <v>1.3636232041170899</v>
      </c>
      <c r="AC51">
        <f t="shared" si="2"/>
        <v>6787</v>
      </c>
      <c r="AD51">
        <f t="shared" si="3"/>
        <v>42</v>
      </c>
      <c r="AE51">
        <f t="shared" si="4"/>
        <v>7.4</v>
      </c>
      <c r="AF51">
        <f>'TP Factors'!$D$3</f>
        <v>1.168489000131735</v>
      </c>
      <c r="AG51">
        <f t="shared" si="5"/>
        <v>8.6</v>
      </c>
    </row>
    <row r="52" spans="1:33">
      <c r="A52" s="40" t="s">
        <v>65</v>
      </c>
      <c r="B52" s="40">
        <v>27</v>
      </c>
      <c r="C52" s="40" t="s">
        <v>66</v>
      </c>
      <c r="D52" s="41">
        <v>33.090000000000003</v>
      </c>
      <c r="E52" s="40" t="s">
        <v>67</v>
      </c>
      <c r="F52" s="40">
        <v>1234</v>
      </c>
      <c r="G52" s="35">
        <v>105</v>
      </c>
      <c r="H52" s="40" t="s">
        <v>68</v>
      </c>
      <c r="I52" s="40" t="s">
        <v>69</v>
      </c>
      <c r="J52" s="40">
        <v>736</v>
      </c>
      <c r="K52" s="42">
        <v>279.495274913</v>
      </c>
      <c r="L52" s="42">
        <v>1631.1941167499999</v>
      </c>
      <c r="M52" s="41">
        <v>1.42</v>
      </c>
      <c r="N52" s="41">
        <v>0.37</v>
      </c>
      <c r="O52" s="40">
        <v>20783</v>
      </c>
      <c r="P52" s="40">
        <v>20329</v>
      </c>
      <c r="Q52" s="43">
        <v>20783</v>
      </c>
      <c r="R52" s="43">
        <v>1400</v>
      </c>
      <c r="S52" s="40" t="s">
        <v>72</v>
      </c>
      <c r="T52" s="40" t="s">
        <v>103</v>
      </c>
      <c r="U52" s="43">
        <v>54.65</v>
      </c>
      <c r="V52" s="43">
        <v>1</v>
      </c>
      <c r="W52" s="43">
        <v>2.83</v>
      </c>
      <c r="X52" s="43">
        <v>0.497</v>
      </c>
      <c r="Y52" s="43">
        <f t="shared" si="0"/>
        <v>2.83</v>
      </c>
      <c r="Z52" s="43">
        <f t="shared" si="1"/>
        <v>0.497</v>
      </c>
      <c r="AA52" s="43">
        <v>0.88700000000000001</v>
      </c>
      <c r="AB52" s="44">
        <v>0.40307523215879698</v>
      </c>
      <c r="AC52">
        <f t="shared" si="2"/>
        <v>2008</v>
      </c>
      <c r="AD52">
        <f t="shared" si="3"/>
        <v>13</v>
      </c>
      <c r="AE52">
        <f t="shared" si="4"/>
        <v>2.2000000000000002</v>
      </c>
      <c r="AF52">
        <f>'TP Factors'!$D$3</f>
        <v>1.168489000131735</v>
      </c>
      <c r="AG52">
        <f t="shared" si="5"/>
        <v>2.6</v>
      </c>
    </row>
    <row r="53" spans="1:33">
      <c r="A53" s="40" t="s">
        <v>65</v>
      </c>
      <c r="B53" s="40">
        <v>27</v>
      </c>
      <c r="C53" s="40" t="s">
        <v>66</v>
      </c>
      <c r="D53" s="41">
        <v>33.090000000000003</v>
      </c>
      <c r="E53" s="40" t="s">
        <v>67</v>
      </c>
      <c r="F53" s="40">
        <v>3456</v>
      </c>
      <c r="G53" s="35">
        <v>15.7</v>
      </c>
      <c r="H53" s="40" t="s">
        <v>68</v>
      </c>
      <c r="I53" s="40" t="s">
        <v>69</v>
      </c>
      <c r="J53" s="40">
        <v>871</v>
      </c>
      <c r="K53" s="42">
        <v>371.34165573899998</v>
      </c>
      <c r="L53" s="42">
        <v>6384.0999520400001</v>
      </c>
      <c r="M53" s="41">
        <v>1.38</v>
      </c>
      <c r="N53" s="41">
        <v>0.22</v>
      </c>
      <c r="O53" s="40">
        <v>20794</v>
      </c>
      <c r="P53" s="40">
        <v>20340</v>
      </c>
      <c r="Q53" s="43">
        <v>20794</v>
      </c>
      <c r="R53" s="43">
        <v>2240</v>
      </c>
      <c r="S53" s="40" t="s">
        <v>72</v>
      </c>
      <c r="T53" s="40" t="s">
        <v>95</v>
      </c>
      <c r="U53" s="43">
        <v>54.65</v>
      </c>
      <c r="V53" s="43">
        <v>1</v>
      </c>
      <c r="W53" s="43">
        <v>1.59</v>
      </c>
      <c r="X53" s="43">
        <v>0.25</v>
      </c>
      <c r="Y53" s="43">
        <f t="shared" si="0"/>
        <v>1.59</v>
      </c>
      <c r="Z53" s="43">
        <f t="shared" si="1"/>
        <v>0.25</v>
      </c>
      <c r="AA53" s="43">
        <v>0.26800000000000002</v>
      </c>
      <c r="AB53" s="44">
        <v>1.5775391438078299</v>
      </c>
      <c r="AC53">
        <f t="shared" si="2"/>
        <v>2375</v>
      </c>
      <c r="AD53">
        <f t="shared" si="3"/>
        <v>8</v>
      </c>
      <c r="AE53">
        <f t="shared" si="4"/>
        <v>1.3</v>
      </c>
      <c r="AF53">
        <f>'TP Factors'!$D$3</f>
        <v>1.168489000131735</v>
      </c>
      <c r="AG53">
        <f t="shared" si="5"/>
        <v>1.5</v>
      </c>
    </row>
    <row r="54" spans="1:33">
      <c r="A54" s="40" t="s">
        <v>65</v>
      </c>
      <c r="B54" s="40">
        <v>27</v>
      </c>
      <c r="C54" s="40" t="s">
        <v>66</v>
      </c>
      <c r="D54" s="41">
        <v>33.090000000000003</v>
      </c>
      <c r="E54" s="40" t="s">
        <v>67</v>
      </c>
      <c r="F54" s="40">
        <v>1234</v>
      </c>
      <c r="G54" s="35">
        <v>13</v>
      </c>
      <c r="H54" s="40" t="s">
        <v>68</v>
      </c>
      <c r="I54" s="40" t="s">
        <v>69</v>
      </c>
      <c r="J54" s="40">
        <v>690</v>
      </c>
      <c r="K54" s="42">
        <v>366.38161980299998</v>
      </c>
      <c r="L54" s="42">
        <v>3963.82476963</v>
      </c>
      <c r="M54" s="41">
        <v>1.28</v>
      </c>
      <c r="N54" s="41">
        <v>0.15</v>
      </c>
      <c r="O54" s="40">
        <v>20796</v>
      </c>
      <c r="P54" s="40">
        <v>20342</v>
      </c>
      <c r="Q54" s="43">
        <v>20796</v>
      </c>
      <c r="R54" s="43">
        <v>1100</v>
      </c>
      <c r="S54" s="40" t="s">
        <v>70</v>
      </c>
      <c r="T54" s="40" t="s">
        <v>99</v>
      </c>
      <c r="U54" s="43">
        <v>54.65</v>
      </c>
      <c r="V54" s="43">
        <v>1</v>
      </c>
      <c r="W54" s="43">
        <v>1.85</v>
      </c>
      <c r="X54" s="43">
        <v>0.22</v>
      </c>
      <c r="Y54" s="43">
        <f t="shared" si="0"/>
        <v>1.85</v>
      </c>
      <c r="Z54" s="43">
        <f t="shared" si="1"/>
        <v>0.22</v>
      </c>
      <c r="AA54" s="43">
        <v>0.34200000000000003</v>
      </c>
      <c r="AB54" s="44">
        <v>0.97947851384808005</v>
      </c>
      <c r="AC54">
        <f t="shared" si="2"/>
        <v>1882</v>
      </c>
      <c r="AD54">
        <f t="shared" si="3"/>
        <v>8</v>
      </c>
      <c r="AE54">
        <f t="shared" si="4"/>
        <v>0.9</v>
      </c>
      <c r="AF54">
        <f>'TP Factors'!$D$3</f>
        <v>1.168489000131735</v>
      </c>
      <c r="AG54">
        <f t="shared" si="5"/>
        <v>1.1000000000000001</v>
      </c>
    </row>
    <row r="55" spans="1:33">
      <c r="A55" s="40" t="s">
        <v>65</v>
      </c>
      <c r="B55" s="40">
        <v>27</v>
      </c>
      <c r="C55" s="40" t="s">
        <v>66</v>
      </c>
      <c r="D55" s="41">
        <v>33.090000000000003</v>
      </c>
      <c r="E55" s="40" t="s">
        <v>67</v>
      </c>
      <c r="F55" s="40">
        <v>3456</v>
      </c>
      <c r="G55" s="35">
        <v>0</v>
      </c>
      <c r="H55" s="40" t="s">
        <v>68</v>
      </c>
      <c r="I55" s="40" t="s">
        <v>69</v>
      </c>
      <c r="J55" s="40">
        <v>246</v>
      </c>
      <c r="K55" s="42">
        <v>171.063679256</v>
      </c>
      <c r="L55" s="42">
        <v>1594.3687924000001</v>
      </c>
      <c r="M55" s="41">
        <v>0</v>
      </c>
      <c r="N55" s="41">
        <v>0</v>
      </c>
      <c r="O55" s="40">
        <v>20798</v>
      </c>
      <c r="P55" s="40">
        <v>20344</v>
      </c>
      <c r="Q55" s="43">
        <v>20798</v>
      </c>
      <c r="R55" s="43">
        <v>6300</v>
      </c>
      <c r="S55" s="40" t="s">
        <v>72</v>
      </c>
      <c r="T55" s="40" t="s">
        <v>93</v>
      </c>
      <c r="U55" s="43">
        <v>54.65</v>
      </c>
      <c r="V55" s="43">
        <v>1</v>
      </c>
      <c r="W55" s="43">
        <v>0</v>
      </c>
      <c r="X55" s="43">
        <v>0</v>
      </c>
      <c r="Y55" s="43">
        <f t="shared" si="0"/>
        <v>0</v>
      </c>
      <c r="Z55" s="43">
        <f t="shared" si="1"/>
        <v>0</v>
      </c>
      <c r="AA55" s="43">
        <v>0.30299999999999999</v>
      </c>
      <c r="AB55" s="44">
        <v>0.39397553272859598</v>
      </c>
      <c r="AC55">
        <f t="shared" si="2"/>
        <v>671</v>
      </c>
      <c r="AD55">
        <f t="shared" si="3"/>
        <v>0</v>
      </c>
      <c r="AE55">
        <f t="shared" si="4"/>
        <v>0</v>
      </c>
      <c r="AF55">
        <f>'TP Factors'!$D$3</f>
        <v>1.168489000131735</v>
      </c>
      <c r="AG55">
        <f t="shared" si="5"/>
        <v>0</v>
      </c>
    </row>
    <row r="56" spans="1:33">
      <c r="A56" s="40" t="s">
        <v>65</v>
      </c>
      <c r="B56" s="40">
        <v>27</v>
      </c>
      <c r="C56" s="40" t="s">
        <v>66</v>
      </c>
      <c r="D56" s="41">
        <v>33.090000000000003</v>
      </c>
      <c r="E56" s="40" t="s">
        <v>67</v>
      </c>
      <c r="F56" s="40">
        <v>1234</v>
      </c>
      <c r="G56" s="35">
        <v>13</v>
      </c>
      <c r="H56" s="40" t="s">
        <v>68</v>
      </c>
      <c r="I56" s="40" t="s">
        <v>69</v>
      </c>
      <c r="J56" s="40">
        <v>3578</v>
      </c>
      <c r="K56" s="42">
        <v>761.88516033600001</v>
      </c>
      <c r="L56" s="42">
        <v>20559.048507700001</v>
      </c>
      <c r="M56" s="41">
        <v>6.62</v>
      </c>
      <c r="N56" s="41">
        <v>0.79</v>
      </c>
      <c r="O56" s="40">
        <v>20807</v>
      </c>
      <c r="P56" s="40">
        <v>20353</v>
      </c>
      <c r="Q56" s="43">
        <v>20807</v>
      </c>
      <c r="R56" s="43">
        <v>1100</v>
      </c>
      <c r="S56" s="40" t="s">
        <v>72</v>
      </c>
      <c r="T56" s="40" t="s">
        <v>74</v>
      </c>
      <c r="U56" s="43">
        <v>54.65</v>
      </c>
      <c r="V56" s="43">
        <v>1</v>
      </c>
      <c r="W56" s="43">
        <v>1.85</v>
      </c>
      <c r="X56" s="43">
        <v>0.22</v>
      </c>
      <c r="Y56" s="43">
        <f t="shared" si="0"/>
        <v>1.85</v>
      </c>
      <c r="Z56" s="43">
        <f t="shared" si="1"/>
        <v>0.22</v>
      </c>
      <c r="AA56" s="43">
        <v>0.34200000000000003</v>
      </c>
      <c r="AB56" s="44">
        <v>5.0802312031047698</v>
      </c>
      <c r="AC56">
        <f t="shared" si="2"/>
        <v>9760</v>
      </c>
      <c r="AD56">
        <f t="shared" si="3"/>
        <v>40</v>
      </c>
      <c r="AE56">
        <f t="shared" si="4"/>
        <v>4.7</v>
      </c>
      <c r="AF56">
        <f>'TP Factors'!$D$3</f>
        <v>1.168489000131735</v>
      </c>
      <c r="AG56">
        <f t="shared" si="5"/>
        <v>5.5</v>
      </c>
    </row>
    <row r="57" spans="1:33">
      <c r="A57" s="40" t="s">
        <v>65</v>
      </c>
      <c r="B57" s="40">
        <v>27</v>
      </c>
      <c r="C57" s="40" t="s">
        <v>66</v>
      </c>
      <c r="D57" s="41">
        <v>33.090000000000003</v>
      </c>
      <c r="E57" s="40" t="s">
        <v>67</v>
      </c>
      <c r="F57" s="40">
        <v>3456</v>
      </c>
      <c r="G57" s="35">
        <v>0</v>
      </c>
      <c r="H57" s="40" t="s">
        <v>68</v>
      </c>
      <c r="I57" s="40" t="s">
        <v>69</v>
      </c>
      <c r="J57" s="40">
        <v>7437</v>
      </c>
      <c r="K57" s="42">
        <v>3080.34803242</v>
      </c>
      <c r="L57" s="42">
        <v>48227.420349499997</v>
      </c>
      <c r="M57" s="41">
        <v>0</v>
      </c>
      <c r="N57" s="41">
        <v>0</v>
      </c>
      <c r="O57" s="40">
        <v>20808</v>
      </c>
      <c r="P57" s="40">
        <v>20354</v>
      </c>
      <c r="Q57" s="43">
        <v>20808</v>
      </c>
      <c r="R57" s="43">
        <v>6300</v>
      </c>
      <c r="S57" s="40" t="s">
        <v>70</v>
      </c>
      <c r="T57" s="40" t="s">
        <v>75</v>
      </c>
      <c r="U57" s="43">
        <v>54.65</v>
      </c>
      <c r="V57" s="43">
        <v>1</v>
      </c>
      <c r="W57" s="43">
        <v>0</v>
      </c>
      <c r="X57" s="43">
        <v>0</v>
      </c>
      <c r="Y57" s="43">
        <f t="shared" si="0"/>
        <v>0</v>
      </c>
      <c r="Z57" s="43">
        <f t="shared" si="1"/>
        <v>0</v>
      </c>
      <c r="AA57" s="43">
        <v>0.30299999999999999</v>
      </c>
      <c r="AB57" s="44">
        <v>11.9172074336</v>
      </c>
      <c r="AC57">
        <f t="shared" si="2"/>
        <v>20284</v>
      </c>
      <c r="AD57">
        <f t="shared" si="3"/>
        <v>0</v>
      </c>
      <c r="AE57">
        <f t="shared" si="4"/>
        <v>0</v>
      </c>
      <c r="AF57">
        <f>'TP Factors'!$D$3</f>
        <v>1.168489000131735</v>
      </c>
      <c r="AG57">
        <f t="shared" si="5"/>
        <v>0</v>
      </c>
    </row>
    <row r="58" spans="1:33">
      <c r="A58" s="40" t="s">
        <v>65</v>
      </c>
      <c r="B58" s="40">
        <v>27</v>
      </c>
      <c r="C58" s="40" t="s">
        <v>66</v>
      </c>
      <c r="D58" s="41">
        <v>33.090000000000003</v>
      </c>
      <c r="E58" s="40" t="s">
        <v>67</v>
      </c>
      <c r="F58" s="40">
        <v>3456</v>
      </c>
      <c r="G58" s="35">
        <v>0</v>
      </c>
      <c r="H58" s="40" t="s">
        <v>68</v>
      </c>
      <c r="I58" s="40" t="s">
        <v>69</v>
      </c>
      <c r="J58" s="40">
        <v>128</v>
      </c>
      <c r="K58" s="42">
        <v>230.069616223</v>
      </c>
      <c r="L58" s="42">
        <v>827.45581294199997</v>
      </c>
      <c r="M58" s="41">
        <v>0</v>
      </c>
      <c r="N58" s="41">
        <v>0</v>
      </c>
      <c r="O58" s="40">
        <v>20814</v>
      </c>
      <c r="P58" s="40">
        <v>20360</v>
      </c>
      <c r="Q58" s="43">
        <v>20814</v>
      </c>
      <c r="R58" s="43">
        <v>6170</v>
      </c>
      <c r="S58" s="40" t="s">
        <v>70</v>
      </c>
      <c r="T58" s="40" t="s">
        <v>98</v>
      </c>
      <c r="U58" s="43">
        <v>54.65</v>
      </c>
      <c r="V58" s="43">
        <v>1</v>
      </c>
      <c r="W58" s="43">
        <v>0</v>
      </c>
      <c r="X58" s="43">
        <v>0</v>
      </c>
      <c r="Y58" s="43">
        <f t="shared" si="0"/>
        <v>0</v>
      </c>
      <c r="Z58" s="43">
        <f t="shared" si="1"/>
        <v>0</v>
      </c>
      <c r="AA58" s="43">
        <v>0.30299999999999999</v>
      </c>
      <c r="AB58" s="44">
        <v>0.20446796641699999</v>
      </c>
      <c r="AC58">
        <f t="shared" si="2"/>
        <v>348</v>
      </c>
      <c r="AD58">
        <f t="shared" si="3"/>
        <v>0</v>
      </c>
      <c r="AE58">
        <f t="shared" si="4"/>
        <v>0</v>
      </c>
      <c r="AF58">
        <f>'TP Factors'!$D$3</f>
        <v>1.168489000131735</v>
      </c>
      <c r="AG58">
        <f t="shared" si="5"/>
        <v>0</v>
      </c>
    </row>
    <row r="59" spans="1:33">
      <c r="A59" s="40" t="s">
        <v>65</v>
      </c>
      <c r="B59" s="40">
        <v>27</v>
      </c>
      <c r="C59" s="40" t="s">
        <v>66</v>
      </c>
      <c r="D59" s="41">
        <v>33.090000000000003</v>
      </c>
      <c r="E59" s="40" t="s">
        <v>67</v>
      </c>
      <c r="F59" s="40">
        <v>1234</v>
      </c>
      <c r="G59" s="35">
        <v>105</v>
      </c>
      <c r="H59" s="40" t="s">
        <v>68</v>
      </c>
      <c r="I59" s="40" t="s">
        <v>69</v>
      </c>
      <c r="J59" s="40">
        <v>231</v>
      </c>
      <c r="K59" s="42">
        <v>94.406698979500007</v>
      </c>
      <c r="L59" s="42">
        <v>511.37393901799999</v>
      </c>
      <c r="M59" s="41">
        <v>0.45</v>
      </c>
      <c r="N59" s="41">
        <v>0.11</v>
      </c>
      <c r="O59" s="40">
        <v>20825</v>
      </c>
      <c r="P59" s="40">
        <v>20371</v>
      </c>
      <c r="Q59" s="43">
        <v>20825</v>
      </c>
      <c r="R59" s="43">
        <v>1400</v>
      </c>
      <c r="S59" s="40" t="s">
        <v>77</v>
      </c>
      <c r="T59" s="40" t="s">
        <v>102</v>
      </c>
      <c r="U59" s="43">
        <v>54.65</v>
      </c>
      <c r="V59" s="43">
        <v>1</v>
      </c>
      <c r="W59" s="43">
        <v>2.83</v>
      </c>
      <c r="X59" s="43">
        <v>0.497</v>
      </c>
      <c r="Y59" s="43">
        <f t="shared" si="0"/>
        <v>2.83</v>
      </c>
      <c r="Z59" s="43">
        <f t="shared" si="1"/>
        <v>0.497</v>
      </c>
      <c r="AA59" s="43">
        <v>0.88600000000000001</v>
      </c>
      <c r="AB59" s="44">
        <v>0.12636274682191301</v>
      </c>
      <c r="AC59">
        <f t="shared" si="2"/>
        <v>629</v>
      </c>
      <c r="AD59">
        <f t="shared" si="3"/>
        <v>4</v>
      </c>
      <c r="AE59">
        <f t="shared" si="4"/>
        <v>0.7</v>
      </c>
      <c r="AF59">
        <f>'TP Factors'!$D$3</f>
        <v>1.168489000131735</v>
      </c>
      <c r="AG59">
        <f t="shared" si="5"/>
        <v>0.8</v>
      </c>
    </row>
    <row r="60" spans="1:33">
      <c r="A60" s="40" t="s">
        <v>65</v>
      </c>
      <c r="B60" s="40">
        <v>27</v>
      </c>
      <c r="C60" s="40" t="s">
        <v>66</v>
      </c>
      <c r="D60" s="41">
        <v>33.090000000000003</v>
      </c>
      <c r="E60" s="40" t="s">
        <v>67</v>
      </c>
      <c r="F60" s="40">
        <v>1234</v>
      </c>
      <c r="G60" s="35">
        <v>105</v>
      </c>
      <c r="H60" s="40" t="s">
        <v>68</v>
      </c>
      <c r="I60" s="40" t="s">
        <v>69</v>
      </c>
      <c r="J60" s="40">
        <v>1320</v>
      </c>
      <c r="K60" s="42">
        <v>264.30393588099997</v>
      </c>
      <c r="L60" s="42">
        <v>2927.9216082299999</v>
      </c>
      <c r="M60" s="41">
        <v>2.5499999999999998</v>
      </c>
      <c r="N60" s="41">
        <v>0.66</v>
      </c>
      <c r="O60" s="40">
        <v>20827</v>
      </c>
      <c r="P60" s="40">
        <v>20372</v>
      </c>
      <c r="Q60" s="43">
        <v>20827</v>
      </c>
      <c r="R60" s="43">
        <v>1400</v>
      </c>
      <c r="S60" s="40" t="s">
        <v>77</v>
      </c>
      <c r="T60" s="40" t="s">
        <v>102</v>
      </c>
      <c r="U60" s="43">
        <v>54.65</v>
      </c>
      <c r="V60" s="43">
        <v>1</v>
      </c>
      <c r="W60" s="43">
        <v>2.83</v>
      </c>
      <c r="X60" s="43">
        <v>0.497</v>
      </c>
      <c r="Y60" s="43">
        <f t="shared" si="0"/>
        <v>2.83</v>
      </c>
      <c r="Z60" s="43">
        <f t="shared" si="1"/>
        <v>0.497</v>
      </c>
      <c r="AA60" s="43">
        <v>0.88600000000000001</v>
      </c>
      <c r="AB60" s="44">
        <v>0.72350229189635296</v>
      </c>
      <c r="AC60">
        <f t="shared" si="2"/>
        <v>3601</v>
      </c>
      <c r="AD60">
        <f t="shared" si="3"/>
        <v>22</v>
      </c>
      <c r="AE60">
        <f t="shared" si="4"/>
        <v>3.9</v>
      </c>
      <c r="AF60">
        <f>'TP Factors'!$D$3</f>
        <v>1.168489000131735</v>
      </c>
      <c r="AG60">
        <f t="shared" si="5"/>
        <v>4.5999999999999996</v>
      </c>
    </row>
    <row r="61" spans="1:33">
      <c r="A61" s="40" t="s">
        <v>65</v>
      </c>
      <c r="B61" s="40">
        <v>27</v>
      </c>
      <c r="C61" s="40" t="s">
        <v>66</v>
      </c>
      <c r="D61" s="41">
        <v>33.090000000000003</v>
      </c>
      <c r="E61" s="40" t="s">
        <v>67</v>
      </c>
      <c r="F61" s="40">
        <v>1234</v>
      </c>
      <c r="G61" s="35">
        <v>13</v>
      </c>
      <c r="H61" s="40" t="s">
        <v>68</v>
      </c>
      <c r="I61" s="40" t="s">
        <v>69</v>
      </c>
      <c r="J61" s="40">
        <v>1586</v>
      </c>
      <c r="K61" s="42">
        <v>876.76768525199998</v>
      </c>
      <c r="L61" s="42">
        <v>9110.9658922199997</v>
      </c>
      <c r="M61" s="41">
        <v>2.93</v>
      </c>
      <c r="N61" s="41">
        <v>0.35</v>
      </c>
      <c r="O61" s="40">
        <v>20828</v>
      </c>
      <c r="P61" s="40">
        <v>20373</v>
      </c>
      <c r="Q61" s="43">
        <v>20828</v>
      </c>
      <c r="R61" s="43">
        <v>1100</v>
      </c>
      <c r="S61" s="40" t="s">
        <v>72</v>
      </c>
      <c r="T61" s="40" t="s">
        <v>74</v>
      </c>
      <c r="U61" s="43">
        <v>54.65</v>
      </c>
      <c r="V61" s="43">
        <v>1</v>
      </c>
      <c r="W61" s="43">
        <v>1.85</v>
      </c>
      <c r="X61" s="43">
        <v>0.22</v>
      </c>
      <c r="Y61" s="43">
        <f t="shared" si="0"/>
        <v>1.85</v>
      </c>
      <c r="Z61" s="43">
        <f t="shared" si="1"/>
        <v>0.22</v>
      </c>
      <c r="AA61" s="43">
        <v>0.34200000000000003</v>
      </c>
      <c r="AB61" s="44">
        <v>2.25135969687445</v>
      </c>
      <c r="AC61">
        <f t="shared" si="2"/>
        <v>4325</v>
      </c>
      <c r="AD61">
        <f t="shared" si="3"/>
        <v>18</v>
      </c>
      <c r="AE61">
        <f t="shared" si="4"/>
        <v>2.1</v>
      </c>
      <c r="AF61">
        <f>'TP Factors'!$D$3</f>
        <v>1.168489000131735</v>
      </c>
      <c r="AG61">
        <f t="shared" si="5"/>
        <v>2.5</v>
      </c>
    </row>
    <row r="62" spans="1:33">
      <c r="A62" s="40" t="s">
        <v>65</v>
      </c>
      <c r="B62" s="40">
        <v>27</v>
      </c>
      <c r="C62" s="40" t="s">
        <v>66</v>
      </c>
      <c r="D62" s="41">
        <v>33.090000000000003</v>
      </c>
      <c r="E62" s="40" t="s">
        <v>67</v>
      </c>
      <c r="F62" s="40">
        <v>3456</v>
      </c>
      <c r="G62" s="35">
        <v>3</v>
      </c>
      <c r="H62" s="40" t="s">
        <v>68</v>
      </c>
      <c r="I62" s="40" t="s">
        <v>69</v>
      </c>
      <c r="J62" s="40">
        <v>1362</v>
      </c>
      <c r="K62" s="42">
        <v>659.44884831700006</v>
      </c>
      <c r="L62" s="42">
        <v>26236.048744</v>
      </c>
      <c r="M62" s="41">
        <v>0.95</v>
      </c>
      <c r="N62" s="41">
        <v>0.12</v>
      </c>
      <c r="O62" s="40">
        <v>20840</v>
      </c>
      <c r="P62" s="40">
        <v>20385</v>
      </c>
      <c r="Q62" s="43">
        <v>20840</v>
      </c>
      <c r="R62" s="43">
        <v>4340</v>
      </c>
      <c r="S62" s="40" t="s">
        <v>77</v>
      </c>
      <c r="T62" s="40" t="s">
        <v>104</v>
      </c>
      <c r="U62" s="43">
        <v>54.65</v>
      </c>
      <c r="V62" s="43">
        <v>1</v>
      </c>
      <c r="W62" s="43">
        <v>0.7</v>
      </c>
      <c r="X62" s="43">
        <v>0.09</v>
      </c>
      <c r="Y62" s="43">
        <f t="shared" si="0"/>
        <v>0.7</v>
      </c>
      <c r="Z62" s="43">
        <f t="shared" si="1"/>
        <v>0.09</v>
      </c>
      <c r="AA62" s="43">
        <v>0.10199999999999999</v>
      </c>
      <c r="AB62" s="44">
        <v>6.4830429008143797</v>
      </c>
      <c r="AC62">
        <f t="shared" si="2"/>
        <v>3715</v>
      </c>
      <c r="AD62">
        <f t="shared" si="3"/>
        <v>6</v>
      </c>
      <c r="AE62">
        <f t="shared" si="4"/>
        <v>0.7</v>
      </c>
      <c r="AF62">
        <f>'TP Factors'!$D$3</f>
        <v>1.168489000131735</v>
      </c>
      <c r="AG62">
        <f t="shared" si="5"/>
        <v>0.8</v>
      </c>
    </row>
    <row r="63" spans="1:33">
      <c r="A63" s="40" t="s">
        <v>65</v>
      </c>
      <c r="B63" s="40">
        <v>27</v>
      </c>
      <c r="C63" s="40" t="s">
        <v>66</v>
      </c>
      <c r="D63" s="41">
        <v>33.090000000000003</v>
      </c>
      <c r="E63" s="40" t="s">
        <v>67</v>
      </c>
      <c r="F63" s="40">
        <v>3456</v>
      </c>
      <c r="G63" s="35">
        <v>3</v>
      </c>
      <c r="H63" s="40" t="s">
        <v>68</v>
      </c>
      <c r="I63" s="40" t="s">
        <v>69</v>
      </c>
      <c r="J63" s="40">
        <v>609</v>
      </c>
      <c r="K63" s="42">
        <v>311.83552663900002</v>
      </c>
      <c r="L63" s="42">
        <v>2899.8216735599999</v>
      </c>
      <c r="M63" s="41">
        <v>0.43</v>
      </c>
      <c r="N63" s="41">
        <v>0.05</v>
      </c>
      <c r="O63" s="40">
        <v>20843</v>
      </c>
      <c r="P63" s="40">
        <v>20388</v>
      </c>
      <c r="Q63" s="43">
        <v>20843</v>
      </c>
      <c r="R63" s="43">
        <v>4340</v>
      </c>
      <c r="S63" s="40" t="s">
        <v>70</v>
      </c>
      <c r="T63" s="40" t="s">
        <v>105</v>
      </c>
      <c r="U63" s="43">
        <v>54.65</v>
      </c>
      <c r="V63" s="43">
        <v>1</v>
      </c>
      <c r="W63" s="43">
        <v>0.7</v>
      </c>
      <c r="X63" s="43">
        <v>0.09</v>
      </c>
      <c r="Y63" s="43">
        <f t="shared" si="0"/>
        <v>0.7</v>
      </c>
      <c r="Z63" s="43">
        <f t="shared" si="1"/>
        <v>0.09</v>
      </c>
      <c r="AA63" s="43">
        <v>0.41299999999999998</v>
      </c>
      <c r="AB63" s="44">
        <v>0.71655867459592304</v>
      </c>
      <c r="AC63">
        <f t="shared" si="2"/>
        <v>1662</v>
      </c>
      <c r="AD63">
        <f t="shared" si="3"/>
        <v>3</v>
      </c>
      <c r="AE63">
        <f t="shared" si="4"/>
        <v>0.3</v>
      </c>
      <c r="AF63">
        <f>'TP Factors'!$D$3</f>
        <v>1.168489000131735</v>
      </c>
      <c r="AG63">
        <f t="shared" si="5"/>
        <v>0.4</v>
      </c>
    </row>
    <row r="64" spans="1:33">
      <c r="A64" s="40" t="s">
        <v>65</v>
      </c>
      <c r="B64" s="40">
        <v>27</v>
      </c>
      <c r="C64" s="40" t="s">
        <v>66</v>
      </c>
      <c r="D64" s="41">
        <v>33.090000000000003</v>
      </c>
      <c r="E64" s="40" t="s">
        <v>67</v>
      </c>
      <c r="F64" s="40">
        <v>3456</v>
      </c>
      <c r="G64" s="35">
        <v>0</v>
      </c>
      <c r="H64" s="40" t="s">
        <v>68</v>
      </c>
      <c r="I64" s="40" t="s">
        <v>69</v>
      </c>
      <c r="J64" s="40">
        <v>217</v>
      </c>
      <c r="K64" s="42">
        <v>154.97675371899999</v>
      </c>
      <c r="L64" s="42">
        <v>1404.8457037200001</v>
      </c>
      <c r="M64" s="41">
        <v>0</v>
      </c>
      <c r="N64" s="41">
        <v>0</v>
      </c>
      <c r="O64" s="40">
        <v>20854</v>
      </c>
      <c r="P64" s="40">
        <v>20399</v>
      </c>
      <c r="Q64" s="43">
        <v>20854</v>
      </c>
      <c r="R64" s="43">
        <v>6460</v>
      </c>
      <c r="S64" s="40" t="s">
        <v>70</v>
      </c>
      <c r="T64" s="40" t="s">
        <v>86</v>
      </c>
      <c r="U64" s="43">
        <v>54.65</v>
      </c>
      <c r="V64" s="43">
        <v>1</v>
      </c>
      <c r="W64" s="43">
        <v>0</v>
      </c>
      <c r="X64" s="43">
        <v>0</v>
      </c>
      <c r="Y64" s="43">
        <f t="shared" si="0"/>
        <v>0</v>
      </c>
      <c r="Z64" s="43">
        <f t="shared" si="1"/>
        <v>0</v>
      </c>
      <c r="AA64" s="43">
        <v>0.30299999999999999</v>
      </c>
      <c r="AB64" s="44">
        <v>0.34714354495034599</v>
      </c>
      <c r="AC64">
        <f t="shared" si="2"/>
        <v>591</v>
      </c>
      <c r="AD64">
        <f t="shared" si="3"/>
        <v>0</v>
      </c>
      <c r="AE64">
        <f t="shared" si="4"/>
        <v>0</v>
      </c>
      <c r="AF64">
        <f>'TP Factors'!$D$3</f>
        <v>1.168489000131735</v>
      </c>
      <c r="AG64">
        <f t="shared" si="5"/>
        <v>0</v>
      </c>
    </row>
    <row r="65" spans="1:33">
      <c r="A65" s="40" t="s">
        <v>65</v>
      </c>
      <c r="B65" s="40">
        <v>27</v>
      </c>
      <c r="C65" s="40" t="s">
        <v>66</v>
      </c>
      <c r="D65" s="41">
        <v>33.090000000000003</v>
      </c>
      <c r="E65" s="40" t="s">
        <v>67</v>
      </c>
      <c r="F65" s="40">
        <v>3456</v>
      </c>
      <c r="G65" s="35">
        <v>3</v>
      </c>
      <c r="H65" s="40" t="s">
        <v>68</v>
      </c>
      <c r="I65" s="40" t="s">
        <v>69</v>
      </c>
      <c r="J65" s="40">
        <v>698</v>
      </c>
      <c r="K65" s="42">
        <v>501.91827722900001</v>
      </c>
      <c r="L65" s="42">
        <v>13443.448645799999</v>
      </c>
      <c r="M65" s="41">
        <v>0.49</v>
      </c>
      <c r="N65" s="41">
        <v>0.06</v>
      </c>
      <c r="O65" s="40">
        <v>20873</v>
      </c>
      <c r="P65" s="40">
        <v>20418</v>
      </c>
      <c r="Q65" s="43">
        <v>20873</v>
      </c>
      <c r="R65" s="43">
        <v>4200</v>
      </c>
      <c r="S65" s="40" t="s">
        <v>77</v>
      </c>
      <c r="T65" s="40" t="s">
        <v>106</v>
      </c>
      <c r="U65" s="43">
        <v>54.65</v>
      </c>
      <c r="V65" s="43">
        <v>1</v>
      </c>
      <c r="W65" s="43">
        <v>0.7</v>
      </c>
      <c r="X65" s="43">
        <v>0.09</v>
      </c>
      <c r="Y65" s="43">
        <f t="shared" si="0"/>
        <v>0.7</v>
      </c>
      <c r="Z65" s="43">
        <f t="shared" si="1"/>
        <v>0.09</v>
      </c>
      <c r="AA65" s="43">
        <v>0.10199999999999999</v>
      </c>
      <c r="AB65" s="44">
        <v>3.3219352180907298</v>
      </c>
      <c r="AC65">
        <f t="shared" si="2"/>
        <v>1903</v>
      </c>
      <c r="AD65">
        <f t="shared" si="3"/>
        <v>3</v>
      </c>
      <c r="AE65">
        <f t="shared" si="4"/>
        <v>0.4</v>
      </c>
      <c r="AF65">
        <f>'TP Factors'!$D$3</f>
        <v>1.168489000131735</v>
      </c>
      <c r="AG65">
        <f t="shared" si="5"/>
        <v>0.5</v>
      </c>
    </row>
    <row r="66" spans="1:33">
      <c r="A66" s="40" t="s">
        <v>65</v>
      </c>
      <c r="B66" s="40">
        <v>27</v>
      </c>
      <c r="C66" s="40" t="s">
        <v>66</v>
      </c>
      <c r="D66" s="41">
        <v>33.090000000000003</v>
      </c>
      <c r="E66" s="40" t="s">
        <v>67</v>
      </c>
      <c r="F66" s="40">
        <v>1234</v>
      </c>
      <c r="G66" s="35">
        <v>13</v>
      </c>
      <c r="H66" s="40" t="s">
        <v>68</v>
      </c>
      <c r="I66" s="40" t="s">
        <v>69</v>
      </c>
      <c r="J66" s="40">
        <v>219</v>
      </c>
      <c r="K66" s="42">
        <v>228.00540810999999</v>
      </c>
      <c r="L66" s="42">
        <v>2467.8127761000001</v>
      </c>
      <c r="M66" s="41">
        <v>0.41</v>
      </c>
      <c r="N66" s="41">
        <v>0.05</v>
      </c>
      <c r="O66" s="40">
        <v>20875</v>
      </c>
      <c r="P66" s="40">
        <v>20420</v>
      </c>
      <c r="Q66" s="43">
        <v>20875</v>
      </c>
      <c r="R66" s="43">
        <v>1100</v>
      </c>
      <c r="S66" s="40" t="s">
        <v>77</v>
      </c>
      <c r="T66" s="40" t="s">
        <v>97</v>
      </c>
      <c r="U66" s="43">
        <v>54.65</v>
      </c>
      <c r="V66" s="43">
        <v>1</v>
      </c>
      <c r="W66" s="43">
        <v>1.85</v>
      </c>
      <c r="X66" s="43">
        <v>0.22</v>
      </c>
      <c r="Y66" s="43">
        <f t="shared" si="0"/>
        <v>1.85</v>
      </c>
      <c r="Z66" s="43">
        <f t="shared" si="1"/>
        <v>0.22</v>
      </c>
      <c r="AA66" s="43">
        <v>0.17399999999999999</v>
      </c>
      <c r="AB66" s="44">
        <v>0.60980737818386399</v>
      </c>
      <c r="AC66">
        <f t="shared" si="2"/>
        <v>596</v>
      </c>
      <c r="AD66">
        <f t="shared" si="3"/>
        <v>2</v>
      </c>
      <c r="AE66">
        <f t="shared" si="4"/>
        <v>0.3</v>
      </c>
      <c r="AF66">
        <f>'TP Factors'!$D$3</f>
        <v>1.168489000131735</v>
      </c>
      <c r="AG66">
        <f t="shared" si="5"/>
        <v>0.4</v>
      </c>
    </row>
    <row r="67" spans="1:33">
      <c r="A67" s="40" t="s">
        <v>65</v>
      </c>
      <c r="B67" s="40">
        <v>27</v>
      </c>
      <c r="C67" s="40" t="s">
        <v>66</v>
      </c>
      <c r="D67" s="41">
        <v>33.090000000000003</v>
      </c>
      <c r="E67" s="40" t="s">
        <v>67</v>
      </c>
      <c r="F67" s="40">
        <v>1234</v>
      </c>
      <c r="G67" s="35">
        <v>13</v>
      </c>
      <c r="H67" s="40" t="s">
        <v>68</v>
      </c>
      <c r="I67" s="40" t="s">
        <v>69</v>
      </c>
      <c r="J67" s="40">
        <v>3</v>
      </c>
      <c r="K67" s="42">
        <v>37.839996048300002</v>
      </c>
      <c r="L67" s="42">
        <v>15.8121940684</v>
      </c>
      <c r="M67" s="41">
        <v>0.01</v>
      </c>
      <c r="N67" s="41">
        <v>0</v>
      </c>
      <c r="O67" s="40">
        <v>20879</v>
      </c>
      <c r="P67" s="40">
        <v>20424</v>
      </c>
      <c r="Q67" s="43">
        <v>20879</v>
      </c>
      <c r="R67" s="43">
        <v>1100</v>
      </c>
      <c r="S67" s="40" t="s">
        <v>72</v>
      </c>
      <c r="T67" s="40" t="s">
        <v>74</v>
      </c>
      <c r="U67" s="43">
        <v>54.65</v>
      </c>
      <c r="V67" s="43">
        <v>1</v>
      </c>
      <c r="W67" s="43">
        <v>1.85</v>
      </c>
      <c r="X67" s="43">
        <v>0.22</v>
      </c>
      <c r="Y67" s="43">
        <f t="shared" ref="Y67:Y130" si="6">W67</f>
        <v>1.85</v>
      </c>
      <c r="Z67" s="43">
        <f t="shared" ref="Z67:Z130" si="7">X67</f>
        <v>0.22</v>
      </c>
      <c r="AA67" s="43">
        <v>0.34200000000000003</v>
      </c>
      <c r="AB67" s="44">
        <v>3.9072626108721097E-3</v>
      </c>
      <c r="AC67">
        <f t="shared" ref="AC67:AC130" si="8">ROUND(AB67*AA67*U67*102.79,0)</f>
        <v>8</v>
      </c>
      <c r="AD67">
        <f t="shared" ref="AD67:AD130" si="9">ROUND(Y67*AC67*0.002205,0)</f>
        <v>0</v>
      </c>
      <c r="AE67">
        <f t="shared" ref="AE67:AE130" si="10">ROUND(Z67*AC67*0.002205,1)</f>
        <v>0</v>
      </c>
      <c r="AF67">
        <f>'TP Factors'!$D$3</f>
        <v>1.168489000131735</v>
      </c>
      <c r="AG67">
        <f t="shared" ref="AG67:AG130" si="11">ROUND(AE67*AF67,1)</f>
        <v>0</v>
      </c>
    </row>
    <row r="68" spans="1:33">
      <c r="A68" s="40" t="s">
        <v>65</v>
      </c>
      <c r="B68" s="40">
        <v>27</v>
      </c>
      <c r="C68" s="40" t="s">
        <v>66</v>
      </c>
      <c r="D68" s="41">
        <v>33.090000000000003</v>
      </c>
      <c r="E68" s="40" t="s">
        <v>67</v>
      </c>
      <c r="F68" s="40">
        <v>1234</v>
      </c>
      <c r="G68" s="35">
        <v>11.1</v>
      </c>
      <c r="H68" s="40" t="s">
        <v>68</v>
      </c>
      <c r="I68" s="40" t="s">
        <v>69</v>
      </c>
      <c r="J68" s="40">
        <v>191</v>
      </c>
      <c r="K68" s="42">
        <v>232.35243697199999</v>
      </c>
      <c r="L68" s="42">
        <v>1502.6164724600001</v>
      </c>
      <c r="M68" s="41">
        <v>0.24</v>
      </c>
      <c r="N68" s="41">
        <v>0.01</v>
      </c>
      <c r="O68" s="40">
        <v>20883</v>
      </c>
      <c r="P68" s="40">
        <v>20428</v>
      </c>
      <c r="Q68" s="43">
        <v>20883</v>
      </c>
      <c r="R68" s="43">
        <v>8120</v>
      </c>
      <c r="S68" s="40" t="s">
        <v>72</v>
      </c>
      <c r="T68" s="40" t="s">
        <v>87</v>
      </c>
      <c r="U68" s="43">
        <v>54.65</v>
      </c>
      <c r="V68" s="43">
        <v>1</v>
      </c>
      <c r="W68" s="43">
        <v>1.25</v>
      </c>
      <c r="X68" s="43">
        <v>5.2999999999999999E-2</v>
      </c>
      <c r="Y68" s="43">
        <f t="shared" si="6"/>
        <v>1.25</v>
      </c>
      <c r="Z68" s="43">
        <f t="shared" si="7"/>
        <v>5.2999999999999999E-2</v>
      </c>
      <c r="AA68" s="43">
        <v>0.25</v>
      </c>
      <c r="AB68" s="44">
        <v>0.232684253676159</v>
      </c>
      <c r="AC68">
        <f t="shared" si="8"/>
        <v>327</v>
      </c>
      <c r="AD68">
        <f t="shared" si="9"/>
        <v>1</v>
      </c>
      <c r="AE68">
        <f t="shared" si="10"/>
        <v>0</v>
      </c>
      <c r="AF68">
        <f>'TP Factors'!$D$3</f>
        <v>1.168489000131735</v>
      </c>
      <c r="AG68">
        <f t="shared" si="11"/>
        <v>0</v>
      </c>
    </row>
    <row r="69" spans="1:33">
      <c r="A69" s="40" t="s">
        <v>65</v>
      </c>
      <c r="B69" s="40">
        <v>27</v>
      </c>
      <c r="C69" s="40" t="s">
        <v>66</v>
      </c>
      <c r="D69" s="41">
        <v>33.090000000000003</v>
      </c>
      <c r="E69" s="40" t="s">
        <v>67</v>
      </c>
      <c r="F69" s="40">
        <v>3456</v>
      </c>
      <c r="G69" s="35">
        <v>0</v>
      </c>
      <c r="H69" s="40" t="s">
        <v>68</v>
      </c>
      <c r="I69" s="40" t="s">
        <v>69</v>
      </c>
      <c r="J69" s="40">
        <v>531</v>
      </c>
      <c r="K69" s="42">
        <v>230.79241837800001</v>
      </c>
      <c r="L69" s="42">
        <v>3442.01703516</v>
      </c>
      <c r="M69" s="41">
        <v>0</v>
      </c>
      <c r="N69" s="41">
        <v>0</v>
      </c>
      <c r="O69" s="40">
        <v>20907</v>
      </c>
      <c r="P69" s="40">
        <v>20452</v>
      </c>
      <c r="Q69" s="43">
        <v>20907</v>
      </c>
      <c r="R69" s="43">
        <v>6300</v>
      </c>
      <c r="S69" s="40" t="s">
        <v>72</v>
      </c>
      <c r="T69" s="40" t="s">
        <v>93</v>
      </c>
      <c r="U69" s="43">
        <v>54.65</v>
      </c>
      <c r="V69" s="43">
        <v>1</v>
      </c>
      <c r="W69" s="43">
        <v>0</v>
      </c>
      <c r="X69" s="43">
        <v>0</v>
      </c>
      <c r="Y69" s="43">
        <f t="shared" si="6"/>
        <v>0</v>
      </c>
      <c r="Z69" s="43">
        <f t="shared" si="7"/>
        <v>0</v>
      </c>
      <c r="AA69" s="43">
        <v>0.30299999999999999</v>
      </c>
      <c r="AB69" s="44">
        <v>0.850537530334323</v>
      </c>
      <c r="AC69">
        <f t="shared" si="8"/>
        <v>1448</v>
      </c>
      <c r="AD69">
        <f t="shared" si="9"/>
        <v>0</v>
      </c>
      <c r="AE69">
        <f t="shared" si="10"/>
        <v>0</v>
      </c>
      <c r="AF69">
        <f>'TP Factors'!$D$3</f>
        <v>1.168489000131735</v>
      </c>
      <c r="AG69">
        <f t="shared" si="11"/>
        <v>0</v>
      </c>
    </row>
    <row r="70" spans="1:33">
      <c r="A70" s="40" t="s">
        <v>65</v>
      </c>
      <c r="B70" s="40">
        <v>27</v>
      </c>
      <c r="C70" s="40" t="s">
        <v>66</v>
      </c>
      <c r="D70" s="41">
        <v>33.090000000000003</v>
      </c>
      <c r="E70" s="40" t="s">
        <v>67</v>
      </c>
      <c r="F70" s="40">
        <v>3456</v>
      </c>
      <c r="G70" s="35">
        <v>0</v>
      </c>
      <c r="H70" s="40" t="s">
        <v>68</v>
      </c>
      <c r="I70" s="40" t="s">
        <v>69</v>
      </c>
      <c r="J70" s="40">
        <v>32</v>
      </c>
      <c r="K70" s="42">
        <v>80.0721038497</v>
      </c>
      <c r="L70" s="42">
        <v>205.86878286699999</v>
      </c>
      <c r="M70" s="41">
        <v>0</v>
      </c>
      <c r="N70" s="41">
        <v>0</v>
      </c>
      <c r="O70" s="40">
        <v>20923</v>
      </c>
      <c r="P70" s="40">
        <v>20468</v>
      </c>
      <c r="Q70" s="43">
        <v>20923</v>
      </c>
      <c r="R70" s="43">
        <v>6460</v>
      </c>
      <c r="S70" s="40" t="s">
        <v>72</v>
      </c>
      <c r="T70" s="40" t="s">
        <v>76</v>
      </c>
      <c r="U70" s="43">
        <v>54.65</v>
      </c>
      <c r="V70" s="43">
        <v>1</v>
      </c>
      <c r="W70" s="43">
        <v>0</v>
      </c>
      <c r="X70" s="43">
        <v>0</v>
      </c>
      <c r="Y70" s="43">
        <f t="shared" si="6"/>
        <v>0</v>
      </c>
      <c r="Z70" s="43">
        <f t="shared" si="7"/>
        <v>0</v>
      </c>
      <c r="AA70" s="43">
        <v>0.30299999999999999</v>
      </c>
      <c r="AB70" s="44">
        <v>5.08710806295809E-2</v>
      </c>
      <c r="AC70">
        <f t="shared" si="8"/>
        <v>87</v>
      </c>
      <c r="AD70">
        <f t="shared" si="9"/>
        <v>0</v>
      </c>
      <c r="AE70">
        <f t="shared" si="10"/>
        <v>0</v>
      </c>
      <c r="AF70">
        <f>'TP Factors'!$D$3</f>
        <v>1.168489000131735</v>
      </c>
      <c r="AG70">
        <f t="shared" si="11"/>
        <v>0</v>
      </c>
    </row>
    <row r="71" spans="1:33">
      <c r="A71" s="40" t="s">
        <v>65</v>
      </c>
      <c r="B71" s="40">
        <v>27</v>
      </c>
      <c r="C71" s="40" t="s">
        <v>66</v>
      </c>
      <c r="D71" s="41">
        <v>33.090000000000003</v>
      </c>
      <c r="E71" s="40" t="s">
        <v>67</v>
      </c>
      <c r="F71" s="40">
        <v>3456</v>
      </c>
      <c r="G71" s="35">
        <v>0</v>
      </c>
      <c r="H71" s="40" t="s">
        <v>68</v>
      </c>
      <c r="I71" s="40" t="s">
        <v>69</v>
      </c>
      <c r="J71" s="40">
        <v>83</v>
      </c>
      <c r="K71" s="42">
        <v>129.67946565400001</v>
      </c>
      <c r="L71" s="42">
        <v>540.764754907</v>
      </c>
      <c r="M71" s="41">
        <v>0</v>
      </c>
      <c r="N71" s="41">
        <v>0</v>
      </c>
      <c r="O71" s="40">
        <v>20947</v>
      </c>
      <c r="P71" s="40">
        <v>20492</v>
      </c>
      <c r="Q71" s="43">
        <v>20947</v>
      </c>
      <c r="R71" s="43">
        <v>6300</v>
      </c>
      <c r="S71" s="40" t="s">
        <v>70</v>
      </c>
      <c r="T71" s="40" t="s">
        <v>75</v>
      </c>
      <c r="U71" s="43">
        <v>54.65</v>
      </c>
      <c r="V71" s="43">
        <v>1</v>
      </c>
      <c r="W71" s="43">
        <v>0</v>
      </c>
      <c r="X71" s="43">
        <v>0</v>
      </c>
      <c r="Y71" s="43">
        <f t="shared" si="6"/>
        <v>0</v>
      </c>
      <c r="Z71" s="43">
        <f t="shared" si="7"/>
        <v>0</v>
      </c>
      <c r="AA71" s="43">
        <v>0.30299999999999999</v>
      </c>
      <c r="AB71" s="44">
        <v>0.13362534655234801</v>
      </c>
      <c r="AC71">
        <f t="shared" si="8"/>
        <v>227</v>
      </c>
      <c r="AD71">
        <f t="shared" si="9"/>
        <v>0</v>
      </c>
      <c r="AE71">
        <f t="shared" si="10"/>
        <v>0</v>
      </c>
      <c r="AF71">
        <f>'TP Factors'!$D$3</f>
        <v>1.168489000131735</v>
      </c>
      <c r="AG71">
        <f t="shared" si="11"/>
        <v>0</v>
      </c>
    </row>
    <row r="72" spans="1:33">
      <c r="A72" s="40" t="s">
        <v>65</v>
      </c>
      <c r="B72" s="40">
        <v>27</v>
      </c>
      <c r="C72" s="40" t="s">
        <v>66</v>
      </c>
      <c r="D72" s="41">
        <v>33.090000000000003</v>
      </c>
      <c r="E72" s="40" t="s">
        <v>67</v>
      </c>
      <c r="F72" s="40">
        <v>3456</v>
      </c>
      <c r="G72" s="35">
        <v>0</v>
      </c>
      <c r="H72" s="40" t="s">
        <v>68</v>
      </c>
      <c r="I72" s="40" t="s">
        <v>69</v>
      </c>
      <c r="J72" s="40">
        <v>801</v>
      </c>
      <c r="K72" s="42">
        <v>275.70559659399999</v>
      </c>
      <c r="L72" s="42">
        <v>5192.1581197400001</v>
      </c>
      <c r="M72" s="41">
        <v>0</v>
      </c>
      <c r="N72" s="41">
        <v>0</v>
      </c>
      <c r="O72" s="40">
        <v>20951</v>
      </c>
      <c r="P72" s="40">
        <v>20496</v>
      </c>
      <c r="Q72" s="43">
        <v>20951</v>
      </c>
      <c r="R72" s="43">
        <v>6460</v>
      </c>
      <c r="S72" s="40" t="s">
        <v>70</v>
      </c>
      <c r="T72" s="40" t="s">
        <v>86</v>
      </c>
      <c r="U72" s="43">
        <v>54.65</v>
      </c>
      <c r="V72" s="43">
        <v>1</v>
      </c>
      <c r="W72" s="43">
        <v>0</v>
      </c>
      <c r="X72" s="43">
        <v>0</v>
      </c>
      <c r="Y72" s="43">
        <f t="shared" si="6"/>
        <v>0</v>
      </c>
      <c r="Z72" s="43">
        <f t="shared" si="7"/>
        <v>0</v>
      </c>
      <c r="AA72" s="43">
        <v>0.30299999999999999</v>
      </c>
      <c r="AB72" s="44">
        <v>1.2830050807834199</v>
      </c>
      <c r="AC72">
        <f t="shared" si="8"/>
        <v>2184</v>
      </c>
      <c r="AD72">
        <f t="shared" si="9"/>
        <v>0</v>
      </c>
      <c r="AE72">
        <f t="shared" si="10"/>
        <v>0</v>
      </c>
      <c r="AF72">
        <f>'TP Factors'!$D$3</f>
        <v>1.168489000131735</v>
      </c>
      <c r="AG72">
        <f t="shared" si="11"/>
        <v>0</v>
      </c>
    </row>
    <row r="73" spans="1:33">
      <c r="A73" s="40" t="s">
        <v>65</v>
      </c>
      <c r="B73" s="40">
        <v>27</v>
      </c>
      <c r="C73" s="40" t="s">
        <v>66</v>
      </c>
      <c r="D73" s="41">
        <v>33.090000000000003</v>
      </c>
      <c r="E73" s="40" t="s">
        <v>67</v>
      </c>
      <c r="F73" s="40">
        <v>3456</v>
      </c>
      <c r="G73" s="35">
        <v>15.7</v>
      </c>
      <c r="H73" s="40" t="s">
        <v>68</v>
      </c>
      <c r="I73" s="40" t="s">
        <v>69</v>
      </c>
      <c r="J73" s="40">
        <v>3201</v>
      </c>
      <c r="K73" s="42">
        <v>846.48840280800005</v>
      </c>
      <c r="L73" s="42">
        <v>23467.180235799999</v>
      </c>
      <c r="M73" s="41">
        <v>5.09</v>
      </c>
      <c r="N73" s="41">
        <v>0.8</v>
      </c>
      <c r="O73" s="40">
        <v>20958</v>
      </c>
      <c r="P73" s="40">
        <v>20503</v>
      </c>
      <c r="Q73" s="43">
        <v>20958</v>
      </c>
      <c r="R73" s="43">
        <v>2240</v>
      </c>
      <c r="S73" s="40" t="s">
        <v>72</v>
      </c>
      <c r="T73" s="40" t="s">
        <v>95</v>
      </c>
      <c r="U73" s="43">
        <v>54.65</v>
      </c>
      <c r="V73" s="43">
        <v>1</v>
      </c>
      <c r="W73" s="43">
        <v>1.59</v>
      </c>
      <c r="X73" s="43">
        <v>0.25</v>
      </c>
      <c r="Y73" s="43">
        <f t="shared" si="6"/>
        <v>1.59</v>
      </c>
      <c r="Z73" s="43">
        <f t="shared" si="7"/>
        <v>0.25</v>
      </c>
      <c r="AA73" s="43">
        <v>0.26800000000000002</v>
      </c>
      <c r="AB73" s="44">
        <v>5.7988433286713201</v>
      </c>
      <c r="AC73">
        <f t="shared" si="8"/>
        <v>8730</v>
      </c>
      <c r="AD73">
        <f t="shared" si="9"/>
        <v>31</v>
      </c>
      <c r="AE73">
        <f t="shared" si="10"/>
        <v>4.8</v>
      </c>
      <c r="AF73">
        <f>'TP Factors'!$D$3</f>
        <v>1.168489000131735</v>
      </c>
      <c r="AG73">
        <f t="shared" si="11"/>
        <v>5.6</v>
      </c>
    </row>
    <row r="74" spans="1:33">
      <c r="A74" s="40" t="s">
        <v>65</v>
      </c>
      <c r="B74" s="40">
        <v>27</v>
      </c>
      <c r="C74" s="40" t="s">
        <v>66</v>
      </c>
      <c r="D74" s="41">
        <v>33.090000000000003</v>
      </c>
      <c r="E74" s="40" t="s">
        <v>67</v>
      </c>
      <c r="F74" s="40">
        <v>1234</v>
      </c>
      <c r="G74" s="35">
        <v>13</v>
      </c>
      <c r="H74" s="40" t="s">
        <v>68</v>
      </c>
      <c r="I74" s="40" t="s">
        <v>69</v>
      </c>
      <c r="J74" s="40">
        <v>150</v>
      </c>
      <c r="K74" s="42">
        <v>128.01139853500001</v>
      </c>
      <c r="L74" s="42">
        <v>863.89756238699999</v>
      </c>
      <c r="M74" s="41">
        <v>0.28000000000000003</v>
      </c>
      <c r="N74" s="41">
        <v>0.03</v>
      </c>
      <c r="O74" s="40">
        <v>20962</v>
      </c>
      <c r="P74" s="40">
        <v>20507</v>
      </c>
      <c r="Q74" s="43">
        <v>20962</v>
      </c>
      <c r="R74" s="43">
        <v>1100</v>
      </c>
      <c r="S74" s="40" t="s">
        <v>72</v>
      </c>
      <c r="T74" s="40" t="s">
        <v>74</v>
      </c>
      <c r="U74" s="43">
        <v>54.65</v>
      </c>
      <c r="V74" s="43">
        <v>1</v>
      </c>
      <c r="W74" s="43">
        <v>1.85</v>
      </c>
      <c r="X74" s="43">
        <v>0.22</v>
      </c>
      <c r="Y74" s="43">
        <f t="shared" si="6"/>
        <v>1.85</v>
      </c>
      <c r="Z74" s="43">
        <f t="shared" si="7"/>
        <v>0.22</v>
      </c>
      <c r="AA74" s="43">
        <v>0.34200000000000003</v>
      </c>
      <c r="AB74" s="44">
        <v>0.21347288278572099</v>
      </c>
      <c r="AC74">
        <f t="shared" si="8"/>
        <v>410</v>
      </c>
      <c r="AD74">
        <f t="shared" si="9"/>
        <v>2</v>
      </c>
      <c r="AE74">
        <f t="shared" si="10"/>
        <v>0.2</v>
      </c>
      <c r="AF74">
        <f>'TP Factors'!$D$3</f>
        <v>1.168489000131735</v>
      </c>
      <c r="AG74">
        <f t="shared" si="11"/>
        <v>0.2</v>
      </c>
    </row>
    <row r="75" spans="1:33">
      <c r="A75" s="40" t="s">
        <v>65</v>
      </c>
      <c r="B75" s="40">
        <v>27</v>
      </c>
      <c r="C75" s="40" t="s">
        <v>66</v>
      </c>
      <c r="D75" s="41">
        <v>33.090000000000003</v>
      </c>
      <c r="E75" s="40" t="s">
        <v>67</v>
      </c>
      <c r="F75" s="40">
        <v>1234</v>
      </c>
      <c r="G75" s="35">
        <v>105</v>
      </c>
      <c r="H75" s="40" t="s">
        <v>68</v>
      </c>
      <c r="I75" s="40" t="s">
        <v>69</v>
      </c>
      <c r="J75" s="40">
        <v>1073</v>
      </c>
      <c r="K75" s="42">
        <v>202.72846333000001</v>
      </c>
      <c r="L75" s="42">
        <v>2376.7749271799998</v>
      </c>
      <c r="M75" s="41">
        <v>2.0699999999999998</v>
      </c>
      <c r="N75" s="41">
        <v>0.53</v>
      </c>
      <c r="O75" s="40">
        <v>20966</v>
      </c>
      <c r="P75" s="40">
        <v>20511</v>
      </c>
      <c r="Q75" s="43">
        <v>20966</v>
      </c>
      <c r="R75" s="43">
        <v>1400</v>
      </c>
      <c r="S75" s="40" t="s">
        <v>72</v>
      </c>
      <c r="T75" s="40" t="s">
        <v>103</v>
      </c>
      <c r="U75" s="43">
        <v>54.65</v>
      </c>
      <c r="V75" s="43">
        <v>1</v>
      </c>
      <c r="W75" s="43">
        <v>2.83</v>
      </c>
      <c r="X75" s="43">
        <v>0.497</v>
      </c>
      <c r="Y75" s="43">
        <f t="shared" si="6"/>
        <v>2.83</v>
      </c>
      <c r="Z75" s="43">
        <f t="shared" si="7"/>
        <v>0.497</v>
      </c>
      <c r="AA75" s="43">
        <v>0.88700000000000001</v>
      </c>
      <c r="AB75" s="44">
        <v>0.587311525791539</v>
      </c>
      <c r="AC75">
        <f t="shared" si="8"/>
        <v>2926</v>
      </c>
      <c r="AD75">
        <f t="shared" si="9"/>
        <v>18</v>
      </c>
      <c r="AE75">
        <f t="shared" si="10"/>
        <v>3.2</v>
      </c>
      <c r="AF75">
        <f>'TP Factors'!$D$3</f>
        <v>1.168489000131735</v>
      </c>
      <c r="AG75">
        <f t="shared" si="11"/>
        <v>3.7</v>
      </c>
    </row>
    <row r="76" spans="1:33">
      <c r="A76" s="40" t="s">
        <v>65</v>
      </c>
      <c r="B76" s="40">
        <v>27</v>
      </c>
      <c r="C76" s="40" t="s">
        <v>66</v>
      </c>
      <c r="D76" s="41">
        <v>33.090000000000003</v>
      </c>
      <c r="E76" s="40" t="s">
        <v>67</v>
      </c>
      <c r="F76" s="40">
        <v>1234</v>
      </c>
      <c r="G76" s="35">
        <v>13</v>
      </c>
      <c r="H76" s="40" t="s">
        <v>68</v>
      </c>
      <c r="I76" s="40" t="s">
        <v>69</v>
      </c>
      <c r="J76" s="40">
        <v>3</v>
      </c>
      <c r="K76" s="42">
        <v>20.482738860200001</v>
      </c>
      <c r="L76" s="42">
        <v>17.026319781800002</v>
      </c>
      <c r="M76" s="41">
        <v>0.01</v>
      </c>
      <c r="N76" s="41">
        <v>0</v>
      </c>
      <c r="O76" s="40">
        <v>20967</v>
      </c>
      <c r="P76" s="40">
        <v>20512</v>
      </c>
      <c r="Q76" s="43">
        <v>20967</v>
      </c>
      <c r="R76" s="43">
        <v>1100</v>
      </c>
      <c r="S76" s="40" t="s">
        <v>72</v>
      </c>
      <c r="T76" s="40" t="s">
        <v>74</v>
      </c>
      <c r="U76" s="43">
        <v>54.65</v>
      </c>
      <c r="V76" s="43">
        <v>1</v>
      </c>
      <c r="W76" s="43">
        <v>1.85</v>
      </c>
      <c r="X76" s="43">
        <v>0.22</v>
      </c>
      <c r="Y76" s="43">
        <f t="shared" si="6"/>
        <v>1.85</v>
      </c>
      <c r="Z76" s="43">
        <f t="shared" si="7"/>
        <v>0.22</v>
      </c>
      <c r="AA76" s="43">
        <v>0.34200000000000003</v>
      </c>
      <c r="AB76" s="44">
        <v>4.2072784166750296E-3</v>
      </c>
      <c r="AC76">
        <f t="shared" si="8"/>
        <v>8</v>
      </c>
      <c r="AD76">
        <f t="shared" si="9"/>
        <v>0</v>
      </c>
      <c r="AE76">
        <f t="shared" si="10"/>
        <v>0</v>
      </c>
      <c r="AF76">
        <f>'TP Factors'!$D$3</f>
        <v>1.168489000131735</v>
      </c>
      <c r="AG76">
        <f t="shared" si="11"/>
        <v>0</v>
      </c>
    </row>
    <row r="77" spans="1:33">
      <c r="A77" s="40" t="s">
        <v>65</v>
      </c>
      <c r="B77" s="40">
        <v>27</v>
      </c>
      <c r="C77" s="40" t="s">
        <v>66</v>
      </c>
      <c r="D77" s="41">
        <v>33.090000000000003</v>
      </c>
      <c r="E77" s="40" t="s">
        <v>67</v>
      </c>
      <c r="F77" s="40">
        <v>1234</v>
      </c>
      <c r="G77" s="35">
        <v>13</v>
      </c>
      <c r="H77" s="40" t="s">
        <v>68</v>
      </c>
      <c r="I77" s="40" t="s">
        <v>69</v>
      </c>
      <c r="J77" s="40">
        <v>25</v>
      </c>
      <c r="K77" s="42">
        <v>82.763935651500006</v>
      </c>
      <c r="L77" s="42">
        <v>287.930427248</v>
      </c>
      <c r="M77" s="41">
        <v>0.05</v>
      </c>
      <c r="N77" s="41">
        <v>0.01</v>
      </c>
      <c r="O77" s="40">
        <v>20968</v>
      </c>
      <c r="P77" s="40">
        <v>20513</v>
      </c>
      <c r="Q77" s="43">
        <v>20968</v>
      </c>
      <c r="R77" s="43">
        <v>1100</v>
      </c>
      <c r="S77" s="40" t="s">
        <v>77</v>
      </c>
      <c r="T77" s="40" t="s">
        <v>97</v>
      </c>
      <c r="U77" s="43">
        <v>54.65</v>
      </c>
      <c r="V77" s="43">
        <v>1</v>
      </c>
      <c r="W77" s="43">
        <v>1.85</v>
      </c>
      <c r="X77" s="43">
        <v>0.22</v>
      </c>
      <c r="Y77" s="43">
        <f t="shared" si="6"/>
        <v>1.85</v>
      </c>
      <c r="Z77" s="43">
        <f t="shared" si="7"/>
        <v>0.22</v>
      </c>
      <c r="AA77" s="43">
        <v>0.17399999999999999</v>
      </c>
      <c r="AB77" s="44">
        <v>7.1148873462629297E-2</v>
      </c>
      <c r="AC77">
        <f t="shared" si="8"/>
        <v>70</v>
      </c>
      <c r="AD77">
        <f t="shared" si="9"/>
        <v>0</v>
      </c>
      <c r="AE77">
        <f t="shared" si="10"/>
        <v>0</v>
      </c>
      <c r="AF77">
        <f>'TP Factors'!$D$3</f>
        <v>1.168489000131735</v>
      </c>
      <c r="AG77">
        <f t="shared" si="11"/>
        <v>0</v>
      </c>
    </row>
    <row r="78" spans="1:33">
      <c r="A78" s="40" t="s">
        <v>65</v>
      </c>
      <c r="B78" s="40">
        <v>27</v>
      </c>
      <c r="C78" s="40" t="s">
        <v>66</v>
      </c>
      <c r="D78" s="41">
        <v>33.090000000000003</v>
      </c>
      <c r="E78" s="40" t="s">
        <v>67</v>
      </c>
      <c r="F78" s="40">
        <v>3456</v>
      </c>
      <c r="G78" s="35">
        <v>0</v>
      </c>
      <c r="H78" s="40" t="s">
        <v>68</v>
      </c>
      <c r="I78" s="40" t="s">
        <v>69</v>
      </c>
      <c r="J78" s="40">
        <v>62</v>
      </c>
      <c r="K78" s="42">
        <v>114.38315410200001</v>
      </c>
      <c r="L78" s="42">
        <v>401.18337252399999</v>
      </c>
      <c r="M78" s="41">
        <v>0</v>
      </c>
      <c r="N78" s="41">
        <v>0</v>
      </c>
      <c r="O78" s="40">
        <v>21001</v>
      </c>
      <c r="P78" s="40">
        <v>20546</v>
      </c>
      <c r="Q78" s="43">
        <v>21001</v>
      </c>
      <c r="R78" s="43">
        <v>6460</v>
      </c>
      <c r="S78" s="40" t="s">
        <v>72</v>
      </c>
      <c r="T78" s="40" t="s">
        <v>76</v>
      </c>
      <c r="U78" s="43">
        <v>54.65</v>
      </c>
      <c r="V78" s="43">
        <v>1</v>
      </c>
      <c r="W78" s="43">
        <v>0</v>
      </c>
      <c r="X78" s="43">
        <v>0</v>
      </c>
      <c r="Y78" s="43">
        <f t="shared" si="6"/>
        <v>0</v>
      </c>
      <c r="Z78" s="43">
        <f t="shared" si="7"/>
        <v>0</v>
      </c>
      <c r="AA78" s="43">
        <v>0.30299999999999999</v>
      </c>
      <c r="AB78" s="44">
        <v>9.91341737690839E-2</v>
      </c>
      <c r="AC78">
        <f t="shared" si="8"/>
        <v>169</v>
      </c>
      <c r="AD78">
        <f t="shared" si="9"/>
        <v>0</v>
      </c>
      <c r="AE78">
        <f t="shared" si="10"/>
        <v>0</v>
      </c>
      <c r="AF78">
        <f>'TP Factors'!$D$3</f>
        <v>1.168489000131735</v>
      </c>
      <c r="AG78">
        <f t="shared" si="11"/>
        <v>0</v>
      </c>
    </row>
    <row r="79" spans="1:33">
      <c r="A79" s="40" t="s">
        <v>65</v>
      </c>
      <c r="B79" s="40">
        <v>27</v>
      </c>
      <c r="C79" s="40" t="s">
        <v>66</v>
      </c>
      <c r="D79" s="41">
        <v>33.090000000000003</v>
      </c>
      <c r="E79" s="40" t="s">
        <v>67</v>
      </c>
      <c r="F79" s="40">
        <v>1234</v>
      </c>
      <c r="G79" s="35">
        <v>13</v>
      </c>
      <c r="H79" s="40" t="s">
        <v>68</v>
      </c>
      <c r="I79" s="40" t="s">
        <v>69</v>
      </c>
      <c r="J79" s="40">
        <v>69</v>
      </c>
      <c r="K79" s="42">
        <v>86.018420192799994</v>
      </c>
      <c r="L79" s="42">
        <v>394.44508396499998</v>
      </c>
      <c r="M79" s="41">
        <v>0.13</v>
      </c>
      <c r="N79" s="41">
        <v>0.02</v>
      </c>
      <c r="O79" s="40">
        <v>21013</v>
      </c>
      <c r="P79" s="40">
        <v>20558</v>
      </c>
      <c r="Q79" s="43">
        <v>21013</v>
      </c>
      <c r="R79" s="43">
        <v>1100</v>
      </c>
      <c r="S79" s="40" t="s">
        <v>70</v>
      </c>
      <c r="T79" s="40" t="s">
        <v>99</v>
      </c>
      <c r="U79" s="43">
        <v>54.65</v>
      </c>
      <c r="V79" s="43">
        <v>1</v>
      </c>
      <c r="W79" s="43">
        <v>1.85</v>
      </c>
      <c r="X79" s="43">
        <v>0.22</v>
      </c>
      <c r="Y79" s="43">
        <f t="shared" si="6"/>
        <v>1.85</v>
      </c>
      <c r="Z79" s="43">
        <f t="shared" si="7"/>
        <v>0.22</v>
      </c>
      <c r="AA79" s="43">
        <v>0.34200000000000003</v>
      </c>
      <c r="AB79" s="44">
        <v>9.7469113066816396E-2</v>
      </c>
      <c r="AC79">
        <f t="shared" si="8"/>
        <v>187</v>
      </c>
      <c r="AD79">
        <f t="shared" si="9"/>
        <v>1</v>
      </c>
      <c r="AE79">
        <f t="shared" si="10"/>
        <v>0.1</v>
      </c>
      <c r="AF79">
        <f>'TP Factors'!$D$3</f>
        <v>1.168489000131735</v>
      </c>
      <c r="AG79">
        <f t="shared" si="11"/>
        <v>0.1</v>
      </c>
    </row>
    <row r="80" spans="1:33">
      <c r="A80" s="40" t="s">
        <v>65</v>
      </c>
      <c r="B80" s="40">
        <v>27</v>
      </c>
      <c r="C80" s="40" t="s">
        <v>66</v>
      </c>
      <c r="D80" s="41">
        <v>33.090000000000003</v>
      </c>
      <c r="E80" s="40" t="s">
        <v>67</v>
      </c>
      <c r="F80" s="40">
        <v>1234</v>
      </c>
      <c r="G80" s="35">
        <v>13</v>
      </c>
      <c r="H80" s="40" t="s">
        <v>68</v>
      </c>
      <c r="I80" s="40" t="s">
        <v>69</v>
      </c>
      <c r="J80" s="40">
        <v>1</v>
      </c>
      <c r="K80" s="42">
        <v>14.499676833400001</v>
      </c>
      <c r="L80" s="42">
        <v>8.0515104352400009</v>
      </c>
      <c r="M80" s="41">
        <v>0</v>
      </c>
      <c r="N80" s="41">
        <v>0</v>
      </c>
      <c r="O80" s="40">
        <v>21015</v>
      </c>
      <c r="P80" s="40">
        <v>20560</v>
      </c>
      <c r="Q80" s="43">
        <v>21015</v>
      </c>
      <c r="R80" s="43">
        <v>1100</v>
      </c>
      <c r="S80" s="40" t="s">
        <v>77</v>
      </c>
      <c r="T80" s="40" t="s">
        <v>97</v>
      </c>
      <c r="U80" s="43">
        <v>54.65</v>
      </c>
      <c r="V80" s="43">
        <v>1</v>
      </c>
      <c r="W80" s="43">
        <v>1.85</v>
      </c>
      <c r="X80" s="43">
        <v>0.22</v>
      </c>
      <c r="Y80" s="43">
        <f t="shared" si="6"/>
        <v>1.85</v>
      </c>
      <c r="Z80" s="43">
        <f t="shared" si="7"/>
        <v>0.22</v>
      </c>
      <c r="AA80" s="43">
        <v>0.17399999999999999</v>
      </c>
      <c r="AB80" s="44">
        <v>1.98956359920842E-3</v>
      </c>
      <c r="AC80">
        <f t="shared" si="8"/>
        <v>2</v>
      </c>
      <c r="AD80">
        <f t="shared" si="9"/>
        <v>0</v>
      </c>
      <c r="AE80">
        <f t="shared" si="10"/>
        <v>0</v>
      </c>
      <c r="AF80">
        <f>'TP Factors'!$D$3</f>
        <v>1.168489000131735</v>
      </c>
      <c r="AG80">
        <f t="shared" si="11"/>
        <v>0</v>
      </c>
    </row>
    <row r="81" spans="1:33">
      <c r="A81" s="40" t="s">
        <v>65</v>
      </c>
      <c r="B81" s="40">
        <v>27</v>
      </c>
      <c r="C81" s="40" t="s">
        <v>66</v>
      </c>
      <c r="D81" s="41">
        <v>33.090000000000003</v>
      </c>
      <c r="E81" s="40" t="s">
        <v>67</v>
      </c>
      <c r="F81" s="40">
        <v>3456</v>
      </c>
      <c r="G81" s="35">
        <v>0</v>
      </c>
      <c r="H81" s="40" t="s">
        <v>68</v>
      </c>
      <c r="I81" s="40" t="s">
        <v>69</v>
      </c>
      <c r="J81" s="40">
        <v>14</v>
      </c>
      <c r="K81" s="42">
        <v>55.064440412899998</v>
      </c>
      <c r="L81" s="42">
        <v>89.596717981799998</v>
      </c>
      <c r="M81" s="41">
        <v>0</v>
      </c>
      <c r="N81" s="41">
        <v>0</v>
      </c>
      <c r="O81" s="40">
        <v>21029</v>
      </c>
      <c r="P81" s="40">
        <v>20574</v>
      </c>
      <c r="Q81" s="43">
        <v>21029</v>
      </c>
      <c r="R81" s="43">
        <v>6460</v>
      </c>
      <c r="S81" s="40" t="s">
        <v>72</v>
      </c>
      <c r="T81" s="40" t="s">
        <v>76</v>
      </c>
      <c r="U81" s="43">
        <v>54.65</v>
      </c>
      <c r="V81" s="43">
        <v>1</v>
      </c>
      <c r="W81" s="43">
        <v>0</v>
      </c>
      <c r="X81" s="43">
        <v>0</v>
      </c>
      <c r="Y81" s="43">
        <f t="shared" si="6"/>
        <v>0</v>
      </c>
      <c r="Z81" s="43">
        <f t="shared" si="7"/>
        <v>0</v>
      </c>
      <c r="AA81" s="43">
        <v>0.30299999999999999</v>
      </c>
      <c r="AB81" s="44">
        <v>2.2139742619548701E-2</v>
      </c>
      <c r="AC81">
        <f t="shared" si="8"/>
        <v>38</v>
      </c>
      <c r="AD81">
        <f t="shared" si="9"/>
        <v>0</v>
      </c>
      <c r="AE81">
        <f t="shared" si="10"/>
        <v>0</v>
      </c>
      <c r="AF81">
        <f>'TP Factors'!$D$3</f>
        <v>1.168489000131735</v>
      </c>
      <c r="AG81">
        <f t="shared" si="11"/>
        <v>0</v>
      </c>
    </row>
    <row r="82" spans="1:33">
      <c r="A82" s="40" t="s">
        <v>65</v>
      </c>
      <c r="B82" s="40">
        <v>27</v>
      </c>
      <c r="C82" s="40" t="s">
        <v>66</v>
      </c>
      <c r="D82" s="41">
        <v>33.090000000000003</v>
      </c>
      <c r="E82" s="40" t="s">
        <v>67</v>
      </c>
      <c r="F82" s="40">
        <v>3456</v>
      </c>
      <c r="G82" s="35">
        <v>19.7</v>
      </c>
      <c r="H82" s="40" t="s">
        <v>68</v>
      </c>
      <c r="I82" s="40" t="s">
        <v>69</v>
      </c>
      <c r="J82" s="40">
        <v>18</v>
      </c>
      <c r="K82" s="42">
        <v>123.817382045</v>
      </c>
      <c r="L82" s="42">
        <v>188.263084437</v>
      </c>
      <c r="M82" s="41">
        <v>0.05</v>
      </c>
      <c r="N82" s="41">
        <v>0</v>
      </c>
      <c r="O82" s="40">
        <v>21032</v>
      </c>
      <c r="P82" s="40">
        <v>20577</v>
      </c>
      <c r="Q82" s="43">
        <v>21032</v>
      </c>
      <c r="R82" s="43">
        <v>2130</v>
      </c>
      <c r="S82" s="40" t="s">
        <v>77</v>
      </c>
      <c r="T82" s="40" t="s">
        <v>101</v>
      </c>
      <c r="U82" s="43">
        <v>54.65</v>
      </c>
      <c r="V82" s="43">
        <v>1</v>
      </c>
      <c r="W82" s="43">
        <v>2.52</v>
      </c>
      <c r="X82" s="43">
        <v>0.09</v>
      </c>
      <c r="Y82" s="43">
        <f t="shared" si="6"/>
        <v>2.52</v>
      </c>
      <c r="Z82" s="43">
        <f t="shared" si="7"/>
        <v>0.09</v>
      </c>
      <c r="AA82" s="43">
        <v>0.189</v>
      </c>
      <c r="AB82" s="44">
        <v>4.5561582109461499E-2</v>
      </c>
      <c r="AC82">
        <f t="shared" si="8"/>
        <v>48</v>
      </c>
      <c r="AD82">
        <f t="shared" si="9"/>
        <v>0</v>
      </c>
      <c r="AE82">
        <f t="shared" si="10"/>
        <v>0</v>
      </c>
      <c r="AF82">
        <f>'TP Factors'!$D$3</f>
        <v>1.168489000131735</v>
      </c>
      <c r="AG82">
        <f t="shared" si="11"/>
        <v>0</v>
      </c>
    </row>
    <row r="83" spans="1:33">
      <c r="A83" s="40" t="s">
        <v>65</v>
      </c>
      <c r="B83" s="40">
        <v>27</v>
      </c>
      <c r="C83" s="40" t="s">
        <v>66</v>
      </c>
      <c r="D83" s="41">
        <v>33.090000000000003</v>
      </c>
      <c r="E83" s="40" t="s">
        <v>67</v>
      </c>
      <c r="F83" s="40">
        <v>1234</v>
      </c>
      <c r="G83" s="35">
        <v>29</v>
      </c>
      <c r="H83" s="40" t="s">
        <v>68</v>
      </c>
      <c r="I83" s="40" t="s">
        <v>69</v>
      </c>
      <c r="J83" s="40">
        <v>35</v>
      </c>
      <c r="K83" s="42">
        <v>91.762106310700005</v>
      </c>
      <c r="L83" s="42">
        <v>310.36625690599999</v>
      </c>
      <c r="M83" s="41">
        <v>0.08</v>
      </c>
      <c r="N83" s="41">
        <v>0.01</v>
      </c>
      <c r="O83" s="40">
        <v>21038</v>
      </c>
      <c r="P83" s="40">
        <v>20583</v>
      </c>
      <c r="Q83" s="43">
        <v>21038</v>
      </c>
      <c r="R83" s="43">
        <v>1200</v>
      </c>
      <c r="S83" s="40" t="s">
        <v>77</v>
      </c>
      <c r="T83" s="40" t="s">
        <v>78</v>
      </c>
      <c r="U83" s="43">
        <v>54.65</v>
      </c>
      <c r="V83" s="43">
        <v>1</v>
      </c>
      <c r="W83" s="43">
        <v>2.39</v>
      </c>
      <c r="X83" s="43">
        <v>0.316</v>
      </c>
      <c r="Y83" s="43">
        <f t="shared" si="6"/>
        <v>2.39</v>
      </c>
      <c r="Z83" s="43">
        <f t="shared" si="7"/>
        <v>0.316</v>
      </c>
      <c r="AA83" s="43">
        <v>0.22</v>
      </c>
      <c r="AB83" s="44">
        <v>7.6692865537714205E-2</v>
      </c>
      <c r="AC83">
        <f t="shared" si="8"/>
        <v>95</v>
      </c>
      <c r="AD83">
        <f t="shared" si="9"/>
        <v>1</v>
      </c>
      <c r="AE83">
        <f t="shared" si="10"/>
        <v>0.1</v>
      </c>
      <c r="AF83">
        <f>'TP Factors'!$D$3</f>
        <v>1.168489000131735</v>
      </c>
      <c r="AG83">
        <f t="shared" si="11"/>
        <v>0.1</v>
      </c>
    </row>
    <row r="84" spans="1:33">
      <c r="A84" s="40" t="s">
        <v>65</v>
      </c>
      <c r="B84" s="40">
        <v>27</v>
      </c>
      <c r="C84" s="40" t="s">
        <v>66</v>
      </c>
      <c r="D84" s="41">
        <v>33.090000000000003</v>
      </c>
      <c r="E84" s="40" t="s">
        <v>67</v>
      </c>
      <c r="F84" s="40">
        <v>1234</v>
      </c>
      <c r="G84" s="35">
        <v>29</v>
      </c>
      <c r="H84" s="40" t="s">
        <v>68</v>
      </c>
      <c r="I84" s="40" t="s">
        <v>69</v>
      </c>
      <c r="J84" s="40">
        <v>39</v>
      </c>
      <c r="K84" s="42">
        <v>78.678187135800002</v>
      </c>
      <c r="L84" s="42">
        <v>344.58083253500001</v>
      </c>
      <c r="M84" s="41">
        <v>0.09</v>
      </c>
      <c r="N84" s="41">
        <v>0.01</v>
      </c>
      <c r="O84" s="40">
        <v>21044</v>
      </c>
      <c r="P84" s="40">
        <v>20589</v>
      </c>
      <c r="Q84" s="43">
        <v>21044</v>
      </c>
      <c r="R84" s="43">
        <v>1200</v>
      </c>
      <c r="S84" s="40" t="s">
        <v>77</v>
      </c>
      <c r="T84" s="40" t="s">
        <v>78</v>
      </c>
      <c r="U84" s="43">
        <v>54.65</v>
      </c>
      <c r="V84" s="43">
        <v>1</v>
      </c>
      <c r="W84" s="43">
        <v>2.39</v>
      </c>
      <c r="X84" s="43">
        <v>0.316</v>
      </c>
      <c r="Y84" s="43">
        <f t="shared" si="6"/>
        <v>2.39</v>
      </c>
      <c r="Z84" s="43">
        <f t="shared" si="7"/>
        <v>0.316</v>
      </c>
      <c r="AA84" s="43">
        <v>0.22</v>
      </c>
      <c r="AB84" s="44">
        <v>8.5147437482825702E-2</v>
      </c>
      <c r="AC84">
        <f t="shared" si="8"/>
        <v>105</v>
      </c>
      <c r="AD84">
        <f t="shared" si="9"/>
        <v>1</v>
      </c>
      <c r="AE84">
        <f t="shared" si="10"/>
        <v>0.1</v>
      </c>
      <c r="AF84">
        <f>'TP Factors'!$D$3</f>
        <v>1.168489000131735</v>
      </c>
      <c r="AG84">
        <f t="shared" si="11"/>
        <v>0.1</v>
      </c>
    </row>
    <row r="85" spans="1:33">
      <c r="A85" s="40" t="s">
        <v>65</v>
      </c>
      <c r="B85" s="40">
        <v>27</v>
      </c>
      <c r="C85" s="40" t="s">
        <v>66</v>
      </c>
      <c r="D85" s="41">
        <v>33.090000000000003</v>
      </c>
      <c r="E85" s="40" t="s">
        <v>67</v>
      </c>
      <c r="F85" s="40">
        <v>1234</v>
      </c>
      <c r="G85" s="35">
        <v>13</v>
      </c>
      <c r="H85" s="40" t="s">
        <v>68</v>
      </c>
      <c r="I85" s="40" t="s">
        <v>69</v>
      </c>
      <c r="J85" s="40">
        <v>4</v>
      </c>
      <c r="K85" s="42">
        <v>33.229088321900001</v>
      </c>
      <c r="L85" s="42">
        <v>21.373290289300002</v>
      </c>
      <c r="M85" s="41">
        <v>0.01</v>
      </c>
      <c r="N85" s="41">
        <v>0</v>
      </c>
      <c r="O85" s="40">
        <v>21058</v>
      </c>
      <c r="P85" s="40">
        <v>20603</v>
      </c>
      <c r="Q85" s="43">
        <v>21058</v>
      </c>
      <c r="R85" s="43">
        <v>1100</v>
      </c>
      <c r="S85" s="40" t="s">
        <v>72</v>
      </c>
      <c r="T85" s="40" t="s">
        <v>74</v>
      </c>
      <c r="U85" s="43">
        <v>54.65</v>
      </c>
      <c r="V85" s="43">
        <v>1</v>
      </c>
      <c r="W85" s="43">
        <v>1.85</v>
      </c>
      <c r="X85" s="43">
        <v>0.22</v>
      </c>
      <c r="Y85" s="43">
        <f t="shared" si="6"/>
        <v>1.85</v>
      </c>
      <c r="Z85" s="43">
        <f t="shared" si="7"/>
        <v>0.22</v>
      </c>
      <c r="AA85" s="43">
        <v>0.34200000000000003</v>
      </c>
      <c r="AB85" s="44">
        <v>5.2814339245575203E-3</v>
      </c>
      <c r="AC85">
        <f t="shared" si="8"/>
        <v>10</v>
      </c>
      <c r="AD85">
        <f t="shared" si="9"/>
        <v>0</v>
      </c>
      <c r="AE85">
        <f t="shared" si="10"/>
        <v>0</v>
      </c>
      <c r="AF85">
        <f>'TP Factors'!$D$3</f>
        <v>1.168489000131735</v>
      </c>
      <c r="AG85">
        <f t="shared" si="11"/>
        <v>0</v>
      </c>
    </row>
    <row r="86" spans="1:33">
      <c r="A86" s="40" t="s">
        <v>65</v>
      </c>
      <c r="B86" s="40">
        <v>27</v>
      </c>
      <c r="C86" s="40" t="s">
        <v>66</v>
      </c>
      <c r="D86" s="41">
        <v>33.090000000000003</v>
      </c>
      <c r="E86" s="40" t="s">
        <v>67</v>
      </c>
      <c r="F86" s="40">
        <v>3456</v>
      </c>
      <c r="G86" s="35">
        <v>15.7</v>
      </c>
      <c r="H86" s="40" t="s">
        <v>68</v>
      </c>
      <c r="I86" s="40" t="s">
        <v>69</v>
      </c>
      <c r="J86" s="40">
        <v>1239</v>
      </c>
      <c r="K86" s="42">
        <v>407.15280963700002</v>
      </c>
      <c r="L86" s="42">
        <v>9084.8789850800003</v>
      </c>
      <c r="M86" s="41">
        <v>1.97</v>
      </c>
      <c r="N86" s="41">
        <v>0.31</v>
      </c>
      <c r="O86" s="40">
        <v>21065</v>
      </c>
      <c r="P86" s="40">
        <v>20610</v>
      </c>
      <c r="Q86" s="43">
        <v>21065</v>
      </c>
      <c r="R86" s="43">
        <v>2240</v>
      </c>
      <c r="S86" s="40" t="s">
        <v>72</v>
      </c>
      <c r="T86" s="40" t="s">
        <v>95</v>
      </c>
      <c r="U86" s="43">
        <v>54.65</v>
      </c>
      <c r="V86" s="43">
        <v>1</v>
      </c>
      <c r="W86" s="43">
        <v>1.59</v>
      </c>
      <c r="X86" s="43">
        <v>0.25</v>
      </c>
      <c r="Y86" s="43">
        <f t="shared" si="6"/>
        <v>1.59</v>
      </c>
      <c r="Z86" s="43">
        <f t="shared" si="7"/>
        <v>0.25</v>
      </c>
      <c r="AA86" s="43">
        <v>0.26800000000000002</v>
      </c>
      <c r="AB86" s="44">
        <v>2.24491350752574</v>
      </c>
      <c r="AC86">
        <f t="shared" si="8"/>
        <v>3380</v>
      </c>
      <c r="AD86">
        <f t="shared" si="9"/>
        <v>12</v>
      </c>
      <c r="AE86">
        <f t="shared" si="10"/>
        <v>1.9</v>
      </c>
      <c r="AF86">
        <f>'TP Factors'!$D$3</f>
        <v>1.168489000131735</v>
      </c>
      <c r="AG86">
        <f t="shared" si="11"/>
        <v>2.2000000000000002</v>
      </c>
    </row>
    <row r="87" spans="1:33">
      <c r="A87" s="40" t="s">
        <v>65</v>
      </c>
      <c r="B87" s="40">
        <v>27</v>
      </c>
      <c r="C87" s="40" t="s">
        <v>66</v>
      </c>
      <c r="D87" s="41">
        <v>33.090000000000003</v>
      </c>
      <c r="E87" s="40" t="s">
        <v>67</v>
      </c>
      <c r="F87" s="40">
        <v>3456</v>
      </c>
      <c r="G87" s="35">
        <v>0</v>
      </c>
      <c r="H87" s="40" t="s">
        <v>68</v>
      </c>
      <c r="I87" s="40" t="s">
        <v>69</v>
      </c>
      <c r="J87" s="40">
        <v>264</v>
      </c>
      <c r="K87" s="42">
        <v>155.265528287</v>
      </c>
      <c r="L87" s="42">
        <v>1714.12039516</v>
      </c>
      <c r="M87" s="41">
        <v>0</v>
      </c>
      <c r="N87" s="41">
        <v>0</v>
      </c>
      <c r="O87" s="40">
        <v>21066</v>
      </c>
      <c r="P87" s="40">
        <v>20611</v>
      </c>
      <c r="Q87" s="43">
        <v>21066</v>
      </c>
      <c r="R87" s="43">
        <v>6460</v>
      </c>
      <c r="S87" s="40" t="s">
        <v>72</v>
      </c>
      <c r="T87" s="40" t="s">
        <v>76</v>
      </c>
      <c r="U87" s="43">
        <v>54.65</v>
      </c>
      <c r="V87" s="43">
        <v>1</v>
      </c>
      <c r="W87" s="43">
        <v>0</v>
      </c>
      <c r="X87" s="43">
        <v>0</v>
      </c>
      <c r="Y87" s="43">
        <f t="shared" si="6"/>
        <v>0</v>
      </c>
      <c r="Z87" s="43">
        <f t="shared" si="7"/>
        <v>0</v>
      </c>
      <c r="AA87" s="43">
        <v>0.30299999999999999</v>
      </c>
      <c r="AB87" s="44">
        <v>0.423566679863974</v>
      </c>
      <c r="AC87">
        <f t="shared" si="8"/>
        <v>721</v>
      </c>
      <c r="AD87">
        <f t="shared" si="9"/>
        <v>0</v>
      </c>
      <c r="AE87">
        <f t="shared" si="10"/>
        <v>0</v>
      </c>
      <c r="AF87">
        <f>'TP Factors'!$D$3</f>
        <v>1.168489000131735</v>
      </c>
      <c r="AG87">
        <f t="shared" si="11"/>
        <v>0</v>
      </c>
    </row>
    <row r="88" spans="1:33">
      <c r="A88" s="40" t="s">
        <v>65</v>
      </c>
      <c r="B88" s="40">
        <v>27</v>
      </c>
      <c r="C88" s="40" t="s">
        <v>66</v>
      </c>
      <c r="D88" s="41">
        <v>33.090000000000003</v>
      </c>
      <c r="E88" s="40" t="s">
        <v>67</v>
      </c>
      <c r="F88" s="40">
        <v>3456</v>
      </c>
      <c r="G88" s="35">
        <v>15.7</v>
      </c>
      <c r="H88" s="40" t="s">
        <v>68</v>
      </c>
      <c r="I88" s="40" t="s">
        <v>69</v>
      </c>
      <c r="J88" s="40">
        <v>1700</v>
      </c>
      <c r="K88" s="42">
        <v>569.75781935199996</v>
      </c>
      <c r="L88" s="42">
        <v>12463.605098800001</v>
      </c>
      <c r="M88" s="41">
        <v>2.7</v>
      </c>
      <c r="N88" s="41">
        <v>0.43</v>
      </c>
      <c r="O88" s="40">
        <v>21067</v>
      </c>
      <c r="P88" s="40">
        <v>20612</v>
      </c>
      <c r="Q88" s="43">
        <v>21067</v>
      </c>
      <c r="R88" s="43">
        <v>2240</v>
      </c>
      <c r="S88" s="40" t="s">
        <v>72</v>
      </c>
      <c r="T88" s="40" t="s">
        <v>95</v>
      </c>
      <c r="U88" s="43">
        <v>54.65</v>
      </c>
      <c r="V88" s="43">
        <v>1</v>
      </c>
      <c r="W88" s="43">
        <v>1.59</v>
      </c>
      <c r="X88" s="43">
        <v>0.25</v>
      </c>
      <c r="Y88" s="43">
        <f t="shared" si="6"/>
        <v>1.59</v>
      </c>
      <c r="Z88" s="43">
        <f t="shared" si="7"/>
        <v>0.25</v>
      </c>
      <c r="AA88" s="43">
        <v>0.26800000000000002</v>
      </c>
      <c r="AB88" s="44">
        <v>3.0798115730923299</v>
      </c>
      <c r="AC88">
        <f t="shared" si="8"/>
        <v>4637</v>
      </c>
      <c r="AD88">
        <f t="shared" si="9"/>
        <v>16</v>
      </c>
      <c r="AE88">
        <f t="shared" si="10"/>
        <v>2.6</v>
      </c>
      <c r="AF88">
        <f>'TP Factors'!$D$3</f>
        <v>1.168489000131735</v>
      </c>
      <c r="AG88">
        <f t="shared" si="11"/>
        <v>3</v>
      </c>
    </row>
    <row r="89" spans="1:33">
      <c r="A89" s="40" t="s">
        <v>65</v>
      </c>
      <c r="B89" s="40">
        <v>27</v>
      </c>
      <c r="C89" s="40" t="s">
        <v>66</v>
      </c>
      <c r="D89" s="41">
        <v>33.090000000000003</v>
      </c>
      <c r="E89" s="40" t="s">
        <v>67</v>
      </c>
      <c r="F89" s="40">
        <v>1234</v>
      </c>
      <c r="G89" s="35">
        <v>13</v>
      </c>
      <c r="H89" s="40" t="s">
        <v>68</v>
      </c>
      <c r="I89" s="40" t="s">
        <v>69</v>
      </c>
      <c r="J89" s="40">
        <v>75</v>
      </c>
      <c r="K89" s="42">
        <v>107.518563517</v>
      </c>
      <c r="L89" s="42">
        <v>433.08613264899998</v>
      </c>
      <c r="M89" s="41">
        <v>0.14000000000000001</v>
      </c>
      <c r="N89" s="41">
        <v>0.02</v>
      </c>
      <c r="O89" s="40">
        <v>21073</v>
      </c>
      <c r="P89" s="40">
        <v>20618</v>
      </c>
      <c r="Q89" s="43">
        <v>21073</v>
      </c>
      <c r="R89" s="43">
        <v>1100</v>
      </c>
      <c r="S89" s="40" t="s">
        <v>72</v>
      </c>
      <c r="T89" s="40" t="s">
        <v>74</v>
      </c>
      <c r="U89" s="43">
        <v>54.65</v>
      </c>
      <c r="V89" s="43">
        <v>1</v>
      </c>
      <c r="W89" s="43">
        <v>1.85</v>
      </c>
      <c r="X89" s="43">
        <v>0.22</v>
      </c>
      <c r="Y89" s="43">
        <f t="shared" si="6"/>
        <v>1.85</v>
      </c>
      <c r="Z89" s="43">
        <f t="shared" si="7"/>
        <v>0.22</v>
      </c>
      <c r="AA89" s="43">
        <v>0.34200000000000003</v>
      </c>
      <c r="AB89" s="44">
        <v>0.107017485944622</v>
      </c>
      <c r="AC89">
        <f t="shared" si="8"/>
        <v>206</v>
      </c>
      <c r="AD89">
        <f t="shared" si="9"/>
        <v>1</v>
      </c>
      <c r="AE89">
        <f t="shared" si="10"/>
        <v>0.1</v>
      </c>
      <c r="AF89">
        <f>'TP Factors'!$D$3</f>
        <v>1.168489000131735</v>
      </c>
      <c r="AG89">
        <f t="shared" si="11"/>
        <v>0.1</v>
      </c>
    </row>
    <row r="90" spans="1:33">
      <c r="A90" s="40" t="s">
        <v>65</v>
      </c>
      <c r="B90" s="40">
        <v>27</v>
      </c>
      <c r="C90" s="40" t="s">
        <v>66</v>
      </c>
      <c r="D90" s="41">
        <v>33.090000000000003</v>
      </c>
      <c r="E90" s="40" t="s">
        <v>67</v>
      </c>
      <c r="F90" s="40">
        <v>3456</v>
      </c>
      <c r="G90" s="35">
        <v>15.7</v>
      </c>
      <c r="H90" s="40" t="s">
        <v>68</v>
      </c>
      <c r="I90" s="40" t="s">
        <v>69</v>
      </c>
      <c r="J90" s="40">
        <v>319</v>
      </c>
      <c r="K90" s="42">
        <v>251.217248259</v>
      </c>
      <c r="L90" s="42">
        <v>2072.4814285100001</v>
      </c>
      <c r="M90" s="41">
        <v>0.51</v>
      </c>
      <c r="N90" s="41">
        <v>0.08</v>
      </c>
      <c r="O90" s="40">
        <v>21076</v>
      </c>
      <c r="P90" s="40">
        <v>20621</v>
      </c>
      <c r="Q90" s="43">
        <v>21076</v>
      </c>
      <c r="R90" s="43">
        <v>2240</v>
      </c>
      <c r="S90" s="40" t="s">
        <v>70</v>
      </c>
      <c r="T90" s="40" t="s">
        <v>107</v>
      </c>
      <c r="U90" s="43">
        <v>54.65</v>
      </c>
      <c r="V90" s="43">
        <v>1</v>
      </c>
      <c r="W90" s="43">
        <v>1.59</v>
      </c>
      <c r="X90" s="43">
        <v>0.25</v>
      </c>
      <c r="Y90" s="43">
        <f t="shared" si="6"/>
        <v>1.59</v>
      </c>
      <c r="Z90" s="43">
        <f t="shared" si="7"/>
        <v>0.25</v>
      </c>
      <c r="AA90" s="43">
        <v>0.30199999999999999</v>
      </c>
      <c r="AB90" s="44">
        <v>0.51211926548778297</v>
      </c>
      <c r="AC90">
        <f t="shared" si="8"/>
        <v>869</v>
      </c>
      <c r="AD90">
        <f t="shared" si="9"/>
        <v>3</v>
      </c>
      <c r="AE90">
        <f t="shared" si="10"/>
        <v>0.5</v>
      </c>
      <c r="AF90">
        <f>'TP Factors'!$D$3</f>
        <v>1.168489000131735</v>
      </c>
      <c r="AG90">
        <f t="shared" si="11"/>
        <v>0.6</v>
      </c>
    </row>
    <row r="91" spans="1:33">
      <c r="A91" s="40" t="s">
        <v>65</v>
      </c>
      <c r="B91" s="40">
        <v>27</v>
      </c>
      <c r="C91" s="40" t="s">
        <v>66</v>
      </c>
      <c r="D91" s="41">
        <v>33.090000000000003</v>
      </c>
      <c r="E91" s="40" t="s">
        <v>67</v>
      </c>
      <c r="F91" s="40">
        <v>1234</v>
      </c>
      <c r="G91" s="35">
        <v>105</v>
      </c>
      <c r="H91" s="40" t="s">
        <v>68</v>
      </c>
      <c r="I91" s="40" t="s">
        <v>69</v>
      </c>
      <c r="J91" s="40">
        <v>12</v>
      </c>
      <c r="K91" s="42">
        <v>26.100773861899999</v>
      </c>
      <c r="L91" s="42">
        <v>27.645489612399999</v>
      </c>
      <c r="M91" s="41">
        <v>0.02</v>
      </c>
      <c r="N91" s="41">
        <v>0.01</v>
      </c>
      <c r="O91" s="40">
        <v>21096</v>
      </c>
      <c r="P91" s="40">
        <v>20641</v>
      </c>
      <c r="Q91" s="43">
        <v>21096</v>
      </c>
      <c r="R91" s="43">
        <v>1400</v>
      </c>
      <c r="S91" s="40" t="s">
        <v>77</v>
      </c>
      <c r="T91" s="40" t="s">
        <v>102</v>
      </c>
      <c r="U91" s="43">
        <v>54.65</v>
      </c>
      <c r="V91" s="43">
        <v>1</v>
      </c>
      <c r="W91" s="43">
        <v>2.83</v>
      </c>
      <c r="X91" s="43">
        <v>0.497</v>
      </c>
      <c r="Y91" s="43">
        <f t="shared" si="6"/>
        <v>2.83</v>
      </c>
      <c r="Z91" s="43">
        <f t="shared" si="7"/>
        <v>0.497</v>
      </c>
      <c r="AA91" s="43">
        <v>0.88600000000000001</v>
      </c>
      <c r="AB91" s="44">
        <v>6.8313219309685796E-3</v>
      </c>
      <c r="AC91">
        <f t="shared" si="8"/>
        <v>34</v>
      </c>
      <c r="AD91">
        <f t="shared" si="9"/>
        <v>0</v>
      </c>
      <c r="AE91">
        <f t="shared" si="10"/>
        <v>0</v>
      </c>
      <c r="AF91">
        <f>'TP Factors'!$D$3</f>
        <v>1.168489000131735</v>
      </c>
      <c r="AG91">
        <f t="shared" si="11"/>
        <v>0</v>
      </c>
    </row>
    <row r="92" spans="1:33">
      <c r="A92" s="40" t="s">
        <v>65</v>
      </c>
      <c r="B92" s="40">
        <v>27</v>
      </c>
      <c r="C92" s="40" t="s">
        <v>66</v>
      </c>
      <c r="D92" s="41">
        <v>33.090000000000003</v>
      </c>
      <c r="E92" s="40" t="s">
        <v>67</v>
      </c>
      <c r="F92" s="40">
        <v>3456</v>
      </c>
      <c r="G92" s="35">
        <v>0</v>
      </c>
      <c r="H92" s="40" t="s">
        <v>68</v>
      </c>
      <c r="I92" s="40" t="s">
        <v>69</v>
      </c>
      <c r="J92" s="40">
        <v>2284</v>
      </c>
      <c r="K92" s="42">
        <v>828.55946624600006</v>
      </c>
      <c r="L92" s="42">
        <v>14811.420930300001</v>
      </c>
      <c r="M92" s="41">
        <v>0</v>
      </c>
      <c r="N92" s="41">
        <v>0</v>
      </c>
      <c r="O92" s="40">
        <v>21101</v>
      </c>
      <c r="P92" s="40">
        <v>20646</v>
      </c>
      <c r="Q92" s="43">
        <v>21101</v>
      </c>
      <c r="R92" s="43">
        <v>6170</v>
      </c>
      <c r="S92" s="40" t="s">
        <v>72</v>
      </c>
      <c r="T92" s="40" t="s">
        <v>108</v>
      </c>
      <c r="U92" s="43">
        <v>54.65</v>
      </c>
      <c r="V92" s="43">
        <v>1</v>
      </c>
      <c r="W92" s="43">
        <v>0</v>
      </c>
      <c r="X92" s="43">
        <v>0</v>
      </c>
      <c r="Y92" s="43">
        <f t="shared" si="6"/>
        <v>0</v>
      </c>
      <c r="Z92" s="43">
        <f t="shared" si="7"/>
        <v>0</v>
      </c>
      <c r="AA92" s="43">
        <v>0.30299999999999999</v>
      </c>
      <c r="AB92" s="44">
        <v>3.65996717912734</v>
      </c>
      <c r="AC92">
        <f t="shared" si="8"/>
        <v>6230</v>
      </c>
      <c r="AD92">
        <f t="shared" si="9"/>
        <v>0</v>
      </c>
      <c r="AE92">
        <f t="shared" si="10"/>
        <v>0</v>
      </c>
      <c r="AF92">
        <f>'TP Factors'!$D$3</f>
        <v>1.168489000131735</v>
      </c>
      <c r="AG92">
        <f t="shared" si="11"/>
        <v>0</v>
      </c>
    </row>
    <row r="93" spans="1:33">
      <c r="A93" s="40" t="s">
        <v>65</v>
      </c>
      <c r="B93" s="40">
        <v>27</v>
      </c>
      <c r="C93" s="40" t="s">
        <v>66</v>
      </c>
      <c r="D93" s="41">
        <v>33.090000000000003</v>
      </c>
      <c r="E93" s="40" t="s">
        <v>67</v>
      </c>
      <c r="F93" s="40">
        <v>1234</v>
      </c>
      <c r="G93" s="35">
        <v>11.1</v>
      </c>
      <c r="H93" s="40" t="s">
        <v>68</v>
      </c>
      <c r="I93" s="40" t="s">
        <v>69</v>
      </c>
      <c r="J93" s="40">
        <v>806</v>
      </c>
      <c r="K93" s="42">
        <v>766.93309590199999</v>
      </c>
      <c r="L93" s="42">
        <v>4528.8830374099998</v>
      </c>
      <c r="M93" s="41">
        <v>1.01</v>
      </c>
      <c r="N93" s="41">
        <v>0.04</v>
      </c>
      <c r="O93" s="40">
        <v>21109</v>
      </c>
      <c r="P93" s="40">
        <v>20654</v>
      </c>
      <c r="Q93" s="43">
        <v>21109</v>
      </c>
      <c r="R93" s="43">
        <v>8120</v>
      </c>
      <c r="S93" s="40" t="s">
        <v>70</v>
      </c>
      <c r="T93" s="40" t="s">
        <v>71</v>
      </c>
      <c r="U93" s="43">
        <v>54.65</v>
      </c>
      <c r="V93" s="43">
        <v>1</v>
      </c>
      <c r="W93" s="43">
        <v>1.25</v>
      </c>
      <c r="X93" s="43">
        <v>5.2999999999999999E-2</v>
      </c>
      <c r="Y93" s="43">
        <f t="shared" si="6"/>
        <v>1.25</v>
      </c>
      <c r="Z93" s="43">
        <f t="shared" si="7"/>
        <v>5.2999999999999999E-2</v>
      </c>
      <c r="AA93" s="43">
        <v>0.35</v>
      </c>
      <c r="AB93" s="44">
        <v>0.34450889836068399</v>
      </c>
      <c r="AC93">
        <f t="shared" si="8"/>
        <v>677</v>
      </c>
      <c r="AD93">
        <f t="shared" si="9"/>
        <v>2</v>
      </c>
      <c r="AE93">
        <f t="shared" si="10"/>
        <v>0.1</v>
      </c>
      <c r="AF93">
        <f>'TP Factors'!$D$3</f>
        <v>1.168489000131735</v>
      </c>
      <c r="AG93">
        <f t="shared" si="11"/>
        <v>0.1</v>
      </c>
    </row>
    <row r="94" spans="1:33">
      <c r="A94" s="40" t="s">
        <v>65</v>
      </c>
      <c r="B94" s="40">
        <v>27</v>
      </c>
      <c r="C94" s="40" t="s">
        <v>66</v>
      </c>
      <c r="D94" s="41">
        <v>33.090000000000003</v>
      </c>
      <c r="E94" s="40" t="s">
        <v>67</v>
      </c>
      <c r="F94" s="40">
        <v>3456</v>
      </c>
      <c r="G94" s="35">
        <v>3</v>
      </c>
      <c r="H94" s="40" t="s">
        <v>68</v>
      </c>
      <c r="I94" s="40" t="s">
        <v>69</v>
      </c>
      <c r="J94" s="40">
        <v>1064</v>
      </c>
      <c r="K94" s="42">
        <v>291.769506277</v>
      </c>
      <c r="L94" s="42">
        <v>5064.6980177699998</v>
      </c>
      <c r="M94" s="41">
        <v>0.74</v>
      </c>
      <c r="N94" s="41">
        <v>0.1</v>
      </c>
      <c r="O94" s="40">
        <v>21110</v>
      </c>
      <c r="P94" s="40">
        <v>20655</v>
      </c>
      <c r="Q94" s="43">
        <v>21110</v>
      </c>
      <c r="R94" s="43">
        <v>4340</v>
      </c>
      <c r="S94" s="40" t="s">
        <v>72</v>
      </c>
      <c r="T94" s="40" t="s">
        <v>88</v>
      </c>
      <c r="U94" s="43">
        <v>54.65</v>
      </c>
      <c r="V94" s="43">
        <v>1</v>
      </c>
      <c r="W94" s="43">
        <v>0.7</v>
      </c>
      <c r="X94" s="43">
        <v>0.09</v>
      </c>
      <c r="Y94" s="43">
        <f t="shared" si="6"/>
        <v>0.7</v>
      </c>
      <c r="Z94" s="43">
        <f t="shared" si="7"/>
        <v>0.09</v>
      </c>
      <c r="AA94" s="43">
        <v>0.41299999999999998</v>
      </c>
      <c r="AB94" s="44">
        <v>1.25150912965064</v>
      </c>
      <c r="AC94">
        <f t="shared" si="8"/>
        <v>2904</v>
      </c>
      <c r="AD94">
        <f t="shared" si="9"/>
        <v>4</v>
      </c>
      <c r="AE94">
        <f t="shared" si="10"/>
        <v>0.6</v>
      </c>
      <c r="AF94">
        <f>'TP Factors'!$D$3</f>
        <v>1.168489000131735</v>
      </c>
      <c r="AG94">
        <f t="shared" si="11"/>
        <v>0.7</v>
      </c>
    </row>
    <row r="95" spans="1:33">
      <c r="A95" s="40" t="s">
        <v>65</v>
      </c>
      <c r="B95" s="40">
        <v>27</v>
      </c>
      <c r="C95" s="40" t="s">
        <v>66</v>
      </c>
      <c r="D95" s="41">
        <v>33.090000000000003</v>
      </c>
      <c r="E95" s="40" t="s">
        <v>67</v>
      </c>
      <c r="F95" s="40">
        <v>3456</v>
      </c>
      <c r="G95" s="35">
        <v>3</v>
      </c>
      <c r="H95" s="40" t="s">
        <v>68</v>
      </c>
      <c r="I95" s="40" t="s">
        <v>69</v>
      </c>
      <c r="J95" s="40">
        <v>15</v>
      </c>
      <c r="K95" s="42">
        <v>152.77228288699999</v>
      </c>
      <c r="L95" s="42">
        <v>292.77375599300001</v>
      </c>
      <c r="M95" s="41">
        <v>0.01</v>
      </c>
      <c r="N95" s="41">
        <v>0</v>
      </c>
      <c r="O95" s="40">
        <v>21112</v>
      </c>
      <c r="P95" s="40">
        <v>20657</v>
      </c>
      <c r="Q95" s="43">
        <v>21112</v>
      </c>
      <c r="R95" s="43">
        <v>4200</v>
      </c>
      <c r="S95" s="40" t="s">
        <v>77</v>
      </c>
      <c r="T95" s="40" t="s">
        <v>106</v>
      </c>
      <c r="U95" s="43">
        <v>54.65</v>
      </c>
      <c r="V95" s="43">
        <v>1</v>
      </c>
      <c r="W95" s="43">
        <v>0.7</v>
      </c>
      <c r="X95" s="43">
        <v>0.09</v>
      </c>
      <c r="Y95" s="43">
        <f t="shared" si="6"/>
        <v>0.7</v>
      </c>
      <c r="Z95" s="43">
        <f t="shared" si="7"/>
        <v>0.09</v>
      </c>
      <c r="AA95" s="43">
        <v>0.10199999999999999</v>
      </c>
      <c r="AB95" s="44">
        <v>7.2345681269152598E-2</v>
      </c>
      <c r="AC95">
        <f t="shared" si="8"/>
        <v>41</v>
      </c>
      <c r="AD95">
        <f t="shared" si="9"/>
        <v>0</v>
      </c>
      <c r="AE95">
        <f t="shared" si="10"/>
        <v>0</v>
      </c>
      <c r="AF95">
        <f>'TP Factors'!$D$3</f>
        <v>1.168489000131735</v>
      </c>
      <c r="AG95">
        <f t="shared" si="11"/>
        <v>0</v>
      </c>
    </row>
    <row r="96" spans="1:33">
      <c r="A96" s="40" t="s">
        <v>65</v>
      </c>
      <c r="B96" s="40">
        <v>27</v>
      </c>
      <c r="C96" s="40" t="s">
        <v>66</v>
      </c>
      <c r="D96" s="41">
        <v>33.090000000000003</v>
      </c>
      <c r="E96" s="40" t="s">
        <v>67</v>
      </c>
      <c r="F96" s="40">
        <v>1234</v>
      </c>
      <c r="G96" s="35">
        <v>29</v>
      </c>
      <c r="H96" s="40" t="s">
        <v>68</v>
      </c>
      <c r="I96" s="40" t="s">
        <v>69</v>
      </c>
      <c r="J96" s="40">
        <v>3394</v>
      </c>
      <c r="K96" s="42">
        <v>933.38019248600006</v>
      </c>
      <c r="L96" s="42">
        <v>30310.809650700001</v>
      </c>
      <c r="M96" s="41">
        <v>7.57</v>
      </c>
      <c r="N96" s="41">
        <v>1.07</v>
      </c>
      <c r="O96" s="40">
        <v>21114</v>
      </c>
      <c r="P96" s="40">
        <v>20659</v>
      </c>
      <c r="Q96" s="43">
        <v>21114</v>
      </c>
      <c r="R96" s="43">
        <v>1200</v>
      </c>
      <c r="S96" s="40" t="s">
        <v>77</v>
      </c>
      <c r="T96" s="40" t="s">
        <v>78</v>
      </c>
      <c r="U96" s="43">
        <v>54.65</v>
      </c>
      <c r="V96" s="43">
        <v>1</v>
      </c>
      <c r="W96" s="43">
        <v>2.39</v>
      </c>
      <c r="X96" s="43">
        <v>0.316</v>
      </c>
      <c r="Y96" s="43">
        <f t="shared" si="6"/>
        <v>2.39</v>
      </c>
      <c r="Z96" s="43">
        <f t="shared" si="7"/>
        <v>0.316</v>
      </c>
      <c r="AA96" s="43">
        <v>0.22</v>
      </c>
      <c r="AB96" s="44">
        <v>6.3877303799609804</v>
      </c>
      <c r="AC96">
        <f t="shared" si="8"/>
        <v>7894</v>
      </c>
      <c r="AD96">
        <f t="shared" si="9"/>
        <v>42</v>
      </c>
      <c r="AE96">
        <f t="shared" si="10"/>
        <v>5.5</v>
      </c>
      <c r="AF96">
        <f>'TP Factors'!$D$3</f>
        <v>1.168489000131735</v>
      </c>
      <c r="AG96">
        <f t="shared" si="11"/>
        <v>6.4</v>
      </c>
    </row>
    <row r="97" spans="1:33">
      <c r="A97" s="40" t="s">
        <v>65</v>
      </c>
      <c r="B97" s="40">
        <v>27</v>
      </c>
      <c r="C97" s="40" t="s">
        <v>66</v>
      </c>
      <c r="D97" s="41">
        <v>33.090000000000003</v>
      </c>
      <c r="E97" s="40" t="s">
        <v>67</v>
      </c>
      <c r="F97" s="40">
        <v>3456</v>
      </c>
      <c r="G97" s="35">
        <v>4</v>
      </c>
      <c r="H97" s="40" t="s">
        <v>68</v>
      </c>
      <c r="I97" s="40" t="s">
        <v>69</v>
      </c>
      <c r="J97" s="40">
        <v>694</v>
      </c>
      <c r="K97" s="42">
        <v>248.161060612</v>
      </c>
      <c r="L97" s="42">
        <v>3319.8833992199998</v>
      </c>
      <c r="M97" s="41">
        <v>0.83</v>
      </c>
      <c r="N97" s="41">
        <v>0.04</v>
      </c>
      <c r="O97" s="40">
        <v>21142</v>
      </c>
      <c r="P97" s="40">
        <v>20687</v>
      </c>
      <c r="Q97" s="43">
        <v>21142</v>
      </c>
      <c r="R97" s="43">
        <v>3100</v>
      </c>
      <c r="S97" s="40" t="s">
        <v>91</v>
      </c>
      <c r="T97" s="40" t="s">
        <v>110</v>
      </c>
      <c r="U97" s="43">
        <v>54.65</v>
      </c>
      <c r="V97" s="43">
        <v>1</v>
      </c>
      <c r="W97" s="43">
        <v>1.25</v>
      </c>
      <c r="X97" s="43">
        <v>6.4000000000000001E-2</v>
      </c>
      <c r="Y97" s="43">
        <f t="shared" si="6"/>
        <v>1.25</v>
      </c>
      <c r="Z97" s="43">
        <f t="shared" si="7"/>
        <v>6.4000000000000001E-2</v>
      </c>
      <c r="AA97" s="43">
        <v>0.41099999999999998</v>
      </c>
      <c r="AB97" s="44">
        <v>0.82035777234900997</v>
      </c>
      <c r="AC97">
        <f t="shared" si="8"/>
        <v>1894</v>
      </c>
      <c r="AD97">
        <f t="shared" si="9"/>
        <v>5</v>
      </c>
      <c r="AE97">
        <f t="shared" si="10"/>
        <v>0.3</v>
      </c>
      <c r="AF97">
        <f>'TP Factors'!$D$3</f>
        <v>1.168489000131735</v>
      </c>
      <c r="AG97">
        <f t="shared" si="11"/>
        <v>0.4</v>
      </c>
    </row>
    <row r="98" spans="1:33">
      <c r="A98" s="40" t="s">
        <v>65</v>
      </c>
      <c r="B98" s="40">
        <v>27</v>
      </c>
      <c r="C98" s="40" t="s">
        <v>66</v>
      </c>
      <c r="D98" s="41">
        <v>33.090000000000003</v>
      </c>
      <c r="E98" s="40" t="s">
        <v>67</v>
      </c>
      <c r="F98" s="40">
        <v>1234</v>
      </c>
      <c r="G98" s="35">
        <v>13</v>
      </c>
      <c r="H98" s="40" t="s">
        <v>68</v>
      </c>
      <c r="I98" s="40" t="s">
        <v>69</v>
      </c>
      <c r="J98" s="40">
        <v>479</v>
      </c>
      <c r="K98" s="42">
        <v>417.57085559900003</v>
      </c>
      <c r="L98" s="42">
        <v>5409.7914002799998</v>
      </c>
      <c r="M98" s="41">
        <v>0.89</v>
      </c>
      <c r="N98" s="41">
        <v>0.11</v>
      </c>
      <c r="O98" s="40">
        <v>21143</v>
      </c>
      <c r="P98" s="40">
        <v>20688</v>
      </c>
      <c r="Q98" s="43">
        <v>21143</v>
      </c>
      <c r="R98" s="43">
        <v>1100</v>
      </c>
      <c r="S98" s="40" t="s">
        <v>77</v>
      </c>
      <c r="T98" s="40" t="s">
        <v>97</v>
      </c>
      <c r="U98" s="43">
        <v>54.65</v>
      </c>
      <c r="V98" s="43">
        <v>1</v>
      </c>
      <c r="W98" s="43">
        <v>1.85</v>
      </c>
      <c r="X98" s="43">
        <v>0.22</v>
      </c>
      <c r="Y98" s="43">
        <f t="shared" si="6"/>
        <v>1.85</v>
      </c>
      <c r="Z98" s="43">
        <f t="shared" si="7"/>
        <v>0.22</v>
      </c>
      <c r="AA98" s="43">
        <v>0.17399999999999999</v>
      </c>
      <c r="AB98" s="44">
        <v>1.3367832204885499</v>
      </c>
      <c r="AC98">
        <f t="shared" si="8"/>
        <v>1307</v>
      </c>
      <c r="AD98">
        <f t="shared" si="9"/>
        <v>5</v>
      </c>
      <c r="AE98">
        <f t="shared" si="10"/>
        <v>0.6</v>
      </c>
      <c r="AF98">
        <f>'TP Factors'!$D$3</f>
        <v>1.168489000131735</v>
      </c>
      <c r="AG98">
        <f t="shared" si="11"/>
        <v>0.7</v>
      </c>
    </row>
    <row r="99" spans="1:33">
      <c r="A99" s="40" t="s">
        <v>65</v>
      </c>
      <c r="B99" s="40">
        <v>27</v>
      </c>
      <c r="C99" s="40" t="s">
        <v>66</v>
      </c>
      <c r="D99" s="41">
        <v>33.090000000000003</v>
      </c>
      <c r="E99" s="40" t="s">
        <v>67</v>
      </c>
      <c r="F99" s="40">
        <v>1234</v>
      </c>
      <c r="G99" s="35">
        <v>98</v>
      </c>
      <c r="H99" s="40" t="s">
        <v>68</v>
      </c>
      <c r="I99" s="40" t="s">
        <v>69</v>
      </c>
      <c r="J99" s="40">
        <v>604</v>
      </c>
      <c r="K99" s="42">
        <v>185.894619702</v>
      </c>
      <c r="L99" s="42">
        <v>1510.82443425</v>
      </c>
      <c r="M99" s="41">
        <v>1.0900000000000001</v>
      </c>
      <c r="N99" s="41">
        <v>0.28999999999999998</v>
      </c>
      <c r="O99" s="40">
        <v>21147</v>
      </c>
      <c r="P99" s="40">
        <v>20692</v>
      </c>
      <c r="Q99" s="43">
        <v>21147</v>
      </c>
      <c r="R99" s="43">
        <v>1700</v>
      </c>
      <c r="S99" s="40" t="s">
        <v>111</v>
      </c>
      <c r="T99" s="40" t="s">
        <v>112</v>
      </c>
      <c r="U99" s="43">
        <v>54.65</v>
      </c>
      <c r="V99" s="43">
        <v>1</v>
      </c>
      <c r="W99" s="43">
        <v>1.8</v>
      </c>
      <c r="X99" s="43">
        <v>0.47799999999999998</v>
      </c>
      <c r="Y99" s="43">
        <f t="shared" si="6"/>
        <v>1.8</v>
      </c>
      <c r="Z99" s="43">
        <f t="shared" si="7"/>
        <v>0.47799999999999998</v>
      </c>
      <c r="AA99" s="43">
        <v>0.76800000000000002</v>
      </c>
      <c r="AB99" s="44">
        <v>0.37333135482795099</v>
      </c>
      <c r="AC99">
        <f t="shared" si="8"/>
        <v>1611</v>
      </c>
      <c r="AD99">
        <f t="shared" si="9"/>
        <v>6</v>
      </c>
      <c r="AE99">
        <f t="shared" si="10"/>
        <v>1.7</v>
      </c>
      <c r="AF99">
        <f>'TP Factors'!$D$3</f>
        <v>1.168489000131735</v>
      </c>
      <c r="AG99">
        <f t="shared" si="11"/>
        <v>2</v>
      </c>
    </row>
    <row r="100" spans="1:33">
      <c r="A100" s="40" t="s">
        <v>65</v>
      </c>
      <c r="B100" s="40">
        <v>27</v>
      </c>
      <c r="C100" s="40" t="s">
        <v>66</v>
      </c>
      <c r="D100" s="41">
        <v>33.090000000000003</v>
      </c>
      <c r="E100" s="40" t="s">
        <v>67</v>
      </c>
      <c r="F100" s="40">
        <v>3456</v>
      </c>
      <c r="G100" s="35">
        <v>0</v>
      </c>
      <c r="H100" s="40" t="s">
        <v>68</v>
      </c>
      <c r="I100" s="40" t="s">
        <v>69</v>
      </c>
      <c r="J100" s="40">
        <v>3328</v>
      </c>
      <c r="K100" s="42">
        <v>1183.3949943</v>
      </c>
      <c r="L100" s="42">
        <v>21580.3155018</v>
      </c>
      <c r="M100" s="41">
        <v>0</v>
      </c>
      <c r="N100" s="41">
        <v>0</v>
      </c>
      <c r="O100" s="40">
        <v>21156</v>
      </c>
      <c r="P100" s="40">
        <v>20701</v>
      </c>
      <c r="Q100" s="43">
        <v>21156</v>
      </c>
      <c r="R100" s="43">
        <v>6300</v>
      </c>
      <c r="S100" s="40" t="s">
        <v>70</v>
      </c>
      <c r="T100" s="40" t="s">
        <v>75</v>
      </c>
      <c r="U100" s="43">
        <v>54.65</v>
      </c>
      <c r="V100" s="43">
        <v>1</v>
      </c>
      <c r="W100" s="43">
        <v>0</v>
      </c>
      <c r="X100" s="43">
        <v>0</v>
      </c>
      <c r="Y100" s="43">
        <f t="shared" si="6"/>
        <v>0</v>
      </c>
      <c r="Z100" s="43">
        <f t="shared" si="7"/>
        <v>0</v>
      </c>
      <c r="AA100" s="43">
        <v>0.30299999999999999</v>
      </c>
      <c r="AB100" s="44">
        <v>5.3325907638497698</v>
      </c>
      <c r="AC100">
        <f t="shared" si="8"/>
        <v>9077</v>
      </c>
      <c r="AD100">
        <f t="shared" si="9"/>
        <v>0</v>
      </c>
      <c r="AE100">
        <f t="shared" si="10"/>
        <v>0</v>
      </c>
      <c r="AF100">
        <f>'TP Factors'!$D$3</f>
        <v>1.168489000131735</v>
      </c>
      <c r="AG100">
        <f t="shared" si="11"/>
        <v>0</v>
      </c>
    </row>
    <row r="101" spans="1:33">
      <c r="A101" s="40" t="s">
        <v>65</v>
      </c>
      <c r="B101" s="40">
        <v>27</v>
      </c>
      <c r="C101" s="40" t="s">
        <v>66</v>
      </c>
      <c r="D101" s="41">
        <v>33.090000000000003</v>
      </c>
      <c r="E101" s="40" t="s">
        <v>67</v>
      </c>
      <c r="F101" s="40">
        <v>1234</v>
      </c>
      <c r="G101" s="35">
        <v>102.5</v>
      </c>
      <c r="H101" s="40" t="s">
        <v>68</v>
      </c>
      <c r="I101" s="40" t="s">
        <v>69</v>
      </c>
      <c r="J101" s="40">
        <v>37868</v>
      </c>
      <c r="K101" s="42">
        <v>2696.7289427199998</v>
      </c>
      <c r="L101" s="42">
        <v>117924.095409</v>
      </c>
      <c r="M101" s="41">
        <v>79.52</v>
      </c>
      <c r="N101" s="41">
        <v>19.54</v>
      </c>
      <c r="O101" s="40">
        <v>21171</v>
      </c>
      <c r="P101" s="40">
        <v>20716</v>
      </c>
      <c r="Q101" s="43">
        <v>21171</v>
      </c>
      <c r="R101" s="43">
        <v>1300</v>
      </c>
      <c r="S101" s="40" t="s">
        <v>77</v>
      </c>
      <c r="T101" s="40" t="s">
        <v>83</v>
      </c>
      <c r="U101" s="43">
        <v>54.65</v>
      </c>
      <c r="V101" s="43">
        <v>1</v>
      </c>
      <c r="W101" s="43">
        <v>2.42</v>
      </c>
      <c r="X101" s="43">
        <v>0.51600000000000001</v>
      </c>
      <c r="Y101" s="43">
        <f t="shared" si="6"/>
        <v>2.42</v>
      </c>
      <c r="Z101" s="43">
        <f t="shared" si="7"/>
        <v>0.51600000000000001</v>
      </c>
      <c r="AA101" s="43">
        <v>0.63100000000000001</v>
      </c>
      <c r="AB101" s="44">
        <v>29.139490617100002</v>
      </c>
      <c r="AC101">
        <f t="shared" si="8"/>
        <v>103289</v>
      </c>
      <c r="AD101">
        <f t="shared" si="9"/>
        <v>551</v>
      </c>
      <c r="AE101">
        <f t="shared" si="10"/>
        <v>117.5</v>
      </c>
      <c r="AF101">
        <f>'TP Factors'!$D$3</f>
        <v>1.168489000131735</v>
      </c>
      <c r="AG101">
        <f t="shared" si="11"/>
        <v>137.30000000000001</v>
      </c>
    </row>
    <row r="102" spans="1:33">
      <c r="A102" s="40" t="s">
        <v>65</v>
      </c>
      <c r="B102" s="40">
        <v>27</v>
      </c>
      <c r="C102" s="40" t="s">
        <v>66</v>
      </c>
      <c r="D102" s="41">
        <v>33.090000000000003</v>
      </c>
      <c r="E102" s="40" t="s">
        <v>67</v>
      </c>
      <c r="F102" s="40">
        <v>1234</v>
      </c>
      <c r="G102" s="35">
        <v>13</v>
      </c>
      <c r="H102" s="40" t="s">
        <v>68</v>
      </c>
      <c r="I102" s="40" t="s">
        <v>69</v>
      </c>
      <c r="J102" s="40">
        <v>40</v>
      </c>
      <c r="K102" s="42">
        <v>94.241257190100001</v>
      </c>
      <c r="L102" s="42">
        <v>449.83511016099999</v>
      </c>
      <c r="M102" s="41">
        <v>7.0000000000000007E-2</v>
      </c>
      <c r="N102" s="41">
        <v>0.01</v>
      </c>
      <c r="O102" s="40">
        <v>21173</v>
      </c>
      <c r="P102" s="40">
        <v>20718</v>
      </c>
      <c r="Q102" s="43">
        <v>21173</v>
      </c>
      <c r="R102" s="43">
        <v>1100</v>
      </c>
      <c r="S102" s="40" t="s">
        <v>77</v>
      </c>
      <c r="T102" s="40" t="s">
        <v>97</v>
      </c>
      <c r="U102" s="43">
        <v>54.65</v>
      </c>
      <c r="V102" s="43">
        <v>1</v>
      </c>
      <c r="W102" s="43">
        <v>1.85</v>
      </c>
      <c r="X102" s="43">
        <v>0.22</v>
      </c>
      <c r="Y102" s="43">
        <f t="shared" si="6"/>
        <v>1.85</v>
      </c>
      <c r="Z102" s="43">
        <f t="shared" si="7"/>
        <v>0.22</v>
      </c>
      <c r="AA102" s="43">
        <v>0.17399999999999999</v>
      </c>
      <c r="AB102" s="44">
        <v>0.111156231874299</v>
      </c>
      <c r="AC102">
        <f t="shared" si="8"/>
        <v>109</v>
      </c>
      <c r="AD102">
        <f t="shared" si="9"/>
        <v>0</v>
      </c>
      <c r="AE102">
        <f t="shared" si="10"/>
        <v>0.1</v>
      </c>
      <c r="AF102">
        <f>'TP Factors'!$D$3</f>
        <v>1.168489000131735</v>
      </c>
      <c r="AG102">
        <f t="shared" si="11"/>
        <v>0.1</v>
      </c>
    </row>
    <row r="103" spans="1:33">
      <c r="A103" s="40" t="s">
        <v>65</v>
      </c>
      <c r="B103" s="40">
        <v>27</v>
      </c>
      <c r="C103" s="40" t="s">
        <v>66</v>
      </c>
      <c r="D103" s="41">
        <v>33.090000000000003</v>
      </c>
      <c r="E103" s="40" t="s">
        <v>67</v>
      </c>
      <c r="F103" s="40">
        <v>1234</v>
      </c>
      <c r="G103" s="35">
        <v>98</v>
      </c>
      <c r="H103" s="40" t="s">
        <v>68</v>
      </c>
      <c r="I103" s="40" t="s">
        <v>69</v>
      </c>
      <c r="J103" s="40">
        <v>1011</v>
      </c>
      <c r="K103" s="42">
        <v>312.70753519499999</v>
      </c>
      <c r="L103" s="42">
        <v>2679.8636810799999</v>
      </c>
      <c r="M103" s="41">
        <v>1.82</v>
      </c>
      <c r="N103" s="41">
        <v>0.48</v>
      </c>
      <c r="O103" s="40">
        <v>21174</v>
      </c>
      <c r="P103" s="40">
        <v>20719</v>
      </c>
      <c r="Q103" s="43">
        <v>21174</v>
      </c>
      <c r="R103" s="43">
        <v>1700</v>
      </c>
      <c r="S103" s="40" t="s">
        <v>72</v>
      </c>
      <c r="T103" s="40" t="s">
        <v>114</v>
      </c>
      <c r="U103" s="43">
        <v>54.65</v>
      </c>
      <c r="V103" s="43">
        <v>1</v>
      </c>
      <c r="W103" s="43">
        <v>1.8</v>
      </c>
      <c r="X103" s="43">
        <v>0.47799999999999998</v>
      </c>
      <c r="Y103" s="43">
        <f t="shared" si="6"/>
        <v>1.8</v>
      </c>
      <c r="Z103" s="43">
        <f t="shared" si="7"/>
        <v>0.47799999999999998</v>
      </c>
      <c r="AA103" s="43">
        <v>0.72399999999999998</v>
      </c>
      <c r="AB103" s="44">
        <v>0.66220608836280803</v>
      </c>
      <c r="AC103">
        <f t="shared" si="8"/>
        <v>2693</v>
      </c>
      <c r="AD103">
        <f t="shared" si="9"/>
        <v>11</v>
      </c>
      <c r="AE103">
        <f t="shared" si="10"/>
        <v>2.8</v>
      </c>
      <c r="AF103">
        <f>'TP Factors'!$D$3</f>
        <v>1.168489000131735</v>
      </c>
      <c r="AG103">
        <f t="shared" si="11"/>
        <v>3.3</v>
      </c>
    </row>
    <row r="104" spans="1:33">
      <c r="A104" s="40" t="s">
        <v>65</v>
      </c>
      <c r="B104" s="40">
        <v>27</v>
      </c>
      <c r="C104" s="40" t="s">
        <v>66</v>
      </c>
      <c r="D104" s="41">
        <v>33.090000000000003</v>
      </c>
      <c r="E104" s="40" t="s">
        <v>67</v>
      </c>
      <c r="F104" s="40">
        <v>3456</v>
      </c>
      <c r="G104" s="35">
        <v>30.5</v>
      </c>
      <c r="H104" s="40" t="s">
        <v>68</v>
      </c>
      <c r="I104" s="40" t="s">
        <v>69</v>
      </c>
      <c r="J104" s="40">
        <v>473</v>
      </c>
      <c r="K104" s="42">
        <v>258.34681744900001</v>
      </c>
      <c r="L104" s="42">
        <v>3075.2160315400001</v>
      </c>
      <c r="M104" s="41">
        <v>0.91</v>
      </c>
      <c r="N104" s="41">
        <v>0.24</v>
      </c>
      <c r="O104" s="40">
        <v>21183</v>
      </c>
      <c r="P104" s="40">
        <v>20728</v>
      </c>
      <c r="Q104" s="43">
        <v>21183</v>
      </c>
      <c r="R104" s="43">
        <v>2210</v>
      </c>
      <c r="S104" s="40" t="s">
        <v>70</v>
      </c>
      <c r="T104" s="40" t="s">
        <v>85</v>
      </c>
      <c r="U104" s="43">
        <v>54.65</v>
      </c>
      <c r="V104" s="43">
        <v>1</v>
      </c>
      <c r="W104" s="43">
        <v>1.92</v>
      </c>
      <c r="X104" s="43">
        <v>0.50600000000000001</v>
      </c>
      <c r="Y104" s="43">
        <f t="shared" si="6"/>
        <v>1.92</v>
      </c>
      <c r="Z104" s="43">
        <f t="shared" si="7"/>
        <v>0.50600000000000001</v>
      </c>
      <c r="AA104" s="43">
        <v>0.30199999999999999</v>
      </c>
      <c r="AB104" s="44">
        <v>0.48904770506166201</v>
      </c>
      <c r="AC104">
        <f t="shared" si="8"/>
        <v>830</v>
      </c>
      <c r="AD104">
        <f t="shared" si="9"/>
        <v>4</v>
      </c>
      <c r="AE104">
        <f t="shared" si="10"/>
        <v>0.9</v>
      </c>
      <c r="AF104">
        <f>'TP Factors'!$D$3</f>
        <v>1.168489000131735</v>
      </c>
      <c r="AG104">
        <f t="shared" si="11"/>
        <v>1.1000000000000001</v>
      </c>
    </row>
    <row r="105" spans="1:33">
      <c r="A105" s="40" t="s">
        <v>65</v>
      </c>
      <c r="B105" s="40">
        <v>27</v>
      </c>
      <c r="C105" s="40" t="s">
        <v>66</v>
      </c>
      <c r="D105" s="41">
        <v>33.090000000000003</v>
      </c>
      <c r="E105" s="40" t="s">
        <v>67</v>
      </c>
      <c r="F105" s="40">
        <v>3456</v>
      </c>
      <c r="G105" s="35">
        <v>3</v>
      </c>
      <c r="H105" s="40" t="s">
        <v>68</v>
      </c>
      <c r="I105" s="40" t="s">
        <v>69</v>
      </c>
      <c r="J105" s="40">
        <v>3347</v>
      </c>
      <c r="K105" s="42">
        <v>565.34725139900002</v>
      </c>
      <c r="L105" s="42">
        <v>15922.347587599999</v>
      </c>
      <c r="M105" s="41">
        <v>2.34</v>
      </c>
      <c r="N105" s="41">
        <v>0.3</v>
      </c>
      <c r="O105" s="40">
        <v>21188</v>
      </c>
      <c r="P105" s="40">
        <v>20733</v>
      </c>
      <c r="Q105" s="43">
        <v>21188</v>
      </c>
      <c r="R105" s="43">
        <v>4340</v>
      </c>
      <c r="S105" s="40" t="s">
        <v>72</v>
      </c>
      <c r="T105" s="40" t="s">
        <v>88</v>
      </c>
      <c r="U105" s="43">
        <v>54.65</v>
      </c>
      <c r="V105" s="43">
        <v>1</v>
      </c>
      <c r="W105" s="43">
        <v>0.7</v>
      </c>
      <c r="X105" s="43">
        <v>0.09</v>
      </c>
      <c r="Y105" s="43">
        <f t="shared" si="6"/>
        <v>0.7</v>
      </c>
      <c r="Z105" s="43">
        <f t="shared" si="7"/>
        <v>0.09</v>
      </c>
      <c r="AA105" s="43">
        <v>0.41299999999999998</v>
      </c>
      <c r="AB105" s="44">
        <v>3.93448203649994</v>
      </c>
      <c r="AC105">
        <f t="shared" si="8"/>
        <v>9128</v>
      </c>
      <c r="AD105">
        <f t="shared" si="9"/>
        <v>14</v>
      </c>
      <c r="AE105">
        <f t="shared" si="10"/>
        <v>1.8</v>
      </c>
      <c r="AF105">
        <f>'TP Factors'!$D$3</f>
        <v>1.168489000131735</v>
      </c>
      <c r="AG105">
        <f t="shared" si="11"/>
        <v>2.1</v>
      </c>
    </row>
    <row r="106" spans="1:33">
      <c r="A106" s="40" t="s">
        <v>65</v>
      </c>
      <c r="B106" s="40">
        <v>27</v>
      </c>
      <c r="C106" s="40" t="s">
        <v>66</v>
      </c>
      <c r="D106" s="41">
        <v>33.090000000000003</v>
      </c>
      <c r="E106" s="40" t="s">
        <v>67</v>
      </c>
      <c r="F106" s="40">
        <v>3456</v>
      </c>
      <c r="G106" s="35">
        <v>0</v>
      </c>
      <c r="H106" s="40" t="s">
        <v>68</v>
      </c>
      <c r="I106" s="40" t="s">
        <v>69</v>
      </c>
      <c r="J106" s="40">
        <v>18</v>
      </c>
      <c r="K106" s="42">
        <v>73.128806222899996</v>
      </c>
      <c r="L106" s="42">
        <v>119.793572172</v>
      </c>
      <c r="M106" s="41">
        <v>0</v>
      </c>
      <c r="N106" s="41">
        <v>0</v>
      </c>
      <c r="O106" s="40">
        <v>21190</v>
      </c>
      <c r="P106" s="40">
        <v>20735</v>
      </c>
      <c r="Q106" s="43">
        <v>21190</v>
      </c>
      <c r="R106" s="43">
        <v>6460</v>
      </c>
      <c r="S106" s="40" t="s">
        <v>70</v>
      </c>
      <c r="T106" s="40" t="s">
        <v>86</v>
      </c>
      <c r="U106" s="43">
        <v>54.65</v>
      </c>
      <c r="V106" s="43">
        <v>1</v>
      </c>
      <c r="W106" s="43">
        <v>0</v>
      </c>
      <c r="X106" s="43">
        <v>0</v>
      </c>
      <c r="Y106" s="43">
        <f t="shared" si="6"/>
        <v>0</v>
      </c>
      <c r="Z106" s="43">
        <f t="shared" si="7"/>
        <v>0</v>
      </c>
      <c r="AA106" s="43">
        <v>0.30299999999999999</v>
      </c>
      <c r="AB106" s="44">
        <v>2.9601517946550301E-2</v>
      </c>
      <c r="AC106">
        <f t="shared" si="8"/>
        <v>50</v>
      </c>
      <c r="AD106">
        <f t="shared" si="9"/>
        <v>0</v>
      </c>
      <c r="AE106">
        <f t="shared" si="10"/>
        <v>0</v>
      </c>
      <c r="AF106">
        <f>'TP Factors'!$D$3</f>
        <v>1.168489000131735</v>
      </c>
      <c r="AG106">
        <f t="shared" si="11"/>
        <v>0</v>
      </c>
    </row>
    <row r="107" spans="1:33">
      <c r="A107" s="40" t="s">
        <v>65</v>
      </c>
      <c r="B107" s="40">
        <v>27</v>
      </c>
      <c r="C107" s="40" t="s">
        <v>66</v>
      </c>
      <c r="D107" s="41">
        <v>33.090000000000003</v>
      </c>
      <c r="E107" s="40" t="s">
        <v>67</v>
      </c>
      <c r="F107" s="40">
        <v>3456</v>
      </c>
      <c r="G107" s="35">
        <v>30.5</v>
      </c>
      <c r="H107" s="40" t="s">
        <v>68</v>
      </c>
      <c r="I107" s="40" t="s">
        <v>69</v>
      </c>
      <c r="J107" s="40">
        <v>144</v>
      </c>
      <c r="K107" s="42">
        <v>150.99689162600001</v>
      </c>
      <c r="L107" s="42">
        <v>1129.2598591599999</v>
      </c>
      <c r="M107" s="41">
        <v>0.28000000000000003</v>
      </c>
      <c r="N107" s="41">
        <v>7.0000000000000007E-2</v>
      </c>
      <c r="O107" s="40">
        <v>21191</v>
      </c>
      <c r="P107" s="40">
        <v>20736</v>
      </c>
      <c r="Q107" s="43">
        <v>21191</v>
      </c>
      <c r="R107" s="43">
        <v>2210</v>
      </c>
      <c r="S107" s="40" t="s">
        <v>77</v>
      </c>
      <c r="T107" s="40" t="s">
        <v>82</v>
      </c>
      <c r="U107" s="43">
        <v>54.65</v>
      </c>
      <c r="V107" s="43">
        <v>1</v>
      </c>
      <c r="W107" s="43">
        <v>1.92</v>
      </c>
      <c r="X107" s="43">
        <v>0.50600000000000001</v>
      </c>
      <c r="Y107" s="43">
        <f t="shared" si="6"/>
        <v>1.92</v>
      </c>
      <c r="Z107" s="43">
        <f t="shared" si="7"/>
        <v>0.50600000000000001</v>
      </c>
      <c r="AA107" s="43">
        <v>0.251</v>
      </c>
      <c r="AB107" s="44">
        <v>0.27904507209222101</v>
      </c>
      <c r="AC107">
        <f t="shared" si="8"/>
        <v>393</v>
      </c>
      <c r="AD107">
        <f t="shared" si="9"/>
        <v>2</v>
      </c>
      <c r="AE107">
        <f t="shared" si="10"/>
        <v>0.4</v>
      </c>
      <c r="AF107">
        <f>'TP Factors'!$D$3</f>
        <v>1.168489000131735</v>
      </c>
      <c r="AG107">
        <f t="shared" si="11"/>
        <v>0.5</v>
      </c>
    </row>
    <row r="108" spans="1:33">
      <c r="A108" s="40" t="s">
        <v>65</v>
      </c>
      <c r="B108" s="40">
        <v>27</v>
      </c>
      <c r="C108" s="40" t="s">
        <v>66</v>
      </c>
      <c r="D108" s="41">
        <v>33.090000000000003</v>
      </c>
      <c r="E108" s="40" t="s">
        <v>67</v>
      </c>
      <c r="F108" s="40">
        <v>1234</v>
      </c>
      <c r="G108" s="35">
        <v>13</v>
      </c>
      <c r="H108" s="40" t="s">
        <v>68</v>
      </c>
      <c r="I108" s="40" t="s">
        <v>69</v>
      </c>
      <c r="J108" s="40">
        <v>1884</v>
      </c>
      <c r="K108" s="42">
        <v>447.33865134299998</v>
      </c>
      <c r="L108" s="42">
        <v>10823.9034299</v>
      </c>
      <c r="M108" s="41">
        <v>3.49</v>
      </c>
      <c r="N108" s="41">
        <v>0.41</v>
      </c>
      <c r="O108" s="40">
        <v>21193</v>
      </c>
      <c r="P108" s="40">
        <v>20738</v>
      </c>
      <c r="Q108" s="43">
        <v>21193</v>
      </c>
      <c r="R108" s="43">
        <v>1100</v>
      </c>
      <c r="S108" s="40" t="s">
        <v>70</v>
      </c>
      <c r="T108" s="40" t="s">
        <v>99</v>
      </c>
      <c r="U108" s="43">
        <v>54.65</v>
      </c>
      <c r="V108" s="43">
        <v>1</v>
      </c>
      <c r="W108" s="43">
        <v>1.85</v>
      </c>
      <c r="X108" s="43">
        <v>0.22</v>
      </c>
      <c r="Y108" s="43">
        <f t="shared" si="6"/>
        <v>1.85</v>
      </c>
      <c r="Z108" s="43">
        <f t="shared" si="7"/>
        <v>0.22</v>
      </c>
      <c r="AA108" s="43">
        <v>0.34200000000000003</v>
      </c>
      <c r="AB108" s="44">
        <v>2.67463408742596</v>
      </c>
      <c r="AC108">
        <f t="shared" si="8"/>
        <v>5138</v>
      </c>
      <c r="AD108">
        <f t="shared" si="9"/>
        <v>21</v>
      </c>
      <c r="AE108">
        <f t="shared" si="10"/>
        <v>2.5</v>
      </c>
      <c r="AF108">
        <f>'TP Factors'!$D$3</f>
        <v>1.168489000131735</v>
      </c>
      <c r="AG108">
        <f t="shared" si="11"/>
        <v>2.9</v>
      </c>
    </row>
    <row r="109" spans="1:33">
      <c r="A109" s="40" t="s">
        <v>65</v>
      </c>
      <c r="B109" s="40">
        <v>27</v>
      </c>
      <c r="C109" s="40" t="s">
        <v>66</v>
      </c>
      <c r="D109" s="41">
        <v>33.090000000000003</v>
      </c>
      <c r="E109" s="40" t="s">
        <v>67</v>
      </c>
      <c r="F109" s="40">
        <v>1234</v>
      </c>
      <c r="G109" s="35">
        <v>13</v>
      </c>
      <c r="H109" s="40" t="s">
        <v>68</v>
      </c>
      <c r="I109" s="40" t="s">
        <v>69</v>
      </c>
      <c r="J109" s="40">
        <v>1728</v>
      </c>
      <c r="K109" s="42">
        <v>458.10166550500003</v>
      </c>
      <c r="L109" s="42">
        <v>9930.1577904000005</v>
      </c>
      <c r="M109" s="41">
        <v>3.2</v>
      </c>
      <c r="N109" s="41">
        <v>0.38</v>
      </c>
      <c r="O109" s="40">
        <v>21198</v>
      </c>
      <c r="P109" s="40">
        <v>20743</v>
      </c>
      <c r="Q109" s="43">
        <v>21198</v>
      </c>
      <c r="R109" s="43">
        <v>1100</v>
      </c>
      <c r="S109" s="40" t="s">
        <v>72</v>
      </c>
      <c r="T109" s="40" t="s">
        <v>74</v>
      </c>
      <c r="U109" s="43">
        <v>54.65</v>
      </c>
      <c r="V109" s="43">
        <v>1</v>
      </c>
      <c r="W109" s="43">
        <v>1.85</v>
      </c>
      <c r="X109" s="43">
        <v>0.22</v>
      </c>
      <c r="Y109" s="43">
        <f t="shared" si="6"/>
        <v>1.85</v>
      </c>
      <c r="Z109" s="43">
        <f t="shared" si="7"/>
        <v>0.22</v>
      </c>
      <c r="AA109" s="43">
        <v>0.34200000000000003</v>
      </c>
      <c r="AB109" s="44">
        <v>2.4537856136795502</v>
      </c>
      <c r="AC109">
        <f t="shared" si="8"/>
        <v>4714</v>
      </c>
      <c r="AD109">
        <f t="shared" si="9"/>
        <v>19</v>
      </c>
      <c r="AE109">
        <f t="shared" si="10"/>
        <v>2.2999999999999998</v>
      </c>
      <c r="AF109">
        <f>'TP Factors'!$D$3</f>
        <v>1.168489000131735</v>
      </c>
      <c r="AG109">
        <f t="shared" si="11"/>
        <v>2.7</v>
      </c>
    </row>
    <row r="110" spans="1:33">
      <c r="A110" s="40" t="s">
        <v>65</v>
      </c>
      <c r="B110" s="40">
        <v>27</v>
      </c>
      <c r="C110" s="40" t="s">
        <v>66</v>
      </c>
      <c r="D110" s="41">
        <v>33.090000000000003</v>
      </c>
      <c r="E110" s="40" t="s">
        <v>67</v>
      </c>
      <c r="F110" s="40">
        <v>1234</v>
      </c>
      <c r="G110" s="35">
        <v>45</v>
      </c>
      <c r="H110" s="40" t="s">
        <v>68</v>
      </c>
      <c r="I110" s="40" t="s">
        <v>69</v>
      </c>
      <c r="J110" s="40">
        <v>1201</v>
      </c>
      <c r="K110" s="42">
        <v>263.67358905200001</v>
      </c>
      <c r="L110" s="42">
        <v>3357.81728905</v>
      </c>
      <c r="M110" s="41">
        <v>1.44</v>
      </c>
      <c r="N110" s="41">
        <v>0.57999999999999996</v>
      </c>
      <c r="O110" s="40">
        <v>21208</v>
      </c>
      <c r="P110" s="40">
        <v>20752</v>
      </c>
      <c r="Q110" s="43">
        <v>21208</v>
      </c>
      <c r="R110" s="43">
        <v>8140</v>
      </c>
      <c r="S110" s="40" t="s">
        <v>72</v>
      </c>
      <c r="T110" s="40" t="s">
        <v>84</v>
      </c>
      <c r="U110" s="43">
        <v>54.65</v>
      </c>
      <c r="V110" s="43">
        <v>1</v>
      </c>
      <c r="W110" s="43">
        <v>1.18</v>
      </c>
      <c r="X110" s="43">
        <v>0.48</v>
      </c>
      <c r="Y110" s="43">
        <f t="shared" si="6"/>
        <v>1.18</v>
      </c>
      <c r="Z110" s="43">
        <f t="shared" si="7"/>
        <v>0.48</v>
      </c>
      <c r="AA110" s="43">
        <v>0.70299999999999996</v>
      </c>
      <c r="AB110" s="44">
        <v>0.19298727422485901</v>
      </c>
      <c r="AC110">
        <f t="shared" si="8"/>
        <v>762</v>
      </c>
      <c r="AD110">
        <f t="shared" si="9"/>
        <v>2</v>
      </c>
      <c r="AE110">
        <f t="shared" si="10"/>
        <v>0.8</v>
      </c>
      <c r="AF110">
        <f>'TP Factors'!$D$3</f>
        <v>1.168489000131735</v>
      </c>
      <c r="AG110">
        <f t="shared" si="11"/>
        <v>0.9</v>
      </c>
    </row>
    <row r="111" spans="1:33">
      <c r="A111" s="40" t="s">
        <v>65</v>
      </c>
      <c r="B111" s="40">
        <v>27</v>
      </c>
      <c r="C111" s="40" t="s">
        <v>66</v>
      </c>
      <c r="D111" s="41">
        <v>33.090000000000003</v>
      </c>
      <c r="E111" s="40" t="s">
        <v>67</v>
      </c>
      <c r="F111" s="40">
        <v>3456</v>
      </c>
      <c r="G111" s="35">
        <v>3</v>
      </c>
      <c r="H111" s="40" t="s">
        <v>68</v>
      </c>
      <c r="I111" s="40" t="s">
        <v>69</v>
      </c>
      <c r="J111" s="40">
        <v>56</v>
      </c>
      <c r="K111" s="42">
        <v>129.17600180900001</v>
      </c>
      <c r="L111" s="42">
        <v>266.04927511199998</v>
      </c>
      <c r="M111" s="41">
        <v>0.04</v>
      </c>
      <c r="N111" s="41">
        <v>0.01</v>
      </c>
      <c r="O111" s="40">
        <v>21214</v>
      </c>
      <c r="P111" s="40">
        <v>20758</v>
      </c>
      <c r="Q111" s="43">
        <v>21214</v>
      </c>
      <c r="R111" s="43">
        <v>4340</v>
      </c>
      <c r="S111" s="40" t="s">
        <v>70</v>
      </c>
      <c r="T111" s="40" t="s">
        <v>105</v>
      </c>
      <c r="U111" s="43">
        <v>54.65</v>
      </c>
      <c r="V111" s="43">
        <v>1</v>
      </c>
      <c r="W111" s="43">
        <v>0.7</v>
      </c>
      <c r="X111" s="43">
        <v>0.09</v>
      </c>
      <c r="Y111" s="43">
        <f t="shared" si="6"/>
        <v>0.7</v>
      </c>
      <c r="Z111" s="43">
        <f t="shared" si="7"/>
        <v>0.09</v>
      </c>
      <c r="AA111" s="43">
        <v>0.41299999999999998</v>
      </c>
      <c r="AB111" s="44">
        <v>6.5741944652083897E-2</v>
      </c>
      <c r="AC111">
        <f t="shared" si="8"/>
        <v>153</v>
      </c>
      <c r="AD111">
        <f t="shared" si="9"/>
        <v>0</v>
      </c>
      <c r="AE111">
        <f t="shared" si="10"/>
        <v>0</v>
      </c>
      <c r="AF111">
        <f>'TP Factors'!$D$3</f>
        <v>1.168489000131735</v>
      </c>
      <c r="AG111">
        <f t="shared" si="11"/>
        <v>0</v>
      </c>
    </row>
    <row r="112" spans="1:33">
      <c r="A112" s="40" t="s">
        <v>65</v>
      </c>
      <c r="B112" s="40">
        <v>27</v>
      </c>
      <c r="C112" s="40" t="s">
        <v>66</v>
      </c>
      <c r="D112" s="41">
        <v>33.090000000000003</v>
      </c>
      <c r="E112" s="40" t="s">
        <v>67</v>
      </c>
      <c r="F112" s="40">
        <v>3456</v>
      </c>
      <c r="G112" s="35">
        <v>3</v>
      </c>
      <c r="H112" s="40" t="s">
        <v>68</v>
      </c>
      <c r="I112" s="40" t="s">
        <v>69</v>
      </c>
      <c r="J112" s="40">
        <v>104</v>
      </c>
      <c r="K112" s="42">
        <v>135.92534345000001</v>
      </c>
      <c r="L112" s="42">
        <v>492.48400030900001</v>
      </c>
      <c r="M112" s="41">
        <v>7.0000000000000007E-2</v>
      </c>
      <c r="N112" s="41">
        <v>0.01</v>
      </c>
      <c r="O112" s="40">
        <v>21219</v>
      </c>
      <c r="P112" s="40">
        <v>20763</v>
      </c>
      <c r="Q112" s="43">
        <v>21219</v>
      </c>
      <c r="R112" s="43">
        <v>4340</v>
      </c>
      <c r="S112" s="40" t="s">
        <v>72</v>
      </c>
      <c r="T112" s="40" t="s">
        <v>88</v>
      </c>
      <c r="U112" s="43">
        <v>54.65</v>
      </c>
      <c r="V112" s="43">
        <v>1</v>
      </c>
      <c r="W112" s="43">
        <v>0.7</v>
      </c>
      <c r="X112" s="43">
        <v>0.09</v>
      </c>
      <c r="Y112" s="43">
        <f t="shared" si="6"/>
        <v>0.7</v>
      </c>
      <c r="Z112" s="43">
        <f t="shared" si="7"/>
        <v>0.09</v>
      </c>
      <c r="AA112" s="43">
        <v>0.41299999999999998</v>
      </c>
      <c r="AB112" s="44">
        <v>0.121694959986319</v>
      </c>
      <c r="AC112">
        <f t="shared" si="8"/>
        <v>282</v>
      </c>
      <c r="AD112">
        <f t="shared" si="9"/>
        <v>0</v>
      </c>
      <c r="AE112">
        <f t="shared" si="10"/>
        <v>0.1</v>
      </c>
      <c r="AF112">
        <f>'TP Factors'!$D$3</f>
        <v>1.168489000131735</v>
      </c>
      <c r="AG112">
        <f t="shared" si="11"/>
        <v>0.1</v>
      </c>
    </row>
    <row r="113" spans="1:33">
      <c r="A113" s="40" t="s">
        <v>65</v>
      </c>
      <c r="B113" s="40">
        <v>27</v>
      </c>
      <c r="C113" s="40" t="s">
        <v>66</v>
      </c>
      <c r="D113" s="41">
        <v>33.090000000000003</v>
      </c>
      <c r="E113" s="40" t="s">
        <v>67</v>
      </c>
      <c r="F113" s="40">
        <v>3456</v>
      </c>
      <c r="G113" s="35">
        <v>0</v>
      </c>
      <c r="H113" s="40" t="s">
        <v>68</v>
      </c>
      <c r="I113" s="40" t="s">
        <v>69</v>
      </c>
      <c r="J113" s="40">
        <v>21</v>
      </c>
      <c r="K113" s="42">
        <v>110.949515757</v>
      </c>
      <c r="L113" s="42">
        <v>133.29663921100001</v>
      </c>
      <c r="M113" s="41">
        <v>0</v>
      </c>
      <c r="N113" s="41">
        <v>0</v>
      </c>
      <c r="O113" s="40">
        <v>21224</v>
      </c>
      <c r="P113" s="40">
        <v>20768</v>
      </c>
      <c r="Q113" s="43">
        <v>21224</v>
      </c>
      <c r="R113" s="43">
        <v>6460</v>
      </c>
      <c r="S113" s="40" t="s">
        <v>72</v>
      </c>
      <c r="T113" s="40" t="s">
        <v>76</v>
      </c>
      <c r="U113" s="43">
        <v>54.65</v>
      </c>
      <c r="V113" s="43">
        <v>1</v>
      </c>
      <c r="W113" s="43">
        <v>0</v>
      </c>
      <c r="X113" s="43">
        <v>0</v>
      </c>
      <c r="Y113" s="43">
        <f t="shared" si="6"/>
        <v>0</v>
      </c>
      <c r="Z113" s="43">
        <f t="shared" si="7"/>
        <v>0</v>
      </c>
      <c r="AA113" s="43">
        <v>0.30299999999999999</v>
      </c>
      <c r="AB113" s="44">
        <v>3.29381851246816E-2</v>
      </c>
      <c r="AC113">
        <f t="shared" si="8"/>
        <v>56</v>
      </c>
      <c r="AD113">
        <f t="shared" si="9"/>
        <v>0</v>
      </c>
      <c r="AE113">
        <f t="shared" si="10"/>
        <v>0</v>
      </c>
      <c r="AF113">
        <f>'TP Factors'!$D$3</f>
        <v>1.168489000131735</v>
      </c>
      <c r="AG113">
        <f t="shared" si="11"/>
        <v>0</v>
      </c>
    </row>
    <row r="114" spans="1:33">
      <c r="A114" s="40" t="s">
        <v>65</v>
      </c>
      <c r="B114" s="40">
        <v>27</v>
      </c>
      <c r="C114" s="40" t="s">
        <v>66</v>
      </c>
      <c r="D114" s="41">
        <v>33.090000000000003</v>
      </c>
      <c r="E114" s="40" t="s">
        <v>67</v>
      </c>
      <c r="F114" s="40">
        <v>3456</v>
      </c>
      <c r="G114" s="35">
        <v>0</v>
      </c>
      <c r="H114" s="40" t="s">
        <v>68</v>
      </c>
      <c r="I114" s="40" t="s">
        <v>69</v>
      </c>
      <c r="J114" s="40">
        <v>436</v>
      </c>
      <c r="K114" s="42">
        <v>256.23188263499998</v>
      </c>
      <c r="L114" s="42">
        <v>2827.3955671099998</v>
      </c>
      <c r="M114" s="41">
        <v>0</v>
      </c>
      <c r="N114" s="41">
        <v>0</v>
      </c>
      <c r="O114" s="40">
        <v>21225</v>
      </c>
      <c r="P114" s="40">
        <v>20769</v>
      </c>
      <c r="Q114" s="43">
        <v>21225</v>
      </c>
      <c r="R114" s="43">
        <v>6460</v>
      </c>
      <c r="S114" s="40" t="s">
        <v>70</v>
      </c>
      <c r="T114" s="40" t="s">
        <v>86</v>
      </c>
      <c r="U114" s="43">
        <v>54.65</v>
      </c>
      <c r="V114" s="43">
        <v>1</v>
      </c>
      <c r="W114" s="43">
        <v>0</v>
      </c>
      <c r="X114" s="43">
        <v>0</v>
      </c>
      <c r="Y114" s="43">
        <f t="shared" si="6"/>
        <v>0</v>
      </c>
      <c r="Z114" s="43">
        <f t="shared" si="7"/>
        <v>0</v>
      </c>
      <c r="AA114" s="43">
        <v>0.30299999999999999</v>
      </c>
      <c r="AB114" s="44">
        <v>0.698661865517753</v>
      </c>
      <c r="AC114">
        <f t="shared" si="8"/>
        <v>1189</v>
      </c>
      <c r="AD114">
        <f t="shared" si="9"/>
        <v>0</v>
      </c>
      <c r="AE114">
        <f t="shared" si="10"/>
        <v>0</v>
      </c>
      <c r="AF114">
        <f>'TP Factors'!$D$3</f>
        <v>1.168489000131735</v>
      </c>
      <c r="AG114">
        <f t="shared" si="11"/>
        <v>0</v>
      </c>
    </row>
    <row r="115" spans="1:33">
      <c r="A115" s="40" t="s">
        <v>65</v>
      </c>
      <c r="B115" s="40">
        <v>27</v>
      </c>
      <c r="C115" s="40" t="s">
        <v>66</v>
      </c>
      <c r="D115" s="41">
        <v>33.090000000000003</v>
      </c>
      <c r="E115" s="40" t="s">
        <v>67</v>
      </c>
      <c r="F115" s="40">
        <v>1234</v>
      </c>
      <c r="G115" s="35">
        <v>11.1</v>
      </c>
      <c r="H115" s="40" t="s">
        <v>68</v>
      </c>
      <c r="I115" s="40" t="s">
        <v>69</v>
      </c>
      <c r="J115" s="40">
        <v>1296</v>
      </c>
      <c r="K115" s="42">
        <v>1061.5719766499999</v>
      </c>
      <c r="L115" s="42">
        <v>9264.1358607599996</v>
      </c>
      <c r="M115" s="41">
        <v>1.62</v>
      </c>
      <c r="N115" s="41">
        <v>7.0000000000000007E-2</v>
      </c>
      <c r="O115" s="40">
        <v>21228</v>
      </c>
      <c r="P115" s="40">
        <v>20772</v>
      </c>
      <c r="Q115" s="43">
        <v>21228</v>
      </c>
      <c r="R115" s="43">
        <v>8120</v>
      </c>
      <c r="S115" s="40" t="s">
        <v>115</v>
      </c>
      <c r="T115" s="40" t="s">
        <v>116</v>
      </c>
      <c r="U115" s="43">
        <v>54.65</v>
      </c>
      <c r="V115" s="43">
        <v>1</v>
      </c>
      <c r="W115" s="43">
        <v>1.25</v>
      </c>
      <c r="X115" s="43">
        <v>5.2999999999999999E-2</v>
      </c>
      <c r="Y115" s="43">
        <f t="shared" si="6"/>
        <v>1.25</v>
      </c>
      <c r="Z115" s="43">
        <f t="shared" si="7"/>
        <v>5.2999999999999999E-2</v>
      </c>
      <c r="AA115" s="43">
        <v>0.27500000000000002</v>
      </c>
      <c r="AB115" s="44">
        <v>2.2892086689251898</v>
      </c>
      <c r="AC115">
        <f t="shared" si="8"/>
        <v>3536</v>
      </c>
      <c r="AD115">
        <f t="shared" si="9"/>
        <v>10</v>
      </c>
      <c r="AE115">
        <f t="shared" si="10"/>
        <v>0.4</v>
      </c>
      <c r="AF115">
        <f>'TP Factors'!$D$3</f>
        <v>1.168489000131735</v>
      </c>
      <c r="AG115">
        <f t="shared" si="11"/>
        <v>0.5</v>
      </c>
    </row>
    <row r="116" spans="1:33">
      <c r="A116" s="40" t="s">
        <v>65</v>
      </c>
      <c r="B116" s="40">
        <v>27</v>
      </c>
      <c r="C116" s="40" t="s">
        <v>66</v>
      </c>
      <c r="D116" s="41">
        <v>33.090000000000003</v>
      </c>
      <c r="E116" s="40" t="s">
        <v>67</v>
      </c>
      <c r="F116" s="40">
        <v>1234</v>
      </c>
      <c r="G116" s="35">
        <v>105</v>
      </c>
      <c r="H116" s="40" t="s">
        <v>68</v>
      </c>
      <c r="I116" s="40" t="s">
        <v>69</v>
      </c>
      <c r="J116" s="40">
        <v>2</v>
      </c>
      <c r="K116" s="42">
        <v>35.5752914328</v>
      </c>
      <c r="L116" s="42">
        <v>3.9700365407599998</v>
      </c>
      <c r="M116" s="41">
        <v>0</v>
      </c>
      <c r="N116" s="41">
        <v>0</v>
      </c>
      <c r="O116" s="40">
        <v>21255</v>
      </c>
      <c r="P116" s="40">
        <v>20799</v>
      </c>
      <c r="Q116" s="43">
        <v>21255</v>
      </c>
      <c r="R116" s="43">
        <v>1400</v>
      </c>
      <c r="S116" s="40" t="s">
        <v>111</v>
      </c>
      <c r="T116" s="40" t="s">
        <v>118</v>
      </c>
      <c r="U116" s="43">
        <v>54.65</v>
      </c>
      <c r="V116" s="43">
        <v>1</v>
      </c>
      <c r="W116" s="43">
        <v>2.83</v>
      </c>
      <c r="X116" s="43">
        <v>0.497</v>
      </c>
      <c r="Y116" s="43">
        <f t="shared" si="6"/>
        <v>2.83</v>
      </c>
      <c r="Z116" s="43">
        <f t="shared" si="7"/>
        <v>0.497</v>
      </c>
      <c r="AA116" s="43">
        <v>0.88800000000000001</v>
      </c>
      <c r="AB116" s="44">
        <v>9.8101347118425999E-4</v>
      </c>
      <c r="AC116">
        <f t="shared" si="8"/>
        <v>5</v>
      </c>
      <c r="AD116">
        <f t="shared" si="9"/>
        <v>0</v>
      </c>
      <c r="AE116">
        <f t="shared" si="10"/>
        <v>0</v>
      </c>
      <c r="AF116">
        <f>'TP Factors'!$D$3</f>
        <v>1.168489000131735</v>
      </c>
      <c r="AG116">
        <f t="shared" si="11"/>
        <v>0</v>
      </c>
    </row>
    <row r="117" spans="1:33">
      <c r="A117" s="40" t="s">
        <v>65</v>
      </c>
      <c r="B117" s="40">
        <v>27</v>
      </c>
      <c r="C117" s="40" t="s">
        <v>66</v>
      </c>
      <c r="D117" s="41">
        <v>33.090000000000003</v>
      </c>
      <c r="E117" s="40" t="s">
        <v>67</v>
      </c>
      <c r="F117" s="40">
        <v>1234</v>
      </c>
      <c r="G117" s="35">
        <v>13</v>
      </c>
      <c r="H117" s="40" t="s">
        <v>68</v>
      </c>
      <c r="I117" s="40" t="s">
        <v>69</v>
      </c>
      <c r="J117" s="40">
        <v>51</v>
      </c>
      <c r="K117" s="42">
        <v>104.96761666899999</v>
      </c>
      <c r="L117" s="42">
        <v>576.21162771700006</v>
      </c>
      <c r="M117" s="41">
        <v>0.09</v>
      </c>
      <c r="N117" s="41">
        <v>0.01</v>
      </c>
      <c r="O117" s="40">
        <v>21268</v>
      </c>
      <c r="P117" s="40">
        <v>20811</v>
      </c>
      <c r="Q117" s="43">
        <v>21268</v>
      </c>
      <c r="R117" s="43">
        <v>1100</v>
      </c>
      <c r="S117" s="40" t="s">
        <v>77</v>
      </c>
      <c r="T117" s="40" t="s">
        <v>97</v>
      </c>
      <c r="U117" s="43">
        <v>54.65</v>
      </c>
      <c r="V117" s="43">
        <v>1</v>
      </c>
      <c r="W117" s="43">
        <v>1.85</v>
      </c>
      <c r="X117" s="43">
        <v>0.22</v>
      </c>
      <c r="Y117" s="43">
        <f t="shared" si="6"/>
        <v>1.85</v>
      </c>
      <c r="Z117" s="43">
        <f t="shared" si="7"/>
        <v>0.22</v>
      </c>
      <c r="AA117" s="43">
        <v>0.17399999999999999</v>
      </c>
      <c r="AB117" s="44">
        <v>0.142384424535731</v>
      </c>
      <c r="AC117">
        <f t="shared" si="8"/>
        <v>139</v>
      </c>
      <c r="AD117">
        <f t="shared" si="9"/>
        <v>1</v>
      </c>
      <c r="AE117">
        <f t="shared" si="10"/>
        <v>0.1</v>
      </c>
      <c r="AF117">
        <f>'TP Factors'!$D$3</f>
        <v>1.168489000131735</v>
      </c>
      <c r="AG117">
        <f t="shared" si="11"/>
        <v>0.1</v>
      </c>
    </row>
    <row r="118" spans="1:33">
      <c r="A118" s="40" t="s">
        <v>65</v>
      </c>
      <c r="B118" s="40">
        <v>27</v>
      </c>
      <c r="C118" s="40" t="s">
        <v>66</v>
      </c>
      <c r="D118" s="41">
        <v>33.090000000000003</v>
      </c>
      <c r="E118" s="40" t="s">
        <v>67</v>
      </c>
      <c r="F118" s="40">
        <v>3456</v>
      </c>
      <c r="G118" s="35">
        <v>0</v>
      </c>
      <c r="H118" s="40" t="s">
        <v>68</v>
      </c>
      <c r="I118" s="40" t="s">
        <v>69</v>
      </c>
      <c r="J118" s="40">
        <v>764</v>
      </c>
      <c r="K118" s="42">
        <v>307.98221175499998</v>
      </c>
      <c r="L118" s="42">
        <v>4956.0373251299998</v>
      </c>
      <c r="M118" s="41">
        <v>0</v>
      </c>
      <c r="N118" s="41">
        <v>0</v>
      </c>
      <c r="O118" s="40">
        <v>21271</v>
      </c>
      <c r="P118" s="40">
        <v>20814</v>
      </c>
      <c r="Q118" s="43">
        <v>21271</v>
      </c>
      <c r="R118" s="43">
        <v>6460</v>
      </c>
      <c r="S118" s="40" t="s">
        <v>72</v>
      </c>
      <c r="T118" s="40" t="s">
        <v>76</v>
      </c>
      <c r="U118" s="43">
        <v>54.65</v>
      </c>
      <c r="V118" s="43">
        <v>1</v>
      </c>
      <c r="W118" s="43">
        <v>0</v>
      </c>
      <c r="X118" s="43">
        <v>0</v>
      </c>
      <c r="Y118" s="43">
        <f t="shared" si="6"/>
        <v>0</v>
      </c>
      <c r="Z118" s="43">
        <f t="shared" si="7"/>
        <v>0</v>
      </c>
      <c r="AA118" s="43">
        <v>0.30299999999999999</v>
      </c>
      <c r="AB118" s="44">
        <v>1.22465859514664</v>
      </c>
      <c r="AC118">
        <f t="shared" si="8"/>
        <v>2084</v>
      </c>
      <c r="AD118">
        <f t="shared" si="9"/>
        <v>0</v>
      </c>
      <c r="AE118">
        <f t="shared" si="10"/>
        <v>0</v>
      </c>
      <c r="AF118">
        <f>'TP Factors'!$D$3</f>
        <v>1.168489000131735</v>
      </c>
      <c r="AG118">
        <f t="shared" si="11"/>
        <v>0</v>
      </c>
    </row>
    <row r="119" spans="1:33">
      <c r="A119" s="40" t="s">
        <v>65</v>
      </c>
      <c r="B119" s="40">
        <v>27</v>
      </c>
      <c r="C119" s="40" t="s">
        <v>66</v>
      </c>
      <c r="D119" s="41">
        <v>33.090000000000003</v>
      </c>
      <c r="E119" s="40" t="s">
        <v>67</v>
      </c>
      <c r="F119" s="40">
        <v>1234</v>
      </c>
      <c r="G119" s="35">
        <v>102.5</v>
      </c>
      <c r="H119" s="40" t="s">
        <v>68</v>
      </c>
      <c r="I119" s="40" t="s">
        <v>69</v>
      </c>
      <c r="J119" s="40">
        <v>393</v>
      </c>
      <c r="K119" s="42">
        <v>150.24845451799999</v>
      </c>
      <c r="L119" s="42">
        <v>1224.7399605200001</v>
      </c>
      <c r="M119" s="41">
        <v>0.83</v>
      </c>
      <c r="N119" s="41">
        <v>0.2</v>
      </c>
      <c r="O119" s="40">
        <v>21273</v>
      </c>
      <c r="P119" s="40">
        <v>20816</v>
      </c>
      <c r="Q119" s="43">
        <v>21273</v>
      </c>
      <c r="R119" s="43">
        <v>1300</v>
      </c>
      <c r="S119" s="40" t="s">
        <v>77</v>
      </c>
      <c r="T119" s="40" t="s">
        <v>83</v>
      </c>
      <c r="U119" s="43">
        <v>54.65</v>
      </c>
      <c r="V119" s="43">
        <v>1</v>
      </c>
      <c r="W119" s="43">
        <v>2.42</v>
      </c>
      <c r="X119" s="43">
        <v>0.51600000000000001</v>
      </c>
      <c r="Y119" s="43">
        <f t="shared" si="6"/>
        <v>2.42</v>
      </c>
      <c r="Z119" s="43">
        <f t="shared" si="7"/>
        <v>0.51600000000000001</v>
      </c>
      <c r="AA119" s="43">
        <v>0.63100000000000001</v>
      </c>
      <c r="AB119" s="44">
        <v>0.30263862457700602</v>
      </c>
      <c r="AC119">
        <f t="shared" si="8"/>
        <v>1073</v>
      </c>
      <c r="AD119">
        <f t="shared" si="9"/>
        <v>6</v>
      </c>
      <c r="AE119">
        <f t="shared" si="10"/>
        <v>1.2</v>
      </c>
      <c r="AF119">
        <f>'TP Factors'!$D$3</f>
        <v>1.168489000131735</v>
      </c>
      <c r="AG119">
        <f t="shared" si="11"/>
        <v>1.4</v>
      </c>
    </row>
    <row r="120" spans="1:33">
      <c r="A120" s="40" t="s">
        <v>65</v>
      </c>
      <c r="B120" s="40">
        <v>27</v>
      </c>
      <c r="C120" s="40" t="s">
        <v>66</v>
      </c>
      <c r="D120" s="41">
        <v>33.090000000000003</v>
      </c>
      <c r="E120" s="40" t="s">
        <v>67</v>
      </c>
      <c r="F120" s="40">
        <v>3456</v>
      </c>
      <c r="G120" s="35">
        <v>0</v>
      </c>
      <c r="H120" s="40" t="s">
        <v>68</v>
      </c>
      <c r="I120" s="40" t="s">
        <v>69</v>
      </c>
      <c r="J120" s="40">
        <v>18</v>
      </c>
      <c r="K120" s="42">
        <v>53.787611878600003</v>
      </c>
      <c r="L120" s="42">
        <v>118.847978297</v>
      </c>
      <c r="M120" s="41">
        <v>0</v>
      </c>
      <c r="N120" s="41">
        <v>0</v>
      </c>
      <c r="O120" s="40">
        <v>21280</v>
      </c>
      <c r="P120" s="40">
        <v>20822</v>
      </c>
      <c r="Q120" s="43">
        <v>21280</v>
      </c>
      <c r="R120" s="43">
        <v>6460</v>
      </c>
      <c r="S120" s="40" t="s">
        <v>72</v>
      </c>
      <c r="T120" s="40" t="s">
        <v>76</v>
      </c>
      <c r="U120" s="43">
        <v>54.65</v>
      </c>
      <c r="V120" s="43">
        <v>1</v>
      </c>
      <c r="W120" s="43">
        <v>0</v>
      </c>
      <c r="X120" s="43">
        <v>0</v>
      </c>
      <c r="Y120" s="43">
        <f t="shared" si="6"/>
        <v>0</v>
      </c>
      <c r="Z120" s="43">
        <f t="shared" si="7"/>
        <v>0</v>
      </c>
      <c r="AA120" s="43">
        <v>0.30299999999999999</v>
      </c>
      <c r="AB120" s="44">
        <v>2.9367857545396302E-2</v>
      </c>
      <c r="AC120">
        <f t="shared" si="8"/>
        <v>50</v>
      </c>
      <c r="AD120">
        <f t="shared" si="9"/>
        <v>0</v>
      </c>
      <c r="AE120">
        <f t="shared" si="10"/>
        <v>0</v>
      </c>
      <c r="AF120">
        <f>'TP Factors'!$D$3</f>
        <v>1.168489000131735</v>
      </c>
      <c r="AG120">
        <f t="shared" si="11"/>
        <v>0</v>
      </c>
    </row>
    <row r="121" spans="1:33">
      <c r="A121" s="40" t="s">
        <v>65</v>
      </c>
      <c r="B121" s="40">
        <v>27</v>
      </c>
      <c r="C121" s="40" t="s">
        <v>66</v>
      </c>
      <c r="D121" s="41">
        <v>33.090000000000003</v>
      </c>
      <c r="E121" s="40" t="s">
        <v>67</v>
      </c>
      <c r="F121" s="40">
        <v>1234</v>
      </c>
      <c r="G121" s="35">
        <v>102.5</v>
      </c>
      <c r="H121" s="40" t="s">
        <v>68</v>
      </c>
      <c r="I121" s="40" t="s">
        <v>69</v>
      </c>
      <c r="J121" s="40">
        <v>2100</v>
      </c>
      <c r="K121" s="42">
        <v>487.66095921499999</v>
      </c>
      <c r="L121" s="42">
        <v>6232.5579636499997</v>
      </c>
      <c r="M121" s="41">
        <v>4.41</v>
      </c>
      <c r="N121" s="41">
        <v>1.08</v>
      </c>
      <c r="O121" s="40">
        <v>21291</v>
      </c>
      <c r="P121" s="40">
        <v>20833</v>
      </c>
      <c r="Q121" s="43">
        <v>21291</v>
      </c>
      <c r="R121" s="43">
        <v>1300</v>
      </c>
      <c r="S121" s="40" t="s">
        <v>72</v>
      </c>
      <c r="T121" s="40" t="s">
        <v>89</v>
      </c>
      <c r="U121" s="43">
        <v>54.65</v>
      </c>
      <c r="V121" s="43">
        <v>1</v>
      </c>
      <c r="W121" s="43">
        <v>2.42</v>
      </c>
      <c r="X121" s="43">
        <v>0.51600000000000001</v>
      </c>
      <c r="Y121" s="43">
        <f t="shared" si="6"/>
        <v>2.42</v>
      </c>
      <c r="Z121" s="43">
        <f t="shared" si="7"/>
        <v>0.51600000000000001</v>
      </c>
      <c r="AA121" s="43">
        <v>0.66200000000000003</v>
      </c>
      <c r="AB121" s="44">
        <v>1.5400924526947799</v>
      </c>
      <c r="AC121">
        <f t="shared" si="8"/>
        <v>5727</v>
      </c>
      <c r="AD121">
        <f t="shared" si="9"/>
        <v>31</v>
      </c>
      <c r="AE121">
        <f t="shared" si="10"/>
        <v>6.5</v>
      </c>
      <c r="AF121">
        <f>'TP Factors'!$D$3</f>
        <v>1.168489000131735</v>
      </c>
      <c r="AG121">
        <f t="shared" si="11"/>
        <v>7.6</v>
      </c>
    </row>
    <row r="122" spans="1:33">
      <c r="A122" s="40" t="s">
        <v>65</v>
      </c>
      <c r="B122" s="40">
        <v>27</v>
      </c>
      <c r="C122" s="40" t="s">
        <v>66</v>
      </c>
      <c r="D122" s="41">
        <v>33.090000000000003</v>
      </c>
      <c r="E122" s="40" t="s">
        <v>67</v>
      </c>
      <c r="F122" s="40">
        <v>3456</v>
      </c>
      <c r="G122" s="35">
        <v>3</v>
      </c>
      <c r="H122" s="40" t="s">
        <v>68</v>
      </c>
      <c r="I122" s="40" t="s">
        <v>69</v>
      </c>
      <c r="J122" s="40">
        <v>5</v>
      </c>
      <c r="K122" s="42">
        <v>31.645184266600001</v>
      </c>
      <c r="L122" s="42">
        <v>23.2795943896</v>
      </c>
      <c r="M122" s="41">
        <v>0</v>
      </c>
      <c r="N122" s="41">
        <v>0</v>
      </c>
      <c r="O122" s="40">
        <v>21311</v>
      </c>
      <c r="P122" s="40">
        <v>20853</v>
      </c>
      <c r="Q122" s="43">
        <v>21311</v>
      </c>
      <c r="R122" s="43">
        <v>4340</v>
      </c>
      <c r="S122" s="40" t="s">
        <v>70</v>
      </c>
      <c r="T122" s="40" t="s">
        <v>105</v>
      </c>
      <c r="U122" s="43">
        <v>54.65</v>
      </c>
      <c r="V122" s="43">
        <v>1</v>
      </c>
      <c r="W122" s="43">
        <v>0.7</v>
      </c>
      <c r="X122" s="43">
        <v>0.09</v>
      </c>
      <c r="Y122" s="43">
        <f t="shared" si="6"/>
        <v>0.7</v>
      </c>
      <c r="Z122" s="43">
        <f t="shared" si="7"/>
        <v>0.09</v>
      </c>
      <c r="AA122" s="43">
        <v>0.41299999999999998</v>
      </c>
      <c r="AB122" s="44">
        <v>5.7524900410336303E-3</v>
      </c>
      <c r="AC122">
        <f t="shared" si="8"/>
        <v>13</v>
      </c>
      <c r="AD122">
        <f t="shared" si="9"/>
        <v>0</v>
      </c>
      <c r="AE122">
        <f t="shared" si="10"/>
        <v>0</v>
      </c>
      <c r="AF122">
        <f>'TP Factors'!$D$3</f>
        <v>1.168489000131735</v>
      </c>
      <c r="AG122">
        <f t="shared" si="11"/>
        <v>0</v>
      </c>
    </row>
    <row r="123" spans="1:33">
      <c r="A123" s="40" t="s">
        <v>65</v>
      </c>
      <c r="B123" s="40">
        <v>27</v>
      </c>
      <c r="C123" s="40" t="s">
        <v>66</v>
      </c>
      <c r="D123" s="41">
        <v>33.090000000000003</v>
      </c>
      <c r="E123" s="40" t="s">
        <v>67</v>
      </c>
      <c r="F123" s="40">
        <v>1234</v>
      </c>
      <c r="G123" s="35">
        <v>40</v>
      </c>
      <c r="H123" s="40" t="s">
        <v>68</v>
      </c>
      <c r="I123" s="40" t="s">
        <v>69</v>
      </c>
      <c r="J123" s="40">
        <v>19</v>
      </c>
      <c r="K123" s="42">
        <v>79.800079138000001</v>
      </c>
      <c r="L123" s="42">
        <v>92.419315745000006</v>
      </c>
      <c r="M123" s="41">
        <v>0.02</v>
      </c>
      <c r="N123" s="41">
        <v>0</v>
      </c>
      <c r="O123" s="40">
        <v>21315</v>
      </c>
      <c r="P123" s="40">
        <v>20857</v>
      </c>
      <c r="Q123" s="43">
        <v>21315</v>
      </c>
      <c r="R123" s="43">
        <v>8110</v>
      </c>
      <c r="S123" s="40" t="s">
        <v>72</v>
      </c>
      <c r="T123" s="40" t="s">
        <v>120</v>
      </c>
      <c r="U123" s="43">
        <v>54.65</v>
      </c>
      <c r="V123" s="43">
        <v>1</v>
      </c>
      <c r="W123" s="43">
        <v>1.58</v>
      </c>
      <c r="X123" s="43">
        <v>0.15</v>
      </c>
      <c r="Y123" s="43">
        <f t="shared" si="6"/>
        <v>1.58</v>
      </c>
      <c r="Z123" s="43">
        <f t="shared" si="7"/>
        <v>0.15</v>
      </c>
      <c r="AA123" s="43">
        <v>0.70299999999999996</v>
      </c>
      <c r="AB123" s="44">
        <v>2.2837218923957198E-2</v>
      </c>
      <c r="AC123">
        <f t="shared" si="8"/>
        <v>90</v>
      </c>
      <c r="AD123">
        <f t="shared" si="9"/>
        <v>0</v>
      </c>
      <c r="AE123">
        <f t="shared" si="10"/>
        <v>0</v>
      </c>
      <c r="AF123">
        <f>'TP Factors'!$D$3</f>
        <v>1.168489000131735</v>
      </c>
      <c r="AG123">
        <f t="shared" si="11"/>
        <v>0</v>
      </c>
    </row>
    <row r="124" spans="1:33">
      <c r="A124" s="40" t="s">
        <v>65</v>
      </c>
      <c r="B124" s="40">
        <v>27</v>
      </c>
      <c r="C124" s="40" t="s">
        <v>66</v>
      </c>
      <c r="D124" s="41">
        <v>33.090000000000003</v>
      </c>
      <c r="E124" s="40" t="s">
        <v>67</v>
      </c>
      <c r="F124" s="40">
        <v>3456</v>
      </c>
      <c r="G124" s="35">
        <v>0</v>
      </c>
      <c r="H124" s="40" t="s">
        <v>68</v>
      </c>
      <c r="I124" s="40" t="s">
        <v>69</v>
      </c>
      <c r="J124" s="40">
        <v>206</v>
      </c>
      <c r="K124" s="42">
        <v>238.71497915</v>
      </c>
      <c r="L124" s="42">
        <v>1338.0907450100001</v>
      </c>
      <c r="M124" s="41">
        <v>0</v>
      </c>
      <c r="N124" s="41">
        <v>0</v>
      </c>
      <c r="O124" s="40">
        <v>21333</v>
      </c>
      <c r="P124" s="40">
        <v>20875</v>
      </c>
      <c r="Q124" s="43">
        <v>21333</v>
      </c>
      <c r="R124" s="43">
        <v>6170</v>
      </c>
      <c r="S124" s="40" t="s">
        <v>72</v>
      </c>
      <c r="T124" s="40" t="s">
        <v>108</v>
      </c>
      <c r="U124" s="43">
        <v>54.65</v>
      </c>
      <c r="V124" s="43">
        <v>1</v>
      </c>
      <c r="W124" s="43">
        <v>0</v>
      </c>
      <c r="X124" s="43">
        <v>0</v>
      </c>
      <c r="Y124" s="43">
        <f t="shared" si="6"/>
        <v>0</v>
      </c>
      <c r="Z124" s="43">
        <f t="shared" si="7"/>
        <v>0</v>
      </c>
      <c r="AA124" s="43">
        <v>0.30299999999999999</v>
      </c>
      <c r="AB124" s="44">
        <v>0.330648101381667</v>
      </c>
      <c r="AC124">
        <f t="shared" si="8"/>
        <v>563</v>
      </c>
      <c r="AD124">
        <f t="shared" si="9"/>
        <v>0</v>
      </c>
      <c r="AE124">
        <f t="shared" si="10"/>
        <v>0</v>
      </c>
      <c r="AF124">
        <f>'TP Factors'!$D$3</f>
        <v>1.168489000131735</v>
      </c>
      <c r="AG124">
        <f t="shared" si="11"/>
        <v>0</v>
      </c>
    </row>
    <row r="125" spans="1:33">
      <c r="A125" s="40" t="s">
        <v>65</v>
      </c>
      <c r="B125" s="40">
        <v>27</v>
      </c>
      <c r="C125" s="40" t="s">
        <v>66</v>
      </c>
      <c r="D125" s="41">
        <v>33.090000000000003</v>
      </c>
      <c r="E125" s="40" t="s">
        <v>67</v>
      </c>
      <c r="F125" s="40">
        <v>3456</v>
      </c>
      <c r="G125" s="35">
        <v>3</v>
      </c>
      <c r="H125" s="40" t="s">
        <v>68</v>
      </c>
      <c r="I125" s="40" t="s">
        <v>69</v>
      </c>
      <c r="J125" s="40">
        <v>69</v>
      </c>
      <c r="K125" s="42">
        <v>344.15729549299999</v>
      </c>
      <c r="L125" s="42">
        <v>1334.7136688400001</v>
      </c>
      <c r="M125" s="41">
        <v>0.05</v>
      </c>
      <c r="N125" s="41">
        <v>0.01</v>
      </c>
      <c r="O125" s="40">
        <v>21353</v>
      </c>
      <c r="P125" s="40">
        <v>20894</v>
      </c>
      <c r="Q125" s="43">
        <v>21353</v>
      </c>
      <c r="R125" s="43">
        <v>4200</v>
      </c>
      <c r="S125" s="40" t="s">
        <v>77</v>
      </c>
      <c r="T125" s="40" t="s">
        <v>106</v>
      </c>
      <c r="U125" s="43">
        <v>54.65</v>
      </c>
      <c r="V125" s="43">
        <v>1</v>
      </c>
      <c r="W125" s="43">
        <v>0.7</v>
      </c>
      <c r="X125" s="43">
        <v>0.09</v>
      </c>
      <c r="Y125" s="43">
        <f t="shared" si="6"/>
        <v>0.7</v>
      </c>
      <c r="Z125" s="43">
        <f t="shared" si="7"/>
        <v>0.09</v>
      </c>
      <c r="AA125" s="43">
        <v>0.10199999999999999</v>
      </c>
      <c r="AB125" s="44">
        <v>0.32981361102076601</v>
      </c>
      <c r="AC125">
        <f t="shared" si="8"/>
        <v>189</v>
      </c>
      <c r="AD125">
        <f t="shared" si="9"/>
        <v>0</v>
      </c>
      <c r="AE125">
        <f t="shared" si="10"/>
        <v>0</v>
      </c>
      <c r="AF125">
        <f>'TP Factors'!$D$3</f>
        <v>1.168489000131735</v>
      </c>
      <c r="AG125">
        <f t="shared" si="11"/>
        <v>0</v>
      </c>
    </row>
    <row r="126" spans="1:33">
      <c r="A126" s="40" t="s">
        <v>65</v>
      </c>
      <c r="B126" s="40">
        <v>27</v>
      </c>
      <c r="C126" s="40" t="s">
        <v>66</v>
      </c>
      <c r="D126" s="41">
        <v>33.090000000000003</v>
      </c>
      <c r="E126" s="40" t="s">
        <v>67</v>
      </c>
      <c r="F126" s="40">
        <v>1234</v>
      </c>
      <c r="G126" s="35">
        <v>13</v>
      </c>
      <c r="H126" s="40" t="s">
        <v>68</v>
      </c>
      <c r="I126" s="40" t="s">
        <v>69</v>
      </c>
      <c r="J126" s="40">
        <v>4</v>
      </c>
      <c r="K126" s="42">
        <v>33.623757597299999</v>
      </c>
      <c r="L126" s="42">
        <v>43.296439945899998</v>
      </c>
      <c r="M126" s="41">
        <v>0.01</v>
      </c>
      <c r="N126" s="41">
        <v>0</v>
      </c>
      <c r="O126" s="40">
        <v>21355</v>
      </c>
      <c r="P126" s="40">
        <v>20896</v>
      </c>
      <c r="Q126" s="43">
        <v>21355</v>
      </c>
      <c r="R126" s="43">
        <v>1100</v>
      </c>
      <c r="S126" s="40" t="s">
        <v>77</v>
      </c>
      <c r="T126" s="40" t="s">
        <v>97</v>
      </c>
      <c r="U126" s="43">
        <v>54.65</v>
      </c>
      <c r="V126" s="43">
        <v>1</v>
      </c>
      <c r="W126" s="43">
        <v>1.85</v>
      </c>
      <c r="X126" s="43">
        <v>0.22</v>
      </c>
      <c r="Y126" s="43">
        <f t="shared" si="6"/>
        <v>1.85</v>
      </c>
      <c r="Z126" s="43">
        <f t="shared" si="7"/>
        <v>0.22</v>
      </c>
      <c r="AA126" s="43">
        <v>0.17399999999999999</v>
      </c>
      <c r="AB126" s="44">
        <v>1.06987405134647E-2</v>
      </c>
      <c r="AC126">
        <f t="shared" si="8"/>
        <v>10</v>
      </c>
      <c r="AD126">
        <f t="shared" si="9"/>
        <v>0</v>
      </c>
      <c r="AE126">
        <f t="shared" si="10"/>
        <v>0</v>
      </c>
      <c r="AF126">
        <f>'TP Factors'!$D$3</f>
        <v>1.168489000131735</v>
      </c>
      <c r="AG126">
        <f t="shared" si="11"/>
        <v>0</v>
      </c>
    </row>
    <row r="127" spans="1:33">
      <c r="A127" s="40" t="s">
        <v>65</v>
      </c>
      <c r="B127" s="40">
        <v>27</v>
      </c>
      <c r="C127" s="40" t="s">
        <v>66</v>
      </c>
      <c r="D127" s="41">
        <v>33.090000000000003</v>
      </c>
      <c r="E127" s="40" t="s">
        <v>67</v>
      </c>
      <c r="F127" s="40">
        <v>1234</v>
      </c>
      <c r="G127" s="35">
        <v>13</v>
      </c>
      <c r="H127" s="40" t="s">
        <v>68</v>
      </c>
      <c r="I127" s="40" t="s">
        <v>69</v>
      </c>
      <c r="J127" s="40">
        <v>3</v>
      </c>
      <c r="K127" s="42">
        <v>32.783101609799999</v>
      </c>
      <c r="L127" s="42">
        <v>36.709442515100001</v>
      </c>
      <c r="M127" s="41">
        <v>0.01</v>
      </c>
      <c r="N127" s="41">
        <v>0</v>
      </c>
      <c r="O127" s="40">
        <v>21377</v>
      </c>
      <c r="P127" s="40">
        <v>20918</v>
      </c>
      <c r="Q127" s="43">
        <v>21377</v>
      </c>
      <c r="R127" s="43">
        <v>1100</v>
      </c>
      <c r="S127" s="40" t="s">
        <v>77</v>
      </c>
      <c r="T127" s="40" t="s">
        <v>97</v>
      </c>
      <c r="U127" s="43">
        <v>54.65</v>
      </c>
      <c r="V127" s="43">
        <v>1</v>
      </c>
      <c r="W127" s="43">
        <v>1.85</v>
      </c>
      <c r="X127" s="43">
        <v>0.22</v>
      </c>
      <c r="Y127" s="43">
        <f t="shared" si="6"/>
        <v>1.85</v>
      </c>
      <c r="Z127" s="43">
        <f t="shared" si="7"/>
        <v>0.22</v>
      </c>
      <c r="AA127" s="43">
        <v>0.17399999999999999</v>
      </c>
      <c r="AB127" s="44">
        <v>9.0710645108949099E-3</v>
      </c>
      <c r="AC127">
        <f t="shared" si="8"/>
        <v>9</v>
      </c>
      <c r="AD127">
        <f t="shared" si="9"/>
        <v>0</v>
      </c>
      <c r="AE127">
        <f t="shared" si="10"/>
        <v>0</v>
      </c>
      <c r="AF127">
        <f>'TP Factors'!$D$3</f>
        <v>1.168489000131735</v>
      </c>
      <c r="AG127">
        <f t="shared" si="11"/>
        <v>0</v>
      </c>
    </row>
    <row r="128" spans="1:33">
      <c r="A128" s="40" t="s">
        <v>65</v>
      </c>
      <c r="B128" s="40">
        <v>27</v>
      </c>
      <c r="C128" s="40" t="s">
        <v>66</v>
      </c>
      <c r="D128" s="41">
        <v>33.090000000000003</v>
      </c>
      <c r="E128" s="40" t="s">
        <v>67</v>
      </c>
      <c r="F128" s="40">
        <v>1234</v>
      </c>
      <c r="G128" s="35">
        <v>105</v>
      </c>
      <c r="H128" s="40" t="s">
        <v>68</v>
      </c>
      <c r="I128" s="40" t="s">
        <v>69</v>
      </c>
      <c r="J128" s="40">
        <v>1549</v>
      </c>
      <c r="K128" s="42">
        <v>258.80221175700001</v>
      </c>
      <c r="L128" s="42">
        <v>3381.86111398</v>
      </c>
      <c r="M128" s="41">
        <v>2.99</v>
      </c>
      <c r="N128" s="41">
        <v>0.77</v>
      </c>
      <c r="O128" s="40">
        <v>21380</v>
      </c>
      <c r="P128" s="40">
        <v>20921</v>
      </c>
      <c r="Q128" s="43">
        <v>21380</v>
      </c>
      <c r="R128" s="43">
        <v>1400</v>
      </c>
      <c r="S128" s="40" t="s">
        <v>70</v>
      </c>
      <c r="T128" s="40" t="s">
        <v>109</v>
      </c>
      <c r="U128" s="43">
        <v>54.65</v>
      </c>
      <c r="V128" s="43">
        <v>1</v>
      </c>
      <c r="W128" s="43">
        <v>2.83</v>
      </c>
      <c r="X128" s="43">
        <v>0.497</v>
      </c>
      <c r="Y128" s="43">
        <f t="shared" si="6"/>
        <v>2.83</v>
      </c>
      <c r="Z128" s="43">
        <f t="shared" si="7"/>
        <v>0.497</v>
      </c>
      <c r="AA128" s="43">
        <v>0.9</v>
      </c>
      <c r="AB128" s="44">
        <v>0.83567273793102903</v>
      </c>
      <c r="AC128">
        <f t="shared" si="8"/>
        <v>4225</v>
      </c>
      <c r="AD128">
        <f t="shared" si="9"/>
        <v>26</v>
      </c>
      <c r="AE128">
        <f t="shared" si="10"/>
        <v>4.5999999999999996</v>
      </c>
      <c r="AF128">
        <f>'TP Factors'!$D$3</f>
        <v>1.168489000131735</v>
      </c>
      <c r="AG128">
        <f t="shared" si="11"/>
        <v>5.4</v>
      </c>
    </row>
    <row r="129" spans="1:33">
      <c r="A129" s="40" t="s">
        <v>65</v>
      </c>
      <c r="B129" s="40">
        <v>27</v>
      </c>
      <c r="C129" s="40" t="s">
        <v>66</v>
      </c>
      <c r="D129" s="41">
        <v>33.090000000000003</v>
      </c>
      <c r="E129" s="40" t="s">
        <v>67</v>
      </c>
      <c r="F129" s="40">
        <v>1234</v>
      </c>
      <c r="G129" s="35">
        <v>105</v>
      </c>
      <c r="H129" s="40" t="s">
        <v>68</v>
      </c>
      <c r="I129" s="40" t="s">
        <v>69</v>
      </c>
      <c r="J129" s="40">
        <v>23</v>
      </c>
      <c r="K129" s="42">
        <v>37.530192482499999</v>
      </c>
      <c r="L129" s="42">
        <v>50.303575457699999</v>
      </c>
      <c r="M129" s="41">
        <v>0.04</v>
      </c>
      <c r="N129" s="41">
        <v>0.01</v>
      </c>
      <c r="O129" s="40">
        <v>21381</v>
      </c>
      <c r="P129" s="40">
        <v>20922</v>
      </c>
      <c r="Q129" s="43">
        <v>21381</v>
      </c>
      <c r="R129" s="43">
        <v>1400</v>
      </c>
      <c r="S129" s="40" t="s">
        <v>77</v>
      </c>
      <c r="T129" s="40" t="s">
        <v>102</v>
      </c>
      <c r="U129" s="43">
        <v>54.65</v>
      </c>
      <c r="V129" s="43">
        <v>1</v>
      </c>
      <c r="W129" s="43">
        <v>2.83</v>
      </c>
      <c r="X129" s="43">
        <v>0.497</v>
      </c>
      <c r="Y129" s="43">
        <f t="shared" si="6"/>
        <v>2.83</v>
      </c>
      <c r="Z129" s="43">
        <f t="shared" si="7"/>
        <v>0.497</v>
      </c>
      <c r="AA129" s="43">
        <v>0.88600000000000001</v>
      </c>
      <c r="AB129" s="44">
        <v>1.24302344811811E-2</v>
      </c>
      <c r="AC129">
        <f t="shared" si="8"/>
        <v>62</v>
      </c>
      <c r="AD129">
        <f t="shared" si="9"/>
        <v>0</v>
      </c>
      <c r="AE129">
        <f t="shared" si="10"/>
        <v>0.1</v>
      </c>
      <c r="AF129">
        <f>'TP Factors'!$D$3</f>
        <v>1.168489000131735</v>
      </c>
      <c r="AG129">
        <f t="shared" si="11"/>
        <v>0.1</v>
      </c>
    </row>
    <row r="130" spans="1:33">
      <c r="A130" s="40" t="s">
        <v>65</v>
      </c>
      <c r="B130" s="40">
        <v>27</v>
      </c>
      <c r="C130" s="40" t="s">
        <v>66</v>
      </c>
      <c r="D130" s="41">
        <v>33.090000000000003</v>
      </c>
      <c r="E130" s="40" t="s">
        <v>67</v>
      </c>
      <c r="F130" s="40">
        <v>3456</v>
      </c>
      <c r="G130" s="35">
        <v>15.7</v>
      </c>
      <c r="H130" s="40" t="s">
        <v>68</v>
      </c>
      <c r="I130" s="40" t="s">
        <v>69</v>
      </c>
      <c r="J130" s="40">
        <v>561</v>
      </c>
      <c r="K130" s="42">
        <v>310.09216799699999</v>
      </c>
      <c r="L130" s="42">
        <v>4114.6764808799999</v>
      </c>
      <c r="M130" s="41">
        <v>0.89</v>
      </c>
      <c r="N130" s="41">
        <v>0.14000000000000001</v>
      </c>
      <c r="O130" s="40">
        <v>21390</v>
      </c>
      <c r="P130" s="40">
        <v>20931</v>
      </c>
      <c r="Q130" s="43">
        <v>21390</v>
      </c>
      <c r="R130" s="43">
        <v>2240</v>
      </c>
      <c r="S130" s="40" t="s">
        <v>72</v>
      </c>
      <c r="T130" s="40" t="s">
        <v>95</v>
      </c>
      <c r="U130" s="43">
        <v>54.65</v>
      </c>
      <c r="V130" s="43">
        <v>1</v>
      </c>
      <c r="W130" s="43">
        <v>1.59</v>
      </c>
      <c r="X130" s="43">
        <v>0.25</v>
      </c>
      <c r="Y130" s="43">
        <f t="shared" si="6"/>
        <v>1.59</v>
      </c>
      <c r="Z130" s="43">
        <f t="shared" si="7"/>
        <v>0.25</v>
      </c>
      <c r="AA130" s="43">
        <v>0.26800000000000002</v>
      </c>
      <c r="AB130" s="44">
        <v>1.0167546344073699</v>
      </c>
      <c r="AC130">
        <f t="shared" si="8"/>
        <v>1531</v>
      </c>
      <c r="AD130">
        <f t="shared" si="9"/>
        <v>5</v>
      </c>
      <c r="AE130">
        <f t="shared" si="10"/>
        <v>0.8</v>
      </c>
      <c r="AF130">
        <f>'TP Factors'!$D$3</f>
        <v>1.168489000131735</v>
      </c>
      <c r="AG130">
        <f t="shared" si="11"/>
        <v>0.9</v>
      </c>
    </row>
    <row r="131" spans="1:33">
      <c r="A131" s="40" t="s">
        <v>65</v>
      </c>
      <c r="B131" s="40">
        <v>27</v>
      </c>
      <c r="C131" s="40" t="s">
        <v>66</v>
      </c>
      <c r="D131" s="41">
        <v>33.090000000000003</v>
      </c>
      <c r="E131" s="40" t="s">
        <v>67</v>
      </c>
      <c r="F131" s="40">
        <v>1234</v>
      </c>
      <c r="G131" s="35">
        <v>13</v>
      </c>
      <c r="H131" s="40" t="s">
        <v>68</v>
      </c>
      <c r="I131" s="40" t="s">
        <v>69</v>
      </c>
      <c r="J131" s="40">
        <v>111</v>
      </c>
      <c r="K131" s="42">
        <v>134.50445838600001</v>
      </c>
      <c r="L131" s="42">
        <v>639.42446638399997</v>
      </c>
      <c r="M131" s="41">
        <v>0.21</v>
      </c>
      <c r="N131" s="41">
        <v>0.02</v>
      </c>
      <c r="O131" s="40">
        <v>21391</v>
      </c>
      <c r="P131" s="40">
        <v>20932</v>
      </c>
      <c r="Q131" s="43">
        <v>21391</v>
      </c>
      <c r="R131" s="43">
        <v>1100</v>
      </c>
      <c r="S131" s="40" t="s">
        <v>70</v>
      </c>
      <c r="T131" s="40" t="s">
        <v>99</v>
      </c>
      <c r="U131" s="43">
        <v>54.65</v>
      </c>
      <c r="V131" s="43">
        <v>1</v>
      </c>
      <c r="W131" s="43">
        <v>1.85</v>
      </c>
      <c r="X131" s="43">
        <v>0.22</v>
      </c>
      <c r="Y131" s="43">
        <f t="shared" ref="Y131:Y194" si="12">W131</f>
        <v>1.85</v>
      </c>
      <c r="Z131" s="43">
        <f t="shared" ref="Z131:Z194" si="13">X131</f>
        <v>0.22</v>
      </c>
      <c r="AA131" s="43">
        <v>0.34200000000000003</v>
      </c>
      <c r="AB131" s="44">
        <v>0.15800459466655101</v>
      </c>
      <c r="AC131">
        <f t="shared" ref="AC131:AC194" si="14">ROUND(AB131*AA131*U131*102.79,0)</f>
        <v>304</v>
      </c>
      <c r="AD131">
        <f t="shared" ref="AD131:AD194" si="15">ROUND(Y131*AC131*0.002205,0)</f>
        <v>1</v>
      </c>
      <c r="AE131">
        <f t="shared" ref="AE131:AE194" si="16">ROUND(Z131*AC131*0.002205,1)</f>
        <v>0.1</v>
      </c>
      <c r="AF131">
        <f>'TP Factors'!$D$3</f>
        <v>1.168489000131735</v>
      </c>
      <c r="AG131">
        <f t="shared" ref="AG131:AG194" si="17">ROUND(AE131*AF131,1)</f>
        <v>0.1</v>
      </c>
    </row>
    <row r="132" spans="1:33">
      <c r="A132" s="40" t="s">
        <v>65</v>
      </c>
      <c r="B132" s="40">
        <v>27</v>
      </c>
      <c r="C132" s="40" t="s">
        <v>66</v>
      </c>
      <c r="D132" s="41">
        <v>33.090000000000003</v>
      </c>
      <c r="E132" s="40" t="s">
        <v>67</v>
      </c>
      <c r="F132" s="40">
        <v>3456</v>
      </c>
      <c r="G132" s="35">
        <v>0</v>
      </c>
      <c r="H132" s="40" t="s">
        <v>68</v>
      </c>
      <c r="I132" s="40" t="s">
        <v>69</v>
      </c>
      <c r="J132" s="40">
        <v>2056</v>
      </c>
      <c r="K132" s="42">
        <v>584.67957629</v>
      </c>
      <c r="L132" s="42">
        <v>13334.502504399999</v>
      </c>
      <c r="M132" s="41">
        <v>0</v>
      </c>
      <c r="N132" s="41">
        <v>0</v>
      </c>
      <c r="O132" s="40">
        <v>21402</v>
      </c>
      <c r="P132" s="40">
        <v>20943</v>
      </c>
      <c r="Q132" s="43">
        <v>21402</v>
      </c>
      <c r="R132" s="43">
        <v>6460</v>
      </c>
      <c r="S132" s="40" t="s">
        <v>70</v>
      </c>
      <c r="T132" s="40" t="s">
        <v>86</v>
      </c>
      <c r="U132" s="43">
        <v>54.65</v>
      </c>
      <c r="V132" s="43">
        <v>1</v>
      </c>
      <c r="W132" s="43">
        <v>0</v>
      </c>
      <c r="X132" s="43">
        <v>0</v>
      </c>
      <c r="Y132" s="43">
        <f t="shared" si="12"/>
        <v>0</v>
      </c>
      <c r="Z132" s="43">
        <f t="shared" si="13"/>
        <v>0</v>
      </c>
      <c r="AA132" s="43">
        <v>0.30299999999999999</v>
      </c>
      <c r="AB132" s="44">
        <v>3.2950141479559498</v>
      </c>
      <c r="AC132">
        <f t="shared" si="14"/>
        <v>5608</v>
      </c>
      <c r="AD132">
        <f t="shared" si="15"/>
        <v>0</v>
      </c>
      <c r="AE132">
        <f t="shared" si="16"/>
        <v>0</v>
      </c>
      <c r="AF132">
        <f>'TP Factors'!$D$3</f>
        <v>1.168489000131735</v>
      </c>
      <c r="AG132">
        <f t="shared" si="17"/>
        <v>0</v>
      </c>
    </row>
    <row r="133" spans="1:33">
      <c r="A133" s="40" t="s">
        <v>65</v>
      </c>
      <c r="B133" s="40">
        <v>27</v>
      </c>
      <c r="C133" s="40" t="s">
        <v>66</v>
      </c>
      <c r="D133" s="41">
        <v>33.090000000000003</v>
      </c>
      <c r="E133" s="40" t="s">
        <v>67</v>
      </c>
      <c r="F133" s="40">
        <v>1234</v>
      </c>
      <c r="G133" s="35">
        <v>13</v>
      </c>
      <c r="H133" s="40" t="s">
        <v>68</v>
      </c>
      <c r="I133" s="40" t="s">
        <v>69</v>
      </c>
      <c r="J133" s="40">
        <v>87</v>
      </c>
      <c r="K133" s="42">
        <v>116.532180024</v>
      </c>
      <c r="L133" s="42">
        <v>498.42078992299997</v>
      </c>
      <c r="M133" s="41">
        <v>0.16</v>
      </c>
      <c r="N133" s="41">
        <v>0.02</v>
      </c>
      <c r="O133" s="40">
        <v>21404</v>
      </c>
      <c r="P133" s="40">
        <v>20945</v>
      </c>
      <c r="Q133" s="43">
        <v>21404</v>
      </c>
      <c r="R133" s="43">
        <v>1100</v>
      </c>
      <c r="S133" s="40" t="s">
        <v>72</v>
      </c>
      <c r="T133" s="40" t="s">
        <v>74</v>
      </c>
      <c r="U133" s="43">
        <v>54.65</v>
      </c>
      <c r="V133" s="43">
        <v>1</v>
      </c>
      <c r="W133" s="43">
        <v>1.85</v>
      </c>
      <c r="X133" s="43">
        <v>0.22</v>
      </c>
      <c r="Y133" s="43">
        <f t="shared" si="12"/>
        <v>1.85</v>
      </c>
      <c r="Z133" s="43">
        <f t="shared" si="13"/>
        <v>0.22</v>
      </c>
      <c r="AA133" s="43">
        <v>0.34200000000000003</v>
      </c>
      <c r="AB133" s="44">
        <v>0.123161966772973</v>
      </c>
      <c r="AC133">
        <f t="shared" si="14"/>
        <v>237</v>
      </c>
      <c r="AD133">
        <f t="shared" si="15"/>
        <v>1</v>
      </c>
      <c r="AE133">
        <f t="shared" si="16"/>
        <v>0.1</v>
      </c>
      <c r="AF133">
        <f>'TP Factors'!$D$3</f>
        <v>1.168489000131735</v>
      </c>
      <c r="AG133">
        <f t="shared" si="17"/>
        <v>0.1</v>
      </c>
    </row>
    <row r="134" spans="1:33">
      <c r="A134" s="40" t="s">
        <v>65</v>
      </c>
      <c r="B134" s="40">
        <v>27</v>
      </c>
      <c r="C134" s="40" t="s">
        <v>66</v>
      </c>
      <c r="D134" s="41">
        <v>33.090000000000003</v>
      </c>
      <c r="E134" s="40" t="s">
        <v>67</v>
      </c>
      <c r="F134" s="40">
        <v>1234</v>
      </c>
      <c r="G134" s="35">
        <v>13</v>
      </c>
      <c r="H134" s="40" t="s">
        <v>68</v>
      </c>
      <c r="I134" s="40" t="s">
        <v>69</v>
      </c>
      <c r="J134" s="40">
        <v>615</v>
      </c>
      <c r="K134" s="42">
        <v>384.570587364</v>
      </c>
      <c r="L134" s="42">
        <v>3536.29979056</v>
      </c>
      <c r="M134" s="41">
        <v>1.1399999999999999</v>
      </c>
      <c r="N134" s="41">
        <v>0.14000000000000001</v>
      </c>
      <c r="O134" s="40">
        <v>21406</v>
      </c>
      <c r="P134" s="40">
        <v>20947</v>
      </c>
      <c r="Q134" s="43">
        <v>21406</v>
      </c>
      <c r="R134" s="43">
        <v>1100</v>
      </c>
      <c r="S134" s="40" t="s">
        <v>72</v>
      </c>
      <c r="T134" s="40" t="s">
        <v>74</v>
      </c>
      <c r="U134" s="43">
        <v>54.65</v>
      </c>
      <c r="V134" s="43">
        <v>1</v>
      </c>
      <c r="W134" s="43">
        <v>1.85</v>
      </c>
      <c r="X134" s="43">
        <v>0.22</v>
      </c>
      <c r="Y134" s="43">
        <f t="shared" si="12"/>
        <v>1.85</v>
      </c>
      <c r="Z134" s="43">
        <f t="shared" si="13"/>
        <v>0.22</v>
      </c>
      <c r="AA134" s="43">
        <v>0.34200000000000003</v>
      </c>
      <c r="AB134" s="44">
        <v>0.87383521338021897</v>
      </c>
      <c r="AC134">
        <f t="shared" si="14"/>
        <v>1679</v>
      </c>
      <c r="AD134">
        <f t="shared" si="15"/>
        <v>7</v>
      </c>
      <c r="AE134">
        <f t="shared" si="16"/>
        <v>0.8</v>
      </c>
      <c r="AF134">
        <f>'TP Factors'!$D$3</f>
        <v>1.168489000131735</v>
      </c>
      <c r="AG134">
        <f t="shared" si="17"/>
        <v>0.9</v>
      </c>
    </row>
    <row r="135" spans="1:33">
      <c r="A135" s="40" t="s">
        <v>65</v>
      </c>
      <c r="B135" s="40">
        <v>27</v>
      </c>
      <c r="C135" s="40" t="s">
        <v>66</v>
      </c>
      <c r="D135" s="41">
        <v>33.090000000000003</v>
      </c>
      <c r="E135" s="40" t="s">
        <v>67</v>
      </c>
      <c r="F135" s="40">
        <v>3456</v>
      </c>
      <c r="G135" s="35">
        <v>3</v>
      </c>
      <c r="H135" s="40" t="s">
        <v>68</v>
      </c>
      <c r="I135" s="40" t="s">
        <v>69</v>
      </c>
      <c r="J135" s="40">
        <v>343</v>
      </c>
      <c r="K135" s="42">
        <v>202.291731615</v>
      </c>
      <c r="L135" s="42">
        <v>1630.54623541</v>
      </c>
      <c r="M135" s="41">
        <v>0.24</v>
      </c>
      <c r="N135" s="41">
        <v>0.03</v>
      </c>
      <c r="O135" s="40">
        <v>21408</v>
      </c>
      <c r="P135" s="40">
        <v>20949</v>
      </c>
      <c r="Q135" s="43">
        <v>21408</v>
      </c>
      <c r="R135" s="43">
        <v>4340</v>
      </c>
      <c r="S135" s="40" t="s">
        <v>72</v>
      </c>
      <c r="T135" s="40" t="s">
        <v>88</v>
      </c>
      <c r="U135" s="43">
        <v>54.65</v>
      </c>
      <c r="V135" s="43">
        <v>1</v>
      </c>
      <c r="W135" s="43">
        <v>0.7</v>
      </c>
      <c r="X135" s="43">
        <v>0.09</v>
      </c>
      <c r="Y135" s="43">
        <f t="shared" si="12"/>
        <v>0.7</v>
      </c>
      <c r="Z135" s="43">
        <f t="shared" si="13"/>
        <v>0.09</v>
      </c>
      <c r="AA135" s="43">
        <v>0.41299999999999998</v>
      </c>
      <c r="AB135" s="44">
        <v>0.40291513783407901</v>
      </c>
      <c r="AC135">
        <f t="shared" si="14"/>
        <v>935</v>
      </c>
      <c r="AD135">
        <f t="shared" si="15"/>
        <v>1</v>
      </c>
      <c r="AE135">
        <f t="shared" si="16"/>
        <v>0.2</v>
      </c>
      <c r="AF135">
        <f>'TP Factors'!$D$3</f>
        <v>1.168489000131735</v>
      </c>
      <c r="AG135">
        <f t="shared" si="17"/>
        <v>0.2</v>
      </c>
    </row>
    <row r="136" spans="1:33">
      <c r="A136" s="40" t="s">
        <v>65</v>
      </c>
      <c r="B136" s="40">
        <v>27</v>
      </c>
      <c r="C136" s="40" t="s">
        <v>66</v>
      </c>
      <c r="D136" s="41">
        <v>33.090000000000003</v>
      </c>
      <c r="E136" s="40" t="s">
        <v>67</v>
      </c>
      <c r="F136" s="40">
        <v>1234</v>
      </c>
      <c r="G136" s="35">
        <v>13</v>
      </c>
      <c r="H136" s="40" t="s">
        <v>68</v>
      </c>
      <c r="I136" s="40" t="s">
        <v>69</v>
      </c>
      <c r="J136" s="40">
        <v>5</v>
      </c>
      <c r="K136" s="42">
        <v>25.2364658505</v>
      </c>
      <c r="L136" s="42">
        <v>28.4585624461</v>
      </c>
      <c r="M136" s="41">
        <v>0.01</v>
      </c>
      <c r="N136" s="41">
        <v>0</v>
      </c>
      <c r="O136" s="40">
        <v>21411</v>
      </c>
      <c r="P136" s="40">
        <v>20952</v>
      </c>
      <c r="Q136" s="43">
        <v>21411</v>
      </c>
      <c r="R136" s="43">
        <v>1100</v>
      </c>
      <c r="S136" s="40" t="s">
        <v>72</v>
      </c>
      <c r="T136" s="40" t="s">
        <v>74</v>
      </c>
      <c r="U136" s="43">
        <v>54.65</v>
      </c>
      <c r="V136" s="43">
        <v>1</v>
      </c>
      <c r="W136" s="43">
        <v>1.85</v>
      </c>
      <c r="X136" s="43">
        <v>0.22</v>
      </c>
      <c r="Y136" s="43">
        <f t="shared" si="12"/>
        <v>1.85</v>
      </c>
      <c r="Z136" s="43">
        <f t="shared" si="13"/>
        <v>0.22</v>
      </c>
      <c r="AA136" s="43">
        <v>0.34200000000000003</v>
      </c>
      <c r="AB136" s="44">
        <v>7.0322357993370397E-3</v>
      </c>
      <c r="AC136">
        <f t="shared" si="14"/>
        <v>14</v>
      </c>
      <c r="AD136">
        <f t="shared" si="15"/>
        <v>0</v>
      </c>
      <c r="AE136">
        <f t="shared" si="16"/>
        <v>0</v>
      </c>
      <c r="AF136">
        <f>'TP Factors'!$D$3</f>
        <v>1.168489000131735</v>
      </c>
      <c r="AG136">
        <f t="shared" si="17"/>
        <v>0</v>
      </c>
    </row>
    <row r="137" spans="1:33">
      <c r="A137" s="40" t="s">
        <v>65</v>
      </c>
      <c r="B137" s="40">
        <v>27</v>
      </c>
      <c r="C137" s="40" t="s">
        <v>66</v>
      </c>
      <c r="D137" s="41">
        <v>33.090000000000003</v>
      </c>
      <c r="E137" s="40" t="s">
        <v>67</v>
      </c>
      <c r="F137" s="40">
        <v>1234</v>
      </c>
      <c r="G137" s="35">
        <v>0</v>
      </c>
      <c r="H137" s="40" t="s">
        <v>68</v>
      </c>
      <c r="I137" s="40" t="s">
        <v>69</v>
      </c>
      <c r="J137" s="40">
        <v>174</v>
      </c>
      <c r="K137" s="42">
        <v>104.145835875</v>
      </c>
      <c r="L137" s="42">
        <v>685.46021893299996</v>
      </c>
      <c r="M137" s="41">
        <v>0.1</v>
      </c>
      <c r="N137" s="41">
        <v>0.02</v>
      </c>
      <c r="O137" s="40">
        <v>21412</v>
      </c>
      <c r="P137" s="40">
        <v>20953</v>
      </c>
      <c r="Q137" s="43">
        <v>21412</v>
      </c>
      <c r="R137" s="43">
        <v>5300</v>
      </c>
      <c r="S137" s="40" t="s">
        <v>72</v>
      </c>
      <c r="T137" s="40" t="s">
        <v>121</v>
      </c>
      <c r="U137" s="43">
        <v>54.65</v>
      </c>
      <c r="V137" s="43">
        <v>1</v>
      </c>
      <c r="W137" s="43">
        <v>0.6</v>
      </c>
      <c r="X137" s="43">
        <v>0.13500000000000001</v>
      </c>
      <c r="Y137" s="43">
        <f t="shared" si="12"/>
        <v>0.6</v>
      </c>
      <c r="Z137" s="43">
        <f t="shared" si="13"/>
        <v>0.13500000000000001</v>
      </c>
      <c r="AA137" s="43">
        <v>0.5</v>
      </c>
      <c r="AB137" s="44">
        <v>0.169380231361769</v>
      </c>
      <c r="AC137">
        <f t="shared" si="14"/>
        <v>476</v>
      </c>
      <c r="AD137">
        <f t="shared" si="15"/>
        <v>1</v>
      </c>
      <c r="AE137">
        <f t="shared" si="16"/>
        <v>0.1</v>
      </c>
      <c r="AF137">
        <f>'TP Factors'!$D$3</f>
        <v>1.168489000131735</v>
      </c>
      <c r="AG137">
        <f t="shared" si="17"/>
        <v>0.1</v>
      </c>
    </row>
    <row r="138" spans="1:33">
      <c r="A138" s="40" t="s">
        <v>65</v>
      </c>
      <c r="B138" s="40">
        <v>27</v>
      </c>
      <c r="C138" s="40" t="s">
        <v>66</v>
      </c>
      <c r="D138" s="41">
        <v>33.090000000000003</v>
      </c>
      <c r="E138" s="40" t="s">
        <v>67</v>
      </c>
      <c r="F138" s="40">
        <v>3456</v>
      </c>
      <c r="G138" s="35">
        <v>0</v>
      </c>
      <c r="H138" s="40" t="s">
        <v>68</v>
      </c>
      <c r="I138" s="40" t="s">
        <v>69</v>
      </c>
      <c r="J138" s="40">
        <v>340</v>
      </c>
      <c r="K138" s="42">
        <v>183.60013237499999</v>
      </c>
      <c r="L138" s="42">
        <v>2203.4777933099999</v>
      </c>
      <c r="M138" s="41">
        <v>0</v>
      </c>
      <c r="N138" s="41">
        <v>0</v>
      </c>
      <c r="O138" s="40">
        <v>21425</v>
      </c>
      <c r="P138" s="40">
        <v>20966</v>
      </c>
      <c r="Q138" s="43">
        <v>21425</v>
      </c>
      <c r="R138" s="43">
        <v>6430</v>
      </c>
      <c r="S138" s="40" t="s">
        <v>70</v>
      </c>
      <c r="T138" s="40" t="s">
        <v>122</v>
      </c>
      <c r="U138" s="43">
        <v>54.65</v>
      </c>
      <c r="V138" s="43">
        <v>1</v>
      </c>
      <c r="W138" s="43">
        <v>0</v>
      </c>
      <c r="X138" s="43">
        <v>0</v>
      </c>
      <c r="Y138" s="43">
        <f t="shared" si="12"/>
        <v>0</v>
      </c>
      <c r="Z138" s="43">
        <f t="shared" si="13"/>
        <v>0</v>
      </c>
      <c r="AA138" s="43">
        <v>0.30299999999999999</v>
      </c>
      <c r="AB138" s="44">
        <v>0.544489042712751</v>
      </c>
      <c r="AC138">
        <f t="shared" si="14"/>
        <v>927</v>
      </c>
      <c r="AD138">
        <f t="shared" si="15"/>
        <v>0</v>
      </c>
      <c r="AE138">
        <f t="shared" si="16"/>
        <v>0</v>
      </c>
      <c r="AF138">
        <f>'TP Factors'!$D$3</f>
        <v>1.168489000131735</v>
      </c>
      <c r="AG138">
        <f t="shared" si="17"/>
        <v>0</v>
      </c>
    </row>
    <row r="139" spans="1:33">
      <c r="A139" s="40" t="s">
        <v>65</v>
      </c>
      <c r="B139" s="40">
        <v>27</v>
      </c>
      <c r="C139" s="40" t="s">
        <v>66</v>
      </c>
      <c r="D139" s="41">
        <v>33.090000000000003</v>
      </c>
      <c r="E139" s="40" t="s">
        <v>67</v>
      </c>
      <c r="F139" s="40">
        <v>1234</v>
      </c>
      <c r="G139" s="35">
        <v>45</v>
      </c>
      <c r="H139" s="40" t="s">
        <v>68</v>
      </c>
      <c r="I139" s="40" t="s">
        <v>69</v>
      </c>
      <c r="J139" s="40">
        <v>1076</v>
      </c>
      <c r="K139" s="42">
        <v>271.631744314</v>
      </c>
      <c r="L139" s="42">
        <v>3007.8053100000002</v>
      </c>
      <c r="M139" s="41">
        <v>1.29</v>
      </c>
      <c r="N139" s="41">
        <v>0.52</v>
      </c>
      <c r="O139" s="40">
        <v>21428</v>
      </c>
      <c r="P139" s="40">
        <v>20969</v>
      </c>
      <c r="Q139" s="43">
        <v>21428</v>
      </c>
      <c r="R139" s="43">
        <v>8140</v>
      </c>
      <c r="S139" s="40" t="s">
        <v>72</v>
      </c>
      <c r="T139" s="40" t="s">
        <v>84</v>
      </c>
      <c r="U139" s="43">
        <v>54.65</v>
      </c>
      <c r="V139" s="43">
        <v>1</v>
      </c>
      <c r="W139" s="43">
        <v>1.18</v>
      </c>
      <c r="X139" s="43">
        <v>0.48</v>
      </c>
      <c r="Y139" s="43">
        <f t="shared" si="12"/>
        <v>1.18</v>
      </c>
      <c r="Z139" s="43">
        <f t="shared" si="13"/>
        <v>0.48</v>
      </c>
      <c r="AA139" s="43">
        <v>0.70299999999999996</v>
      </c>
      <c r="AB139" s="44">
        <v>0.74324190552088398</v>
      </c>
      <c r="AC139">
        <f t="shared" si="14"/>
        <v>2935</v>
      </c>
      <c r="AD139">
        <f t="shared" si="15"/>
        <v>8</v>
      </c>
      <c r="AE139">
        <f t="shared" si="16"/>
        <v>3.1</v>
      </c>
      <c r="AF139">
        <f>'TP Factors'!$D$3</f>
        <v>1.168489000131735</v>
      </c>
      <c r="AG139">
        <f t="shared" si="17"/>
        <v>3.6</v>
      </c>
    </row>
    <row r="140" spans="1:33">
      <c r="A140" s="40" t="s">
        <v>65</v>
      </c>
      <c r="B140" s="40">
        <v>27</v>
      </c>
      <c r="C140" s="40" t="s">
        <v>66</v>
      </c>
      <c r="D140" s="41">
        <v>33.090000000000003</v>
      </c>
      <c r="E140" s="40" t="s">
        <v>67</v>
      </c>
      <c r="F140" s="40">
        <v>1234</v>
      </c>
      <c r="G140" s="35">
        <v>105</v>
      </c>
      <c r="H140" s="40" t="s">
        <v>68</v>
      </c>
      <c r="I140" s="40" t="s">
        <v>69</v>
      </c>
      <c r="J140" s="40">
        <v>23</v>
      </c>
      <c r="K140" s="42">
        <v>46.052117707500003</v>
      </c>
      <c r="L140" s="42">
        <v>51.222718075800003</v>
      </c>
      <c r="M140" s="41">
        <v>0.04</v>
      </c>
      <c r="N140" s="41">
        <v>0.01</v>
      </c>
      <c r="O140" s="40">
        <v>21429</v>
      </c>
      <c r="P140" s="40">
        <v>20970</v>
      </c>
      <c r="Q140" s="43">
        <v>21429</v>
      </c>
      <c r="R140" s="43">
        <v>1400</v>
      </c>
      <c r="S140" s="40" t="s">
        <v>72</v>
      </c>
      <c r="T140" s="40" t="s">
        <v>103</v>
      </c>
      <c r="U140" s="43">
        <v>54.65</v>
      </c>
      <c r="V140" s="43">
        <v>1</v>
      </c>
      <c r="W140" s="43">
        <v>2.83</v>
      </c>
      <c r="X140" s="43">
        <v>0.497</v>
      </c>
      <c r="Y140" s="43">
        <f t="shared" si="12"/>
        <v>2.83</v>
      </c>
      <c r="Z140" s="43">
        <f t="shared" si="13"/>
        <v>0.497</v>
      </c>
      <c r="AA140" s="43">
        <v>0.88700000000000001</v>
      </c>
      <c r="AB140" s="44">
        <v>1.2657358664456201E-2</v>
      </c>
      <c r="AC140">
        <f t="shared" si="14"/>
        <v>63</v>
      </c>
      <c r="AD140">
        <f t="shared" si="15"/>
        <v>0</v>
      </c>
      <c r="AE140">
        <f t="shared" si="16"/>
        <v>0.1</v>
      </c>
      <c r="AF140">
        <f>'TP Factors'!$D$3</f>
        <v>1.168489000131735</v>
      </c>
      <c r="AG140">
        <f t="shared" si="17"/>
        <v>0.1</v>
      </c>
    </row>
    <row r="141" spans="1:33">
      <c r="A141" s="40" t="s">
        <v>65</v>
      </c>
      <c r="B141" s="40">
        <v>27</v>
      </c>
      <c r="C141" s="40" t="s">
        <v>66</v>
      </c>
      <c r="D141" s="41">
        <v>33.090000000000003</v>
      </c>
      <c r="E141" s="40" t="s">
        <v>67</v>
      </c>
      <c r="F141" s="40">
        <v>1234</v>
      </c>
      <c r="G141" s="35">
        <v>13</v>
      </c>
      <c r="H141" s="40" t="s">
        <v>68</v>
      </c>
      <c r="I141" s="40" t="s">
        <v>69</v>
      </c>
      <c r="J141" s="40">
        <v>64</v>
      </c>
      <c r="K141" s="42">
        <v>129.07018497499999</v>
      </c>
      <c r="L141" s="42">
        <v>720.49346339099998</v>
      </c>
      <c r="M141" s="41">
        <v>0.12</v>
      </c>
      <c r="N141" s="41">
        <v>0.01</v>
      </c>
      <c r="O141" s="40">
        <v>21459</v>
      </c>
      <c r="P141" s="40">
        <v>21000</v>
      </c>
      <c r="Q141" s="43">
        <v>21459</v>
      </c>
      <c r="R141" s="43">
        <v>1100</v>
      </c>
      <c r="S141" s="40" t="s">
        <v>77</v>
      </c>
      <c r="T141" s="40" t="s">
        <v>97</v>
      </c>
      <c r="U141" s="43">
        <v>54.65</v>
      </c>
      <c r="V141" s="43">
        <v>1</v>
      </c>
      <c r="W141" s="43">
        <v>1.85</v>
      </c>
      <c r="X141" s="43">
        <v>0.22</v>
      </c>
      <c r="Y141" s="43">
        <f t="shared" si="12"/>
        <v>1.85</v>
      </c>
      <c r="Z141" s="43">
        <f t="shared" si="13"/>
        <v>0.22</v>
      </c>
      <c r="AA141" s="43">
        <v>0.17399999999999999</v>
      </c>
      <c r="AB141" s="44">
        <v>0.178037099963896</v>
      </c>
      <c r="AC141">
        <f t="shared" si="14"/>
        <v>174</v>
      </c>
      <c r="AD141">
        <f t="shared" si="15"/>
        <v>1</v>
      </c>
      <c r="AE141">
        <f t="shared" si="16"/>
        <v>0.1</v>
      </c>
      <c r="AF141">
        <f>'TP Factors'!$D$3</f>
        <v>1.168489000131735</v>
      </c>
      <c r="AG141">
        <f t="shared" si="17"/>
        <v>0.1</v>
      </c>
    </row>
    <row r="142" spans="1:33">
      <c r="A142" s="40" t="s">
        <v>65</v>
      </c>
      <c r="B142" s="40">
        <v>27</v>
      </c>
      <c r="C142" s="40" t="s">
        <v>66</v>
      </c>
      <c r="D142" s="41">
        <v>33.090000000000003</v>
      </c>
      <c r="E142" s="40" t="s">
        <v>67</v>
      </c>
      <c r="F142" s="40">
        <v>1234</v>
      </c>
      <c r="G142" s="35">
        <v>13</v>
      </c>
      <c r="H142" s="40" t="s">
        <v>68</v>
      </c>
      <c r="I142" s="40" t="s">
        <v>69</v>
      </c>
      <c r="J142" s="40">
        <v>319</v>
      </c>
      <c r="K142" s="42">
        <v>236.61283406199999</v>
      </c>
      <c r="L142" s="42">
        <v>1831.07856917</v>
      </c>
      <c r="M142" s="41">
        <v>0.59</v>
      </c>
      <c r="N142" s="41">
        <v>7.0000000000000007E-2</v>
      </c>
      <c r="O142" s="40">
        <v>21460</v>
      </c>
      <c r="P142" s="40">
        <v>21001</v>
      </c>
      <c r="Q142" s="43">
        <v>21460</v>
      </c>
      <c r="R142" s="43">
        <v>1100</v>
      </c>
      <c r="S142" s="40" t="s">
        <v>72</v>
      </c>
      <c r="T142" s="40" t="s">
        <v>74</v>
      </c>
      <c r="U142" s="43">
        <v>54.65</v>
      </c>
      <c r="V142" s="43">
        <v>1</v>
      </c>
      <c r="W142" s="43">
        <v>1.85</v>
      </c>
      <c r="X142" s="43">
        <v>0.22</v>
      </c>
      <c r="Y142" s="43">
        <f t="shared" si="12"/>
        <v>1.85</v>
      </c>
      <c r="Z142" s="43">
        <f t="shared" si="13"/>
        <v>0.22</v>
      </c>
      <c r="AA142" s="43">
        <v>0.34200000000000003</v>
      </c>
      <c r="AB142" s="44">
        <v>0.45246755845090703</v>
      </c>
      <c r="AC142">
        <f t="shared" si="14"/>
        <v>869</v>
      </c>
      <c r="AD142">
        <f t="shared" si="15"/>
        <v>4</v>
      </c>
      <c r="AE142">
        <f t="shared" si="16"/>
        <v>0.4</v>
      </c>
      <c r="AF142">
        <f>'TP Factors'!$D$3</f>
        <v>1.168489000131735</v>
      </c>
      <c r="AG142">
        <f t="shared" si="17"/>
        <v>0.5</v>
      </c>
    </row>
    <row r="143" spans="1:33">
      <c r="A143" s="40" t="s">
        <v>65</v>
      </c>
      <c r="B143" s="40">
        <v>27</v>
      </c>
      <c r="C143" s="40" t="s">
        <v>66</v>
      </c>
      <c r="D143" s="41">
        <v>33.090000000000003</v>
      </c>
      <c r="E143" s="40" t="s">
        <v>67</v>
      </c>
      <c r="F143" s="40">
        <v>1234</v>
      </c>
      <c r="G143" s="35">
        <v>13</v>
      </c>
      <c r="H143" s="40" t="s">
        <v>68</v>
      </c>
      <c r="I143" s="40" t="s">
        <v>69</v>
      </c>
      <c r="J143" s="40">
        <v>7</v>
      </c>
      <c r="K143" s="42">
        <v>44.521153085400002</v>
      </c>
      <c r="L143" s="42">
        <v>74.555312213899995</v>
      </c>
      <c r="M143" s="41">
        <v>0.01</v>
      </c>
      <c r="N143" s="41">
        <v>0</v>
      </c>
      <c r="O143" s="40">
        <v>21464</v>
      </c>
      <c r="P143" s="40">
        <v>21005</v>
      </c>
      <c r="Q143" s="43">
        <v>21464</v>
      </c>
      <c r="R143" s="43">
        <v>1100</v>
      </c>
      <c r="S143" s="40" t="s">
        <v>77</v>
      </c>
      <c r="T143" s="40" t="s">
        <v>97</v>
      </c>
      <c r="U143" s="43">
        <v>54.65</v>
      </c>
      <c r="V143" s="43">
        <v>1</v>
      </c>
      <c r="W143" s="43">
        <v>1.85</v>
      </c>
      <c r="X143" s="43">
        <v>0.22</v>
      </c>
      <c r="Y143" s="43">
        <f t="shared" si="12"/>
        <v>1.85</v>
      </c>
      <c r="Z143" s="43">
        <f t="shared" si="13"/>
        <v>0.22</v>
      </c>
      <c r="AA143" s="43">
        <v>0.17399999999999999</v>
      </c>
      <c r="AB143" s="44">
        <v>1.8422945175058901E-2</v>
      </c>
      <c r="AC143">
        <f t="shared" si="14"/>
        <v>18</v>
      </c>
      <c r="AD143">
        <f t="shared" si="15"/>
        <v>0</v>
      </c>
      <c r="AE143">
        <f t="shared" si="16"/>
        <v>0</v>
      </c>
      <c r="AF143">
        <f>'TP Factors'!$D$3</f>
        <v>1.168489000131735</v>
      </c>
      <c r="AG143">
        <f t="shared" si="17"/>
        <v>0</v>
      </c>
    </row>
    <row r="144" spans="1:33">
      <c r="A144" s="40" t="s">
        <v>65</v>
      </c>
      <c r="B144" s="40">
        <v>27</v>
      </c>
      <c r="C144" s="40" t="s">
        <v>66</v>
      </c>
      <c r="D144" s="41">
        <v>33.090000000000003</v>
      </c>
      <c r="E144" s="40" t="s">
        <v>67</v>
      </c>
      <c r="F144" s="40">
        <v>1234</v>
      </c>
      <c r="G144" s="35">
        <v>45</v>
      </c>
      <c r="H144" s="40" t="s">
        <v>68</v>
      </c>
      <c r="I144" s="40" t="s">
        <v>69</v>
      </c>
      <c r="J144" s="40">
        <v>164</v>
      </c>
      <c r="K144" s="42">
        <v>111.60477500099999</v>
      </c>
      <c r="L144" s="42">
        <v>380.250377388</v>
      </c>
      <c r="M144" s="41">
        <v>0.2</v>
      </c>
      <c r="N144" s="41">
        <v>0.08</v>
      </c>
      <c r="O144" s="40">
        <v>21473</v>
      </c>
      <c r="P144" s="40">
        <v>21014</v>
      </c>
      <c r="Q144" s="43">
        <v>21473</v>
      </c>
      <c r="R144" s="43">
        <v>8140</v>
      </c>
      <c r="S144" s="40" t="s">
        <v>70</v>
      </c>
      <c r="T144" s="40" t="s">
        <v>123</v>
      </c>
      <c r="U144" s="43">
        <v>54.65</v>
      </c>
      <c r="V144" s="43">
        <v>1</v>
      </c>
      <c r="W144" s="43">
        <v>1.18</v>
      </c>
      <c r="X144" s="43">
        <v>0.48</v>
      </c>
      <c r="Y144" s="43">
        <f t="shared" si="12"/>
        <v>1.18</v>
      </c>
      <c r="Z144" s="43">
        <f t="shared" si="13"/>
        <v>0.48</v>
      </c>
      <c r="AA144" s="43">
        <v>0.85</v>
      </c>
      <c r="AB144" s="44">
        <v>9.3961538705035902E-2</v>
      </c>
      <c r="AC144">
        <f t="shared" si="14"/>
        <v>449</v>
      </c>
      <c r="AD144">
        <f t="shared" si="15"/>
        <v>1</v>
      </c>
      <c r="AE144">
        <f t="shared" si="16"/>
        <v>0.5</v>
      </c>
      <c r="AF144">
        <f>'TP Factors'!$D$3</f>
        <v>1.168489000131735</v>
      </c>
      <c r="AG144">
        <f t="shared" si="17"/>
        <v>0.6</v>
      </c>
    </row>
    <row r="145" spans="1:33">
      <c r="A145" s="40" t="s">
        <v>65</v>
      </c>
      <c r="B145" s="40">
        <v>27</v>
      </c>
      <c r="C145" s="40" t="s">
        <v>66</v>
      </c>
      <c r="D145" s="41">
        <v>33.090000000000003</v>
      </c>
      <c r="E145" s="40" t="s">
        <v>67</v>
      </c>
      <c r="F145" s="40">
        <v>3456</v>
      </c>
      <c r="G145" s="35">
        <v>0</v>
      </c>
      <c r="H145" s="40" t="s">
        <v>68</v>
      </c>
      <c r="I145" s="40" t="s">
        <v>69</v>
      </c>
      <c r="J145" s="40">
        <v>104</v>
      </c>
      <c r="K145" s="42">
        <v>158.4269012</v>
      </c>
      <c r="L145" s="42">
        <v>675.492400256</v>
      </c>
      <c r="M145" s="41">
        <v>0</v>
      </c>
      <c r="N145" s="41">
        <v>0</v>
      </c>
      <c r="O145" s="40">
        <v>21475</v>
      </c>
      <c r="P145" s="40">
        <v>21016</v>
      </c>
      <c r="Q145" s="43">
        <v>21475</v>
      </c>
      <c r="R145" s="43">
        <v>6460</v>
      </c>
      <c r="S145" s="40" t="s">
        <v>72</v>
      </c>
      <c r="T145" s="40" t="s">
        <v>76</v>
      </c>
      <c r="U145" s="43">
        <v>54.65</v>
      </c>
      <c r="V145" s="43">
        <v>1</v>
      </c>
      <c r="W145" s="43">
        <v>0</v>
      </c>
      <c r="X145" s="43">
        <v>0</v>
      </c>
      <c r="Y145" s="43">
        <f t="shared" si="12"/>
        <v>0</v>
      </c>
      <c r="Z145" s="43">
        <f t="shared" si="13"/>
        <v>0</v>
      </c>
      <c r="AA145" s="43">
        <v>0.30299999999999999</v>
      </c>
      <c r="AB145" s="44">
        <v>0.16691713957835999</v>
      </c>
      <c r="AC145">
        <f t="shared" si="14"/>
        <v>284</v>
      </c>
      <c r="AD145">
        <f t="shared" si="15"/>
        <v>0</v>
      </c>
      <c r="AE145">
        <f t="shared" si="16"/>
        <v>0</v>
      </c>
      <c r="AF145">
        <f>'TP Factors'!$D$3</f>
        <v>1.168489000131735</v>
      </c>
      <c r="AG145">
        <f t="shared" si="17"/>
        <v>0</v>
      </c>
    </row>
    <row r="146" spans="1:33">
      <c r="A146" s="40" t="s">
        <v>65</v>
      </c>
      <c r="B146" s="40">
        <v>27</v>
      </c>
      <c r="C146" s="40" t="s">
        <v>66</v>
      </c>
      <c r="D146" s="41">
        <v>33.090000000000003</v>
      </c>
      <c r="E146" s="40" t="s">
        <v>67</v>
      </c>
      <c r="F146" s="40">
        <v>3456</v>
      </c>
      <c r="G146" s="35">
        <v>15.7</v>
      </c>
      <c r="H146" s="40" t="s">
        <v>68</v>
      </c>
      <c r="I146" s="40" t="s">
        <v>69</v>
      </c>
      <c r="J146" s="40">
        <v>18881</v>
      </c>
      <c r="K146" s="42">
        <v>3249.2533990699999</v>
      </c>
      <c r="L146" s="42">
        <v>138439.44539899999</v>
      </c>
      <c r="M146" s="41">
        <v>30.02</v>
      </c>
      <c r="N146" s="41">
        <v>4.72</v>
      </c>
      <c r="O146" s="40">
        <v>21482</v>
      </c>
      <c r="P146" s="40">
        <v>21023</v>
      </c>
      <c r="Q146" s="43">
        <v>21482</v>
      </c>
      <c r="R146" s="43">
        <v>2240</v>
      </c>
      <c r="S146" s="40" t="s">
        <v>72</v>
      </c>
      <c r="T146" s="40" t="s">
        <v>95</v>
      </c>
      <c r="U146" s="43">
        <v>54.65</v>
      </c>
      <c r="V146" s="43">
        <v>1</v>
      </c>
      <c r="W146" s="43">
        <v>1.59</v>
      </c>
      <c r="X146" s="43">
        <v>0.25</v>
      </c>
      <c r="Y146" s="43">
        <f t="shared" si="12"/>
        <v>1.59</v>
      </c>
      <c r="Z146" s="43">
        <f t="shared" si="13"/>
        <v>0.25</v>
      </c>
      <c r="AA146" s="43">
        <v>0.26800000000000002</v>
      </c>
      <c r="AB146" s="44">
        <v>34.2089951289</v>
      </c>
      <c r="AC146">
        <f t="shared" si="14"/>
        <v>51501</v>
      </c>
      <c r="AD146">
        <f t="shared" si="15"/>
        <v>181</v>
      </c>
      <c r="AE146">
        <f t="shared" si="16"/>
        <v>28.4</v>
      </c>
      <c r="AF146">
        <f>'TP Factors'!$D$3</f>
        <v>1.168489000131735</v>
      </c>
      <c r="AG146">
        <f t="shared" si="17"/>
        <v>33.200000000000003</v>
      </c>
    </row>
    <row r="147" spans="1:33">
      <c r="A147" s="40" t="s">
        <v>65</v>
      </c>
      <c r="B147" s="40">
        <v>27</v>
      </c>
      <c r="C147" s="40" t="s">
        <v>66</v>
      </c>
      <c r="D147" s="41">
        <v>33.090000000000003</v>
      </c>
      <c r="E147" s="40" t="s">
        <v>67</v>
      </c>
      <c r="F147" s="40">
        <v>3456</v>
      </c>
      <c r="G147" s="35">
        <v>0</v>
      </c>
      <c r="H147" s="40" t="s">
        <v>68</v>
      </c>
      <c r="I147" s="40" t="s">
        <v>69</v>
      </c>
      <c r="J147" s="40">
        <v>2502</v>
      </c>
      <c r="K147" s="42">
        <v>864.79336726500003</v>
      </c>
      <c r="L147" s="42">
        <v>16226.769401899999</v>
      </c>
      <c r="M147" s="41">
        <v>0</v>
      </c>
      <c r="N147" s="41">
        <v>0</v>
      </c>
      <c r="O147" s="40">
        <v>21486</v>
      </c>
      <c r="P147" s="40">
        <v>21027</v>
      </c>
      <c r="Q147" s="43">
        <v>21486</v>
      </c>
      <c r="R147" s="43">
        <v>6170</v>
      </c>
      <c r="S147" s="40" t="s">
        <v>70</v>
      </c>
      <c r="T147" s="40" t="s">
        <v>98</v>
      </c>
      <c r="U147" s="43">
        <v>54.65</v>
      </c>
      <c r="V147" s="43">
        <v>1</v>
      </c>
      <c r="W147" s="43">
        <v>0</v>
      </c>
      <c r="X147" s="43">
        <v>0</v>
      </c>
      <c r="Y147" s="43">
        <f t="shared" si="12"/>
        <v>0</v>
      </c>
      <c r="Z147" s="43">
        <f t="shared" si="13"/>
        <v>0</v>
      </c>
      <c r="AA147" s="43">
        <v>0.30299999999999999</v>
      </c>
      <c r="AB147" s="44">
        <v>4.0097060041405204</v>
      </c>
      <c r="AC147">
        <f t="shared" si="14"/>
        <v>6825</v>
      </c>
      <c r="AD147">
        <f t="shared" si="15"/>
        <v>0</v>
      </c>
      <c r="AE147">
        <f t="shared" si="16"/>
        <v>0</v>
      </c>
      <c r="AF147">
        <f>'TP Factors'!$D$3</f>
        <v>1.168489000131735</v>
      </c>
      <c r="AG147">
        <f t="shared" si="17"/>
        <v>0</v>
      </c>
    </row>
    <row r="148" spans="1:33">
      <c r="A148" s="40" t="s">
        <v>65</v>
      </c>
      <c r="B148" s="40">
        <v>27</v>
      </c>
      <c r="C148" s="40" t="s">
        <v>66</v>
      </c>
      <c r="D148" s="41">
        <v>33.090000000000003</v>
      </c>
      <c r="E148" s="40" t="s">
        <v>67</v>
      </c>
      <c r="F148" s="40">
        <v>1234</v>
      </c>
      <c r="G148" s="35">
        <v>13</v>
      </c>
      <c r="H148" s="40" t="s">
        <v>68</v>
      </c>
      <c r="I148" s="40" t="s">
        <v>69</v>
      </c>
      <c r="J148" s="40">
        <v>49</v>
      </c>
      <c r="K148" s="42">
        <v>71.632301582899998</v>
      </c>
      <c r="L148" s="42">
        <v>283.86307865200001</v>
      </c>
      <c r="M148" s="41">
        <v>0.09</v>
      </c>
      <c r="N148" s="41">
        <v>0.01</v>
      </c>
      <c r="O148" s="40">
        <v>21489</v>
      </c>
      <c r="P148" s="40">
        <v>21030</v>
      </c>
      <c r="Q148" s="43">
        <v>21489</v>
      </c>
      <c r="R148" s="43">
        <v>1100</v>
      </c>
      <c r="S148" s="40" t="s">
        <v>72</v>
      </c>
      <c r="T148" s="40" t="s">
        <v>74</v>
      </c>
      <c r="U148" s="43">
        <v>54.65</v>
      </c>
      <c r="V148" s="43">
        <v>1</v>
      </c>
      <c r="W148" s="43">
        <v>1.85</v>
      </c>
      <c r="X148" s="43">
        <v>0.22</v>
      </c>
      <c r="Y148" s="43">
        <f t="shared" si="12"/>
        <v>1.85</v>
      </c>
      <c r="Z148" s="43">
        <f t="shared" si="13"/>
        <v>0.22</v>
      </c>
      <c r="AA148" s="43">
        <v>0.34200000000000003</v>
      </c>
      <c r="AB148" s="44">
        <v>7.0143813761792004E-2</v>
      </c>
      <c r="AC148">
        <f t="shared" si="14"/>
        <v>135</v>
      </c>
      <c r="AD148">
        <f t="shared" si="15"/>
        <v>1</v>
      </c>
      <c r="AE148">
        <f t="shared" si="16"/>
        <v>0.1</v>
      </c>
      <c r="AF148">
        <f>'TP Factors'!$D$3</f>
        <v>1.168489000131735</v>
      </c>
      <c r="AG148">
        <f t="shared" si="17"/>
        <v>0.1</v>
      </c>
    </row>
    <row r="149" spans="1:33">
      <c r="A149" s="40" t="s">
        <v>65</v>
      </c>
      <c r="B149" s="40">
        <v>27</v>
      </c>
      <c r="C149" s="40" t="s">
        <v>66</v>
      </c>
      <c r="D149" s="41">
        <v>33.090000000000003</v>
      </c>
      <c r="E149" s="40" t="s">
        <v>67</v>
      </c>
      <c r="F149" s="40">
        <v>3456</v>
      </c>
      <c r="G149" s="35">
        <v>3</v>
      </c>
      <c r="H149" s="40" t="s">
        <v>68</v>
      </c>
      <c r="I149" s="40" t="s">
        <v>69</v>
      </c>
      <c r="J149" s="40">
        <v>155</v>
      </c>
      <c r="K149" s="42">
        <v>234.79111269500001</v>
      </c>
      <c r="L149" s="42">
        <v>738.06302269900004</v>
      </c>
      <c r="M149" s="41">
        <v>0.11</v>
      </c>
      <c r="N149" s="41">
        <v>0.01</v>
      </c>
      <c r="O149" s="40">
        <v>21510</v>
      </c>
      <c r="P149" s="40">
        <v>21051</v>
      </c>
      <c r="Q149" s="43">
        <v>21510</v>
      </c>
      <c r="R149" s="43">
        <v>4340</v>
      </c>
      <c r="S149" s="40" t="s">
        <v>72</v>
      </c>
      <c r="T149" s="40" t="s">
        <v>88</v>
      </c>
      <c r="U149" s="43">
        <v>54.65</v>
      </c>
      <c r="V149" s="43">
        <v>1</v>
      </c>
      <c r="W149" s="43">
        <v>0.7</v>
      </c>
      <c r="X149" s="43">
        <v>0.09</v>
      </c>
      <c r="Y149" s="43">
        <f t="shared" si="12"/>
        <v>0.7</v>
      </c>
      <c r="Z149" s="43">
        <f t="shared" si="13"/>
        <v>0.09</v>
      </c>
      <c r="AA149" s="43">
        <v>0.41299999999999998</v>
      </c>
      <c r="AB149" s="44">
        <v>0.182378615244187</v>
      </c>
      <c r="AC149">
        <f t="shared" si="14"/>
        <v>423</v>
      </c>
      <c r="AD149">
        <f t="shared" si="15"/>
        <v>1</v>
      </c>
      <c r="AE149">
        <f t="shared" si="16"/>
        <v>0.1</v>
      </c>
      <c r="AF149">
        <f>'TP Factors'!$D$3</f>
        <v>1.168489000131735</v>
      </c>
      <c r="AG149">
        <f t="shared" si="17"/>
        <v>0.1</v>
      </c>
    </row>
    <row r="150" spans="1:33">
      <c r="A150" s="40" t="s">
        <v>65</v>
      </c>
      <c r="B150" s="40">
        <v>27</v>
      </c>
      <c r="C150" s="40" t="s">
        <v>66</v>
      </c>
      <c r="D150" s="41">
        <v>33.090000000000003</v>
      </c>
      <c r="E150" s="40" t="s">
        <v>67</v>
      </c>
      <c r="F150" s="40">
        <v>3456</v>
      </c>
      <c r="G150" s="35">
        <v>3</v>
      </c>
      <c r="H150" s="40" t="s">
        <v>68</v>
      </c>
      <c r="I150" s="40" t="s">
        <v>69</v>
      </c>
      <c r="J150" s="40">
        <v>163</v>
      </c>
      <c r="K150" s="42">
        <v>271.25353384200002</v>
      </c>
      <c r="L150" s="42">
        <v>3131.9479226499998</v>
      </c>
      <c r="M150" s="41">
        <v>0.11</v>
      </c>
      <c r="N150" s="41">
        <v>0.01</v>
      </c>
      <c r="O150" s="40">
        <v>21514</v>
      </c>
      <c r="P150" s="40">
        <v>21055</v>
      </c>
      <c r="Q150" s="43">
        <v>21514</v>
      </c>
      <c r="R150" s="43">
        <v>4340</v>
      </c>
      <c r="S150" s="40" t="s">
        <v>77</v>
      </c>
      <c r="T150" s="40" t="s">
        <v>104</v>
      </c>
      <c r="U150" s="43">
        <v>54.65</v>
      </c>
      <c r="V150" s="43">
        <v>1</v>
      </c>
      <c r="W150" s="43">
        <v>0.7</v>
      </c>
      <c r="X150" s="43">
        <v>0.09</v>
      </c>
      <c r="Y150" s="43">
        <f t="shared" si="12"/>
        <v>0.7</v>
      </c>
      <c r="Z150" s="43">
        <f t="shared" si="13"/>
        <v>0.09</v>
      </c>
      <c r="AA150" s="43">
        <v>0.10199999999999999</v>
      </c>
      <c r="AB150" s="44">
        <v>0.77391809046759896</v>
      </c>
      <c r="AC150">
        <f t="shared" si="14"/>
        <v>443</v>
      </c>
      <c r="AD150">
        <f t="shared" si="15"/>
        <v>1</v>
      </c>
      <c r="AE150">
        <f t="shared" si="16"/>
        <v>0.1</v>
      </c>
      <c r="AF150">
        <f>'TP Factors'!$D$3</f>
        <v>1.168489000131735</v>
      </c>
      <c r="AG150">
        <f t="shared" si="17"/>
        <v>0.1</v>
      </c>
    </row>
    <row r="151" spans="1:33">
      <c r="A151" s="40" t="s">
        <v>65</v>
      </c>
      <c r="B151" s="40">
        <v>27</v>
      </c>
      <c r="C151" s="40" t="s">
        <v>66</v>
      </c>
      <c r="D151" s="41">
        <v>33.090000000000003</v>
      </c>
      <c r="E151" s="40" t="s">
        <v>67</v>
      </c>
      <c r="F151" s="40">
        <v>1234</v>
      </c>
      <c r="G151" s="35">
        <v>13</v>
      </c>
      <c r="H151" s="40" t="s">
        <v>68</v>
      </c>
      <c r="I151" s="40" t="s">
        <v>69</v>
      </c>
      <c r="J151" s="40">
        <v>3</v>
      </c>
      <c r="K151" s="42">
        <v>36.936529548700001</v>
      </c>
      <c r="L151" s="42">
        <v>16.395657551999999</v>
      </c>
      <c r="M151" s="41">
        <v>0.01</v>
      </c>
      <c r="N151" s="41">
        <v>0</v>
      </c>
      <c r="O151" s="40">
        <v>21527</v>
      </c>
      <c r="P151" s="40">
        <v>21068</v>
      </c>
      <c r="Q151" s="43">
        <v>21527</v>
      </c>
      <c r="R151" s="43">
        <v>1100</v>
      </c>
      <c r="S151" s="40" t="s">
        <v>72</v>
      </c>
      <c r="T151" s="40" t="s">
        <v>74</v>
      </c>
      <c r="U151" s="43">
        <v>54.65</v>
      </c>
      <c r="V151" s="43">
        <v>1</v>
      </c>
      <c r="W151" s="43">
        <v>1.85</v>
      </c>
      <c r="X151" s="43">
        <v>0.22</v>
      </c>
      <c r="Y151" s="43">
        <f t="shared" si="12"/>
        <v>1.85</v>
      </c>
      <c r="Z151" s="43">
        <f t="shared" si="13"/>
        <v>0.22</v>
      </c>
      <c r="AA151" s="43">
        <v>0.34200000000000003</v>
      </c>
      <c r="AB151" s="44">
        <v>4.0514390046919998E-3</v>
      </c>
      <c r="AC151">
        <f t="shared" si="14"/>
        <v>8</v>
      </c>
      <c r="AD151">
        <f t="shared" si="15"/>
        <v>0</v>
      </c>
      <c r="AE151">
        <f t="shared" si="16"/>
        <v>0</v>
      </c>
      <c r="AF151">
        <f>'TP Factors'!$D$3</f>
        <v>1.168489000131735</v>
      </c>
      <c r="AG151">
        <f t="shared" si="17"/>
        <v>0</v>
      </c>
    </row>
    <row r="152" spans="1:33">
      <c r="A152" s="40" t="s">
        <v>65</v>
      </c>
      <c r="B152" s="40">
        <v>27</v>
      </c>
      <c r="C152" s="40" t="s">
        <v>66</v>
      </c>
      <c r="D152" s="41">
        <v>33.090000000000003</v>
      </c>
      <c r="E152" s="40" t="s">
        <v>67</v>
      </c>
      <c r="F152" s="40">
        <v>1234</v>
      </c>
      <c r="G152" s="35">
        <v>45</v>
      </c>
      <c r="H152" s="40" t="s">
        <v>68</v>
      </c>
      <c r="I152" s="40" t="s">
        <v>69</v>
      </c>
      <c r="J152" s="40">
        <v>1237</v>
      </c>
      <c r="K152" s="42">
        <v>478.42682992699997</v>
      </c>
      <c r="L152" s="42">
        <v>3458.5944742199999</v>
      </c>
      <c r="M152" s="41">
        <v>1.48</v>
      </c>
      <c r="N152" s="41">
        <v>0.59</v>
      </c>
      <c r="O152" s="40">
        <v>21532</v>
      </c>
      <c r="P152" s="40">
        <v>21073</v>
      </c>
      <c r="Q152" s="43">
        <v>21532</v>
      </c>
      <c r="R152" s="43">
        <v>8140</v>
      </c>
      <c r="S152" s="40" t="s">
        <v>72</v>
      </c>
      <c r="T152" s="40" t="s">
        <v>84</v>
      </c>
      <c r="U152" s="43">
        <v>54.65</v>
      </c>
      <c r="V152" s="43">
        <v>1</v>
      </c>
      <c r="W152" s="43">
        <v>1.18</v>
      </c>
      <c r="X152" s="43">
        <v>0.48</v>
      </c>
      <c r="Y152" s="43">
        <f t="shared" si="12"/>
        <v>1.18</v>
      </c>
      <c r="Z152" s="43">
        <f t="shared" si="13"/>
        <v>0.48</v>
      </c>
      <c r="AA152" s="43">
        <v>0.70299999999999996</v>
      </c>
      <c r="AB152" s="44">
        <v>0.85463388835167597</v>
      </c>
      <c r="AC152">
        <f t="shared" si="14"/>
        <v>3375</v>
      </c>
      <c r="AD152">
        <f t="shared" si="15"/>
        <v>9</v>
      </c>
      <c r="AE152">
        <f t="shared" si="16"/>
        <v>3.6</v>
      </c>
      <c r="AF152">
        <f>'TP Factors'!$D$3</f>
        <v>1.168489000131735</v>
      </c>
      <c r="AG152">
        <f t="shared" si="17"/>
        <v>4.2</v>
      </c>
    </row>
    <row r="153" spans="1:33">
      <c r="A153" s="40" t="s">
        <v>65</v>
      </c>
      <c r="B153" s="40">
        <v>27</v>
      </c>
      <c r="C153" s="40" t="s">
        <v>66</v>
      </c>
      <c r="D153" s="41">
        <v>33.090000000000003</v>
      </c>
      <c r="E153" s="40" t="s">
        <v>67</v>
      </c>
      <c r="F153" s="40">
        <v>1234</v>
      </c>
      <c r="G153" s="35">
        <v>29</v>
      </c>
      <c r="H153" s="40" t="s">
        <v>68</v>
      </c>
      <c r="I153" s="40" t="s">
        <v>69</v>
      </c>
      <c r="J153" s="40">
        <v>152</v>
      </c>
      <c r="K153" s="42">
        <v>169.75623267200001</v>
      </c>
      <c r="L153" s="42">
        <v>1356.02107467</v>
      </c>
      <c r="M153" s="41">
        <v>0.34</v>
      </c>
      <c r="N153" s="41">
        <v>0.05</v>
      </c>
      <c r="O153" s="40">
        <v>21546</v>
      </c>
      <c r="P153" s="40">
        <v>21087</v>
      </c>
      <c r="Q153" s="43">
        <v>21546</v>
      </c>
      <c r="R153" s="43">
        <v>1200</v>
      </c>
      <c r="S153" s="40" t="s">
        <v>77</v>
      </c>
      <c r="T153" s="40" t="s">
        <v>78</v>
      </c>
      <c r="U153" s="43">
        <v>54.65</v>
      </c>
      <c r="V153" s="43">
        <v>1</v>
      </c>
      <c r="W153" s="43">
        <v>2.39</v>
      </c>
      <c r="X153" s="43">
        <v>0.316</v>
      </c>
      <c r="Y153" s="43">
        <f t="shared" si="12"/>
        <v>2.39</v>
      </c>
      <c r="Z153" s="43">
        <f t="shared" si="13"/>
        <v>0.316</v>
      </c>
      <c r="AA153" s="43">
        <v>0.22</v>
      </c>
      <c r="AB153" s="44">
        <v>0.335078764603712</v>
      </c>
      <c r="AC153">
        <f t="shared" si="14"/>
        <v>414</v>
      </c>
      <c r="AD153">
        <f t="shared" si="15"/>
        <v>2</v>
      </c>
      <c r="AE153">
        <f t="shared" si="16"/>
        <v>0.3</v>
      </c>
      <c r="AF153">
        <f>'TP Factors'!$D$3</f>
        <v>1.168489000131735</v>
      </c>
      <c r="AG153">
        <f t="shared" si="17"/>
        <v>0.4</v>
      </c>
    </row>
    <row r="154" spans="1:33">
      <c r="A154" s="40" t="s">
        <v>65</v>
      </c>
      <c r="B154" s="40">
        <v>27</v>
      </c>
      <c r="C154" s="40" t="s">
        <v>66</v>
      </c>
      <c r="D154" s="41">
        <v>33.090000000000003</v>
      </c>
      <c r="E154" s="40" t="s">
        <v>67</v>
      </c>
      <c r="F154" s="40">
        <v>1234</v>
      </c>
      <c r="G154" s="35">
        <v>13</v>
      </c>
      <c r="H154" s="40" t="s">
        <v>68</v>
      </c>
      <c r="I154" s="40" t="s">
        <v>69</v>
      </c>
      <c r="J154" s="40">
        <v>266</v>
      </c>
      <c r="K154" s="42">
        <v>158.03226041299999</v>
      </c>
      <c r="L154" s="42">
        <v>1529.22902985</v>
      </c>
      <c r="M154" s="41">
        <v>0.49</v>
      </c>
      <c r="N154" s="41">
        <v>0.06</v>
      </c>
      <c r="O154" s="40">
        <v>21549</v>
      </c>
      <c r="P154" s="40">
        <v>21090</v>
      </c>
      <c r="Q154" s="43">
        <v>21549</v>
      </c>
      <c r="R154" s="43">
        <v>1100</v>
      </c>
      <c r="S154" s="40" t="s">
        <v>70</v>
      </c>
      <c r="T154" s="40" t="s">
        <v>99</v>
      </c>
      <c r="U154" s="43">
        <v>54.65</v>
      </c>
      <c r="V154" s="43">
        <v>1</v>
      </c>
      <c r="W154" s="43">
        <v>1.85</v>
      </c>
      <c r="X154" s="43">
        <v>0.22</v>
      </c>
      <c r="Y154" s="43">
        <f t="shared" si="12"/>
        <v>1.85</v>
      </c>
      <c r="Z154" s="43">
        <f t="shared" si="13"/>
        <v>0.22</v>
      </c>
      <c r="AA154" s="43">
        <v>0.34200000000000003</v>
      </c>
      <c r="AB154" s="44">
        <v>0.377879211236956</v>
      </c>
      <c r="AC154">
        <f t="shared" si="14"/>
        <v>726</v>
      </c>
      <c r="AD154">
        <f t="shared" si="15"/>
        <v>3</v>
      </c>
      <c r="AE154">
        <f t="shared" si="16"/>
        <v>0.4</v>
      </c>
      <c r="AF154">
        <f>'TP Factors'!$D$3</f>
        <v>1.168489000131735</v>
      </c>
      <c r="AG154">
        <f t="shared" si="17"/>
        <v>0.5</v>
      </c>
    </row>
    <row r="155" spans="1:33">
      <c r="A155" s="40" t="s">
        <v>65</v>
      </c>
      <c r="B155" s="40">
        <v>27</v>
      </c>
      <c r="C155" s="40" t="s">
        <v>66</v>
      </c>
      <c r="D155" s="41">
        <v>33.090000000000003</v>
      </c>
      <c r="E155" s="40" t="s">
        <v>67</v>
      </c>
      <c r="F155" s="40">
        <v>1234</v>
      </c>
      <c r="G155" s="35">
        <v>13</v>
      </c>
      <c r="H155" s="40" t="s">
        <v>68</v>
      </c>
      <c r="I155" s="40" t="s">
        <v>69</v>
      </c>
      <c r="J155" s="40">
        <v>18</v>
      </c>
      <c r="K155" s="42">
        <v>55.858194974299998</v>
      </c>
      <c r="L155" s="42">
        <v>101.64621215699999</v>
      </c>
      <c r="M155" s="41">
        <v>0.03</v>
      </c>
      <c r="N155" s="41">
        <v>0</v>
      </c>
      <c r="O155" s="40">
        <v>21550</v>
      </c>
      <c r="P155" s="40">
        <v>21091</v>
      </c>
      <c r="Q155" s="43">
        <v>21550</v>
      </c>
      <c r="R155" s="43">
        <v>1100</v>
      </c>
      <c r="S155" s="40" t="s">
        <v>72</v>
      </c>
      <c r="T155" s="40" t="s">
        <v>74</v>
      </c>
      <c r="U155" s="43">
        <v>54.65</v>
      </c>
      <c r="V155" s="43">
        <v>1</v>
      </c>
      <c r="W155" s="43">
        <v>1.85</v>
      </c>
      <c r="X155" s="43">
        <v>0.22</v>
      </c>
      <c r="Y155" s="43">
        <f t="shared" si="12"/>
        <v>1.85</v>
      </c>
      <c r="Z155" s="43">
        <f t="shared" si="13"/>
        <v>0.22</v>
      </c>
      <c r="AA155" s="43">
        <v>0.34200000000000003</v>
      </c>
      <c r="AB155" s="44">
        <v>2.51172255632604E-2</v>
      </c>
      <c r="AC155">
        <f t="shared" si="14"/>
        <v>48</v>
      </c>
      <c r="AD155">
        <f t="shared" si="15"/>
        <v>0</v>
      </c>
      <c r="AE155">
        <f t="shared" si="16"/>
        <v>0</v>
      </c>
      <c r="AF155">
        <f>'TP Factors'!$D$3</f>
        <v>1.168489000131735</v>
      </c>
      <c r="AG155">
        <f t="shared" si="17"/>
        <v>0</v>
      </c>
    </row>
    <row r="156" spans="1:33">
      <c r="A156" s="40" t="s">
        <v>65</v>
      </c>
      <c r="B156" s="40">
        <v>27</v>
      </c>
      <c r="C156" s="40" t="s">
        <v>66</v>
      </c>
      <c r="D156" s="41">
        <v>33.090000000000003</v>
      </c>
      <c r="E156" s="40" t="s">
        <v>67</v>
      </c>
      <c r="F156" s="40">
        <v>1234</v>
      </c>
      <c r="G156" s="35">
        <v>13</v>
      </c>
      <c r="H156" s="40" t="s">
        <v>68</v>
      </c>
      <c r="I156" s="40" t="s">
        <v>69</v>
      </c>
      <c r="J156" s="40">
        <v>14</v>
      </c>
      <c r="K156" s="42">
        <v>50.8856547042</v>
      </c>
      <c r="L156" s="42">
        <v>81.782479334200005</v>
      </c>
      <c r="M156" s="41">
        <v>0.03</v>
      </c>
      <c r="N156" s="41">
        <v>0</v>
      </c>
      <c r="O156" s="40">
        <v>21551</v>
      </c>
      <c r="P156" s="40">
        <v>21092</v>
      </c>
      <c r="Q156" s="43">
        <v>21551</v>
      </c>
      <c r="R156" s="43">
        <v>1100</v>
      </c>
      <c r="S156" s="40" t="s">
        <v>72</v>
      </c>
      <c r="T156" s="40" t="s">
        <v>74</v>
      </c>
      <c r="U156" s="43">
        <v>54.65</v>
      </c>
      <c r="V156" s="43">
        <v>1</v>
      </c>
      <c r="W156" s="43">
        <v>1.85</v>
      </c>
      <c r="X156" s="43">
        <v>0.22</v>
      </c>
      <c r="Y156" s="43">
        <f t="shared" si="12"/>
        <v>1.85</v>
      </c>
      <c r="Z156" s="43">
        <f t="shared" si="13"/>
        <v>0.22</v>
      </c>
      <c r="AA156" s="43">
        <v>0.34200000000000003</v>
      </c>
      <c r="AB156" s="44">
        <v>2.0208809917689901E-2</v>
      </c>
      <c r="AC156">
        <f t="shared" si="14"/>
        <v>39</v>
      </c>
      <c r="AD156">
        <f t="shared" si="15"/>
        <v>0</v>
      </c>
      <c r="AE156">
        <f t="shared" si="16"/>
        <v>0</v>
      </c>
      <c r="AF156">
        <f>'TP Factors'!$D$3</f>
        <v>1.168489000131735</v>
      </c>
      <c r="AG156">
        <f t="shared" si="17"/>
        <v>0</v>
      </c>
    </row>
    <row r="157" spans="1:33">
      <c r="A157" s="40" t="s">
        <v>65</v>
      </c>
      <c r="B157" s="40">
        <v>27</v>
      </c>
      <c r="C157" s="40" t="s">
        <v>66</v>
      </c>
      <c r="D157" s="41">
        <v>33.090000000000003</v>
      </c>
      <c r="E157" s="40" t="s">
        <v>67</v>
      </c>
      <c r="F157" s="40">
        <v>3456</v>
      </c>
      <c r="G157" s="35">
        <v>30.5</v>
      </c>
      <c r="H157" s="40" t="s">
        <v>68</v>
      </c>
      <c r="I157" s="40" t="s">
        <v>69</v>
      </c>
      <c r="J157" s="40">
        <v>1949</v>
      </c>
      <c r="K157" s="42">
        <v>823.06784935799999</v>
      </c>
      <c r="L157" s="42">
        <v>14293.648788799999</v>
      </c>
      <c r="M157" s="41">
        <v>3.74</v>
      </c>
      <c r="N157" s="41">
        <v>0.99</v>
      </c>
      <c r="O157" s="40">
        <v>21558</v>
      </c>
      <c r="P157" s="40">
        <v>21099</v>
      </c>
      <c r="Q157" s="43">
        <v>21558</v>
      </c>
      <c r="R157" s="43">
        <v>2210</v>
      </c>
      <c r="S157" s="40" t="s">
        <v>72</v>
      </c>
      <c r="T157" s="40" t="s">
        <v>73</v>
      </c>
      <c r="U157" s="43">
        <v>54.65</v>
      </c>
      <c r="V157" s="43">
        <v>1</v>
      </c>
      <c r="W157" s="43">
        <v>1.92</v>
      </c>
      <c r="X157" s="43">
        <v>0.50600000000000001</v>
      </c>
      <c r="Y157" s="43">
        <f t="shared" si="12"/>
        <v>1.92</v>
      </c>
      <c r="Z157" s="43">
        <f t="shared" si="13"/>
        <v>0.50600000000000001</v>
      </c>
      <c r="AA157" s="43">
        <v>0.26800000000000002</v>
      </c>
      <c r="AB157" s="44">
        <v>3.5320234083891799</v>
      </c>
      <c r="AC157">
        <f t="shared" si="14"/>
        <v>5317</v>
      </c>
      <c r="AD157">
        <f t="shared" si="15"/>
        <v>23</v>
      </c>
      <c r="AE157">
        <f t="shared" si="16"/>
        <v>5.9</v>
      </c>
      <c r="AF157">
        <f>'TP Factors'!$D$3</f>
        <v>1.168489000131735</v>
      </c>
      <c r="AG157">
        <f t="shared" si="17"/>
        <v>6.9</v>
      </c>
    </row>
    <row r="158" spans="1:33">
      <c r="A158" s="40" t="s">
        <v>65</v>
      </c>
      <c r="B158" s="40">
        <v>27</v>
      </c>
      <c r="C158" s="40" t="s">
        <v>66</v>
      </c>
      <c r="D158" s="41">
        <v>33.090000000000003</v>
      </c>
      <c r="E158" s="40" t="s">
        <v>67</v>
      </c>
      <c r="F158" s="40">
        <v>3456</v>
      </c>
      <c r="G158" s="35">
        <v>30.5</v>
      </c>
      <c r="H158" s="40" t="s">
        <v>68</v>
      </c>
      <c r="I158" s="40" t="s">
        <v>69</v>
      </c>
      <c r="J158" s="40">
        <v>160</v>
      </c>
      <c r="K158" s="42">
        <v>164.24803231300001</v>
      </c>
      <c r="L158" s="42">
        <v>1176.05037814</v>
      </c>
      <c r="M158" s="41">
        <v>0.31</v>
      </c>
      <c r="N158" s="41">
        <v>0.08</v>
      </c>
      <c r="O158" s="40">
        <v>21559</v>
      </c>
      <c r="P158" s="40">
        <v>21100</v>
      </c>
      <c r="Q158" s="43">
        <v>21559</v>
      </c>
      <c r="R158" s="43">
        <v>2210</v>
      </c>
      <c r="S158" s="40" t="s">
        <v>72</v>
      </c>
      <c r="T158" s="40" t="s">
        <v>73</v>
      </c>
      <c r="U158" s="43">
        <v>54.65</v>
      </c>
      <c r="V158" s="43">
        <v>1</v>
      </c>
      <c r="W158" s="43">
        <v>1.92</v>
      </c>
      <c r="X158" s="43">
        <v>0.50600000000000001</v>
      </c>
      <c r="Y158" s="43">
        <f t="shared" si="12"/>
        <v>1.92</v>
      </c>
      <c r="Z158" s="43">
        <f t="shared" si="13"/>
        <v>0.50600000000000001</v>
      </c>
      <c r="AA158" s="43">
        <v>0.26800000000000002</v>
      </c>
      <c r="AB158" s="44">
        <v>0.29060721487801</v>
      </c>
      <c r="AC158">
        <f t="shared" si="14"/>
        <v>438</v>
      </c>
      <c r="AD158">
        <f t="shared" si="15"/>
        <v>2</v>
      </c>
      <c r="AE158">
        <f t="shared" si="16"/>
        <v>0.5</v>
      </c>
      <c r="AF158">
        <f>'TP Factors'!$D$3</f>
        <v>1.168489000131735</v>
      </c>
      <c r="AG158">
        <f t="shared" si="17"/>
        <v>0.6</v>
      </c>
    </row>
    <row r="159" spans="1:33">
      <c r="A159" s="40" t="s">
        <v>65</v>
      </c>
      <c r="B159" s="40">
        <v>27</v>
      </c>
      <c r="C159" s="40" t="s">
        <v>66</v>
      </c>
      <c r="D159" s="41">
        <v>33.090000000000003</v>
      </c>
      <c r="E159" s="40" t="s">
        <v>67</v>
      </c>
      <c r="F159" s="40">
        <v>1234</v>
      </c>
      <c r="G159" s="35">
        <v>13</v>
      </c>
      <c r="H159" s="40" t="s">
        <v>68</v>
      </c>
      <c r="I159" s="40" t="s">
        <v>69</v>
      </c>
      <c r="J159" s="40">
        <v>7</v>
      </c>
      <c r="K159" s="42">
        <v>122.082904531</v>
      </c>
      <c r="L159" s="42">
        <v>79.473969644700006</v>
      </c>
      <c r="M159" s="41">
        <v>0.01</v>
      </c>
      <c r="N159" s="41">
        <v>0</v>
      </c>
      <c r="O159" s="40">
        <v>21560</v>
      </c>
      <c r="P159" s="40">
        <v>21101</v>
      </c>
      <c r="Q159" s="43">
        <v>21560</v>
      </c>
      <c r="R159" s="43">
        <v>1100</v>
      </c>
      <c r="S159" s="40" t="s">
        <v>77</v>
      </c>
      <c r="T159" s="40" t="s">
        <v>97</v>
      </c>
      <c r="U159" s="43">
        <v>54.65</v>
      </c>
      <c r="V159" s="43">
        <v>1</v>
      </c>
      <c r="W159" s="43">
        <v>1.85</v>
      </c>
      <c r="X159" s="43">
        <v>0.22</v>
      </c>
      <c r="Y159" s="43">
        <f t="shared" si="12"/>
        <v>1.85</v>
      </c>
      <c r="Z159" s="43">
        <f t="shared" si="13"/>
        <v>0.22</v>
      </c>
      <c r="AA159" s="43">
        <v>0.17399999999999999</v>
      </c>
      <c r="AB159" s="44">
        <v>1.9638367036594599E-2</v>
      </c>
      <c r="AC159">
        <f t="shared" si="14"/>
        <v>19</v>
      </c>
      <c r="AD159">
        <f t="shared" si="15"/>
        <v>0</v>
      </c>
      <c r="AE159">
        <f t="shared" si="16"/>
        <v>0</v>
      </c>
      <c r="AF159">
        <f>'TP Factors'!$D$3</f>
        <v>1.168489000131735</v>
      </c>
      <c r="AG159">
        <f t="shared" si="17"/>
        <v>0</v>
      </c>
    </row>
    <row r="160" spans="1:33">
      <c r="A160" s="40" t="s">
        <v>65</v>
      </c>
      <c r="B160" s="40">
        <v>27</v>
      </c>
      <c r="C160" s="40" t="s">
        <v>66</v>
      </c>
      <c r="D160" s="41">
        <v>33.090000000000003</v>
      </c>
      <c r="E160" s="40" t="s">
        <v>67</v>
      </c>
      <c r="F160" s="40">
        <v>3456</v>
      </c>
      <c r="G160" s="35">
        <v>15.7</v>
      </c>
      <c r="H160" s="40" t="s">
        <v>68</v>
      </c>
      <c r="I160" s="40" t="s">
        <v>69</v>
      </c>
      <c r="J160" s="40">
        <v>56</v>
      </c>
      <c r="K160" s="42">
        <v>114.71096980999999</v>
      </c>
      <c r="L160" s="42">
        <v>364.21699900599998</v>
      </c>
      <c r="M160" s="41">
        <v>0.09</v>
      </c>
      <c r="N160" s="41">
        <v>0.01</v>
      </c>
      <c r="O160" s="40">
        <v>21564</v>
      </c>
      <c r="P160" s="40">
        <v>21104</v>
      </c>
      <c r="Q160" s="43">
        <v>21564</v>
      </c>
      <c r="R160" s="43">
        <v>2240</v>
      </c>
      <c r="S160" s="40" t="s">
        <v>70</v>
      </c>
      <c r="T160" s="40" t="s">
        <v>107</v>
      </c>
      <c r="U160" s="43">
        <v>54.65</v>
      </c>
      <c r="V160" s="43">
        <v>1</v>
      </c>
      <c r="W160" s="43">
        <v>1.59</v>
      </c>
      <c r="X160" s="43">
        <v>0.25</v>
      </c>
      <c r="Y160" s="43">
        <f t="shared" si="12"/>
        <v>1.59</v>
      </c>
      <c r="Z160" s="43">
        <f t="shared" si="13"/>
        <v>0.25</v>
      </c>
      <c r="AA160" s="43">
        <v>0.30199999999999999</v>
      </c>
      <c r="AB160" s="44">
        <v>8.9999620475635894E-2</v>
      </c>
      <c r="AC160">
        <f t="shared" si="14"/>
        <v>153</v>
      </c>
      <c r="AD160">
        <f t="shared" si="15"/>
        <v>1</v>
      </c>
      <c r="AE160">
        <f t="shared" si="16"/>
        <v>0.1</v>
      </c>
      <c r="AF160">
        <f>'TP Factors'!$D$3</f>
        <v>1.168489000131735</v>
      </c>
      <c r="AG160">
        <f t="shared" si="17"/>
        <v>0.1</v>
      </c>
    </row>
    <row r="161" spans="1:33">
      <c r="A161" s="40" t="s">
        <v>65</v>
      </c>
      <c r="B161" s="40">
        <v>27</v>
      </c>
      <c r="C161" s="40" t="s">
        <v>66</v>
      </c>
      <c r="D161" s="41">
        <v>33.090000000000003</v>
      </c>
      <c r="E161" s="40" t="s">
        <v>67</v>
      </c>
      <c r="F161" s="40">
        <v>3456</v>
      </c>
      <c r="G161" s="35">
        <v>0</v>
      </c>
      <c r="H161" s="40" t="s">
        <v>68</v>
      </c>
      <c r="I161" s="40" t="s">
        <v>69</v>
      </c>
      <c r="J161" s="40">
        <v>5066</v>
      </c>
      <c r="K161" s="42">
        <v>813.22364997399995</v>
      </c>
      <c r="L161" s="42">
        <v>32856.200282799997</v>
      </c>
      <c r="M161" s="41">
        <v>0</v>
      </c>
      <c r="N161" s="41">
        <v>0</v>
      </c>
      <c r="O161" s="40">
        <v>21579</v>
      </c>
      <c r="P161" s="40">
        <v>21119</v>
      </c>
      <c r="Q161" s="43">
        <v>21579</v>
      </c>
      <c r="R161" s="43">
        <v>6460</v>
      </c>
      <c r="S161" s="40" t="s">
        <v>70</v>
      </c>
      <c r="T161" s="40" t="s">
        <v>86</v>
      </c>
      <c r="U161" s="43">
        <v>54.65</v>
      </c>
      <c r="V161" s="43">
        <v>1</v>
      </c>
      <c r="W161" s="43">
        <v>0</v>
      </c>
      <c r="X161" s="43">
        <v>0</v>
      </c>
      <c r="Y161" s="43">
        <f t="shared" si="12"/>
        <v>0</v>
      </c>
      <c r="Z161" s="43">
        <f t="shared" si="13"/>
        <v>0</v>
      </c>
      <c r="AA161" s="43">
        <v>0.30299999999999999</v>
      </c>
      <c r="AB161" s="44">
        <v>8.1189114286422708</v>
      </c>
      <c r="AC161">
        <f t="shared" si="14"/>
        <v>13819</v>
      </c>
      <c r="AD161">
        <f t="shared" si="15"/>
        <v>0</v>
      </c>
      <c r="AE161">
        <f t="shared" si="16"/>
        <v>0</v>
      </c>
      <c r="AF161">
        <f>'TP Factors'!$D$3</f>
        <v>1.168489000131735</v>
      </c>
      <c r="AG161">
        <f t="shared" si="17"/>
        <v>0</v>
      </c>
    </row>
    <row r="162" spans="1:33">
      <c r="A162" s="40" t="s">
        <v>65</v>
      </c>
      <c r="B162" s="40">
        <v>27</v>
      </c>
      <c r="C162" s="40" t="s">
        <v>66</v>
      </c>
      <c r="D162" s="41">
        <v>33.090000000000003</v>
      </c>
      <c r="E162" s="40" t="s">
        <v>67</v>
      </c>
      <c r="F162" s="40">
        <v>3456</v>
      </c>
      <c r="G162" s="35">
        <v>0</v>
      </c>
      <c r="H162" s="40" t="s">
        <v>68</v>
      </c>
      <c r="I162" s="40" t="s">
        <v>69</v>
      </c>
      <c r="J162" s="40">
        <v>39</v>
      </c>
      <c r="K162" s="42">
        <v>78.084865685500006</v>
      </c>
      <c r="L162" s="42">
        <v>254.02270731900001</v>
      </c>
      <c r="M162" s="41">
        <v>0</v>
      </c>
      <c r="N162" s="41">
        <v>0</v>
      </c>
      <c r="O162" s="40">
        <v>21588</v>
      </c>
      <c r="P162" s="40">
        <v>21128</v>
      </c>
      <c r="Q162" s="43">
        <v>21588</v>
      </c>
      <c r="R162" s="43">
        <v>6300</v>
      </c>
      <c r="S162" s="40" t="s">
        <v>72</v>
      </c>
      <c r="T162" s="40" t="s">
        <v>93</v>
      </c>
      <c r="U162" s="43">
        <v>54.65</v>
      </c>
      <c r="V162" s="43">
        <v>1</v>
      </c>
      <c r="W162" s="43">
        <v>0</v>
      </c>
      <c r="X162" s="43">
        <v>0</v>
      </c>
      <c r="Y162" s="43">
        <f t="shared" si="12"/>
        <v>0</v>
      </c>
      <c r="Z162" s="43">
        <f t="shared" si="13"/>
        <v>0</v>
      </c>
      <c r="AA162" s="43">
        <v>0.30299999999999999</v>
      </c>
      <c r="AB162" s="44">
        <v>6.2770126912102694E-2</v>
      </c>
      <c r="AC162">
        <f t="shared" si="14"/>
        <v>107</v>
      </c>
      <c r="AD162">
        <f t="shared" si="15"/>
        <v>0</v>
      </c>
      <c r="AE162">
        <f t="shared" si="16"/>
        <v>0</v>
      </c>
      <c r="AF162">
        <f>'TP Factors'!$D$3</f>
        <v>1.168489000131735</v>
      </c>
      <c r="AG162">
        <f t="shared" si="17"/>
        <v>0</v>
      </c>
    </row>
    <row r="163" spans="1:33">
      <c r="A163" s="40" t="s">
        <v>65</v>
      </c>
      <c r="B163" s="40">
        <v>27</v>
      </c>
      <c r="C163" s="40" t="s">
        <v>66</v>
      </c>
      <c r="D163" s="41">
        <v>33.090000000000003</v>
      </c>
      <c r="E163" s="40" t="s">
        <v>67</v>
      </c>
      <c r="F163" s="40">
        <v>1234</v>
      </c>
      <c r="G163" s="35">
        <v>45</v>
      </c>
      <c r="H163" s="40" t="s">
        <v>68</v>
      </c>
      <c r="I163" s="40" t="s">
        <v>69</v>
      </c>
      <c r="J163" s="40">
        <v>2</v>
      </c>
      <c r="K163" s="42">
        <v>15.468364817599999</v>
      </c>
      <c r="L163" s="42">
        <v>4.97773113514</v>
      </c>
      <c r="M163" s="41">
        <v>0</v>
      </c>
      <c r="N163" s="41">
        <v>0</v>
      </c>
      <c r="O163" s="40">
        <v>21589</v>
      </c>
      <c r="P163" s="40">
        <v>21129</v>
      </c>
      <c r="Q163" s="43">
        <v>21589</v>
      </c>
      <c r="R163" s="43">
        <v>8140</v>
      </c>
      <c r="S163" s="40" t="s">
        <v>70</v>
      </c>
      <c r="T163" s="40" t="s">
        <v>123</v>
      </c>
      <c r="U163" s="43">
        <v>54.65</v>
      </c>
      <c r="V163" s="43">
        <v>1</v>
      </c>
      <c r="W163" s="43">
        <v>1.18</v>
      </c>
      <c r="X163" s="43">
        <v>0.48</v>
      </c>
      <c r="Y163" s="43">
        <f t="shared" si="12"/>
        <v>1.18</v>
      </c>
      <c r="Z163" s="43">
        <f t="shared" si="13"/>
        <v>0.48</v>
      </c>
      <c r="AA163" s="43">
        <v>0.85</v>
      </c>
      <c r="AB163" s="44">
        <v>1.2300192306986799E-3</v>
      </c>
      <c r="AC163">
        <f t="shared" si="14"/>
        <v>6</v>
      </c>
      <c r="AD163">
        <f t="shared" si="15"/>
        <v>0</v>
      </c>
      <c r="AE163">
        <f t="shared" si="16"/>
        <v>0</v>
      </c>
      <c r="AF163">
        <f>'TP Factors'!$D$3</f>
        <v>1.168489000131735</v>
      </c>
      <c r="AG163">
        <f t="shared" si="17"/>
        <v>0</v>
      </c>
    </row>
    <row r="164" spans="1:33">
      <c r="A164" s="40" t="s">
        <v>65</v>
      </c>
      <c r="B164" s="40">
        <v>27</v>
      </c>
      <c r="C164" s="40" t="s">
        <v>66</v>
      </c>
      <c r="D164" s="41">
        <v>33.090000000000003</v>
      </c>
      <c r="E164" s="40" t="s">
        <v>67</v>
      </c>
      <c r="F164" s="40">
        <v>3456</v>
      </c>
      <c r="G164" s="35">
        <v>0</v>
      </c>
      <c r="H164" s="40" t="s">
        <v>68</v>
      </c>
      <c r="I164" s="40" t="s">
        <v>69</v>
      </c>
      <c r="J164" s="40">
        <v>62</v>
      </c>
      <c r="K164" s="42">
        <v>143.82359000599999</v>
      </c>
      <c r="L164" s="42">
        <v>399.10083485400003</v>
      </c>
      <c r="M164" s="41">
        <v>0</v>
      </c>
      <c r="N164" s="41">
        <v>0</v>
      </c>
      <c r="O164" s="40">
        <v>21600</v>
      </c>
      <c r="P164" s="40">
        <v>21140</v>
      </c>
      <c r="Q164" s="43">
        <v>21600</v>
      </c>
      <c r="R164" s="43">
        <v>6170</v>
      </c>
      <c r="S164" s="40" t="s">
        <v>72</v>
      </c>
      <c r="T164" s="40" t="s">
        <v>108</v>
      </c>
      <c r="U164" s="43">
        <v>54.65</v>
      </c>
      <c r="V164" s="43">
        <v>1</v>
      </c>
      <c r="W164" s="43">
        <v>0</v>
      </c>
      <c r="X164" s="43">
        <v>0</v>
      </c>
      <c r="Y164" s="43">
        <f t="shared" si="12"/>
        <v>0</v>
      </c>
      <c r="Z164" s="43">
        <f t="shared" si="13"/>
        <v>0</v>
      </c>
      <c r="AA164" s="43">
        <v>0.30299999999999999</v>
      </c>
      <c r="AB164" s="44">
        <v>9.8619569560364703E-2</v>
      </c>
      <c r="AC164">
        <f t="shared" si="14"/>
        <v>168</v>
      </c>
      <c r="AD164">
        <f t="shared" si="15"/>
        <v>0</v>
      </c>
      <c r="AE164">
        <f t="shared" si="16"/>
        <v>0</v>
      </c>
      <c r="AF164">
        <f>'TP Factors'!$D$3</f>
        <v>1.168489000131735</v>
      </c>
      <c r="AG164">
        <f t="shared" si="17"/>
        <v>0</v>
      </c>
    </row>
    <row r="165" spans="1:33">
      <c r="A165" s="40" t="s">
        <v>65</v>
      </c>
      <c r="B165" s="40">
        <v>27</v>
      </c>
      <c r="C165" s="40" t="s">
        <v>66</v>
      </c>
      <c r="D165" s="41">
        <v>33.090000000000003</v>
      </c>
      <c r="E165" s="40" t="s">
        <v>67</v>
      </c>
      <c r="F165" s="40">
        <v>1234</v>
      </c>
      <c r="G165" s="35">
        <v>13</v>
      </c>
      <c r="H165" s="40" t="s">
        <v>68</v>
      </c>
      <c r="I165" s="40" t="s">
        <v>69</v>
      </c>
      <c r="J165" s="40">
        <v>1</v>
      </c>
      <c r="K165" s="42">
        <v>11.470053525999999</v>
      </c>
      <c r="L165" s="42">
        <v>4.05743815719</v>
      </c>
      <c r="M165" s="41">
        <v>0</v>
      </c>
      <c r="N165" s="41">
        <v>0</v>
      </c>
      <c r="O165" s="40">
        <v>21610</v>
      </c>
      <c r="P165" s="40">
        <v>21150</v>
      </c>
      <c r="Q165" s="43">
        <v>21610</v>
      </c>
      <c r="R165" s="43">
        <v>1100</v>
      </c>
      <c r="S165" s="40" t="s">
        <v>72</v>
      </c>
      <c r="T165" s="40" t="s">
        <v>74</v>
      </c>
      <c r="U165" s="43">
        <v>54.65</v>
      </c>
      <c r="V165" s="43">
        <v>1</v>
      </c>
      <c r="W165" s="43">
        <v>1.85</v>
      </c>
      <c r="X165" s="43">
        <v>0.22</v>
      </c>
      <c r="Y165" s="43">
        <f t="shared" si="12"/>
        <v>1.85</v>
      </c>
      <c r="Z165" s="43">
        <f t="shared" si="13"/>
        <v>0.22</v>
      </c>
      <c r="AA165" s="43">
        <v>0.34200000000000003</v>
      </c>
      <c r="AB165" s="44">
        <v>1.0026107923415499E-3</v>
      </c>
      <c r="AC165">
        <f t="shared" si="14"/>
        <v>2</v>
      </c>
      <c r="AD165">
        <f t="shared" si="15"/>
        <v>0</v>
      </c>
      <c r="AE165">
        <f t="shared" si="16"/>
        <v>0</v>
      </c>
      <c r="AF165">
        <f>'TP Factors'!$D$3</f>
        <v>1.168489000131735</v>
      </c>
      <c r="AG165">
        <f t="shared" si="17"/>
        <v>0</v>
      </c>
    </row>
    <row r="166" spans="1:33">
      <c r="A166" s="40" t="s">
        <v>65</v>
      </c>
      <c r="B166" s="40">
        <v>27</v>
      </c>
      <c r="C166" s="40" t="s">
        <v>66</v>
      </c>
      <c r="D166" s="41">
        <v>33.090000000000003</v>
      </c>
      <c r="E166" s="40" t="s">
        <v>67</v>
      </c>
      <c r="F166" s="40">
        <v>3456</v>
      </c>
      <c r="G166" s="35">
        <v>0</v>
      </c>
      <c r="H166" s="40" t="s">
        <v>68</v>
      </c>
      <c r="I166" s="40" t="s">
        <v>69</v>
      </c>
      <c r="J166" s="40">
        <v>3828</v>
      </c>
      <c r="K166" s="42">
        <v>1285.0666688700001</v>
      </c>
      <c r="L166" s="42">
        <v>24825.985221200001</v>
      </c>
      <c r="M166" s="41">
        <v>0</v>
      </c>
      <c r="N166" s="41">
        <v>0</v>
      </c>
      <c r="O166" s="40">
        <v>21616</v>
      </c>
      <c r="P166" s="40">
        <v>21156</v>
      </c>
      <c r="Q166" s="43">
        <v>21616</v>
      </c>
      <c r="R166" s="43">
        <v>6300</v>
      </c>
      <c r="S166" s="40" t="s">
        <v>91</v>
      </c>
      <c r="T166" s="40" t="s">
        <v>124</v>
      </c>
      <c r="U166" s="43">
        <v>54.65</v>
      </c>
      <c r="V166" s="43">
        <v>1</v>
      </c>
      <c r="W166" s="43">
        <v>0</v>
      </c>
      <c r="X166" s="43">
        <v>0</v>
      </c>
      <c r="Y166" s="43">
        <f t="shared" si="12"/>
        <v>0</v>
      </c>
      <c r="Z166" s="43">
        <f t="shared" si="13"/>
        <v>0</v>
      </c>
      <c r="AA166" s="43">
        <v>0.30299999999999999</v>
      </c>
      <c r="AB166" s="44">
        <v>6.1346100098924499</v>
      </c>
      <c r="AC166">
        <f t="shared" si="14"/>
        <v>10442</v>
      </c>
      <c r="AD166">
        <f t="shared" si="15"/>
        <v>0</v>
      </c>
      <c r="AE166">
        <f t="shared" si="16"/>
        <v>0</v>
      </c>
      <c r="AF166">
        <f>'TP Factors'!$D$3</f>
        <v>1.168489000131735</v>
      </c>
      <c r="AG166">
        <f t="shared" si="17"/>
        <v>0</v>
      </c>
    </row>
    <row r="167" spans="1:33">
      <c r="A167" s="40" t="s">
        <v>65</v>
      </c>
      <c r="B167" s="40">
        <v>27</v>
      </c>
      <c r="C167" s="40" t="s">
        <v>66</v>
      </c>
      <c r="D167" s="41">
        <v>33.090000000000003</v>
      </c>
      <c r="E167" s="40" t="s">
        <v>67</v>
      </c>
      <c r="F167" s="40">
        <v>1234</v>
      </c>
      <c r="G167" s="35">
        <v>11.1</v>
      </c>
      <c r="H167" s="40" t="s">
        <v>68</v>
      </c>
      <c r="I167" s="40" t="s">
        <v>69</v>
      </c>
      <c r="J167" s="40">
        <v>245</v>
      </c>
      <c r="K167" s="42">
        <v>218.76124377799999</v>
      </c>
      <c r="L167" s="42">
        <v>1927.70745298</v>
      </c>
      <c r="M167" s="41">
        <v>0.31</v>
      </c>
      <c r="N167" s="41">
        <v>0.01</v>
      </c>
      <c r="O167" s="40">
        <v>21628</v>
      </c>
      <c r="P167" s="40">
        <v>21168</v>
      </c>
      <c r="Q167" s="43">
        <v>21628</v>
      </c>
      <c r="R167" s="43">
        <v>8120</v>
      </c>
      <c r="S167" s="40" t="s">
        <v>72</v>
      </c>
      <c r="T167" s="40" t="s">
        <v>87</v>
      </c>
      <c r="U167" s="43">
        <v>54.65</v>
      </c>
      <c r="V167" s="43">
        <v>1</v>
      </c>
      <c r="W167" s="43">
        <v>1.25</v>
      </c>
      <c r="X167" s="43">
        <v>5.2999999999999999E-2</v>
      </c>
      <c r="Y167" s="43">
        <f t="shared" si="12"/>
        <v>1.25</v>
      </c>
      <c r="Z167" s="43">
        <f t="shared" si="13"/>
        <v>5.2999999999999999E-2</v>
      </c>
      <c r="AA167" s="43">
        <v>0.25</v>
      </c>
      <c r="AB167" s="44">
        <v>0.47634498015744903</v>
      </c>
      <c r="AC167">
        <f t="shared" si="14"/>
        <v>669</v>
      </c>
      <c r="AD167">
        <f t="shared" si="15"/>
        <v>2</v>
      </c>
      <c r="AE167">
        <f t="shared" si="16"/>
        <v>0.1</v>
      </c>
      <c r="AF167">
        <f>'TP Factors'!$D$3</f>
        <v>1.168489000131735</v>
      </c>
      <c r="AG167">
        <f t="shared" si="17"/>
        <v>0.1</v>
      </c>
    </row>
    <row r="168" spans="1:33">
      <c r="A168" s="40" t="s">
        <v>65</v>
      </c>
      <c r="B168" s="40">
        <v>27</v>
      </c>
      <c r="C168" s="40" t="s">
        <v>66</v>
      </c>
      <c r="D168" s="41">
        <v>33.090000000000003</v>
      </c>
      <c r="E168" s="40" t="s">
        <v>67</v>
      </c>
      <c r="F168" s="40">
        <v>3456</v>
      </c>
      <c r="G168" s="35">
        <v>3</v>
      </c>
      <c r="H168" s="40" t="s">
        <v>68</v>
      </c>
      <c r="I168" s="40" t="s">
        <v>69</v>
      </c>
      <c r="J168" s="40">
        <v>854</v>
      </c>
      <c r="K168" s="42">
        <v>980.65799058699997</v>
      </c>
      <c r="L168" s="42">
        <v>16442.763093199999</v>
      </c>
      <c r="M168" s="41">
        <v>0.6</v>
      </c>
      <c r="N168" s="41">
        <v>0.08</v>
      </c>
      <c r="O168" s="40">
        <v>21646</v>
      </c>
      <c r="P168" s="40">
        <v>21186</v>
      </c>
      <c r="Q168" s="43">
        <v>21646</v>
      </c>
      <c r="R168" s="43">
        <v>4340</v>
      </c>
      <c r="S168" s="40" t="s">
        <v>77</v>
      </c>
      <c r="T168" s="40" t="s">
        <v>104</v>
      </c>
      <c r="U168" s="43">
        <v>54.65</v>
      </c>
      <c r="V168" s="43">
        <v>1</v>
      </c>
      <c r="W168" s="43">
        <v>0.7</v>
      </c>
      <c r="X168" s="43">
        <v>0.09</v>
      </c>
      <c r="Y168" s="43">
        <f t="shared" si="12"/>
        <v>0.7</v>
      </c>
      <c r="Z168" s="43">
        <f t="shared" si="13"/>
        <v>0.09</v>
      </c>
      <c r="AA168" s="43">
        <v>0.10199999999999999</v>
      </c>
      <c r="AB168" s="44">
        <v>4.0630789941458696</v>
      </c>
      <c r="AC168">
        <f t="shared" si="14"/>
        <v>2328</v>
      </c>
      <c r="AD168">
        <f t="shared" si="15"/>
        <v>4</v>
      </c>
      <c r="AE168">
        <f t="shared" si="16"/>
        <v>0.5</v>
      </c>
      <c r="AF168">
        <f>'TP Factors'!$D$3</f>
        <v>1.168489000131735</v>
      </c>
      <c r="AG168">
        <f t="shared" si="17"/>
        <v>0.6</v>
      </c>
    </row>
    <row r="169" spans="1:33">
      <c r="A169" s="40" t="s">
        <v>65</v>
      </c>
      <c r="B169" s="40">
        <v>27</v>
      </c>
      <c r="C169" s="40" t="s">
        <v>66</v>
      </c>
      <c r="D169" s="41">
        <v>33.090000000000003</v>
      </c>
      <c r="E169" s="40" t="s">
        <v>67</v>
      </c>
      <c r="F169" s="40">
        <v>3456</v>
      </c>
      <c r="G169" s="35">
        <v>15.7</v>
      </c>
      <c r="H169" s="40" t="s">
        <v>68</v>
      </c>
      <c r="I169" s="40" t="s">
        <v>69</v>
      </c>
      <c r="J169" s="40">
        <v>6798</v>
      </c>
      <c r="K169" s="42">
        <v>1378.6320023599999</v>
      </c>
      <c r="L169" s="42">
        <v>46871.2948884</v>
      </c>
      <c r="M169" s="41">
        <v>10.81</v>
      </c>
      <c r="N169" s="41">
        <v>1.7</v>
      </c>
      <c r="O169" s="40">
        <v>21649</v>
      </c>
      <c r="P169" s="40">
        <v>21189</v>
      </c>
      <c r="Q169" s="43">
        <v>21649</v>
      </c>
      <c r="R169" s="43">
        <v>2240</v>
      </c>
      <c r="S169" s="40" t="s">
        <v>91</v>
      </c>
      <c r="T169" s="40" t="s">
        <v>96</v>
      </c>
      <c r="U169" s="43">
        <v>54.65</v>
      </c>
      <c r="V169" s="43">
        <v>1</v>
      </c>
      <c r="W169" s="43">
        <v>1.59</v>
      </c>
      <c r="X169" s="43">
        <v>0.25</v>
      </c>
      <c r="Y169" s="43">
        <f t="shared" si="12"/>
        <v>1.59</v>
      </c>
      <c r="Z169" s="43">
        <f t="shared" si="13"/>
        <v>0.25</v>
      </c>
      <c r="AA169" s="43">
        <v>0.28499999999999998</v>
      </c>
      <c r="AB169" s="44">
        <v>11.5821028747</v>
      </c>
      <c r="AC169">
        <f t="shared" si="14"/>
        <v>18543</v>
      </c>
      <c r="AD169">
        <f t="shared" si="15"/>
        <v>65</v>
      </c>
      <c r="AE169">
        <f t="shared" si="16"/>
        <v>10.199999999999999</v>
      </c>
      <c r="AF169">
        <f>'TP Factors'!$D$3</f>
        <v>1.168489000131735</v>
      </c>
      <c r="AG169">
        <f t="shared" si="17"/>
        <v>11.9</v>
      </c>
    </row>
    <row r="170" spans="1:33">
      <c r="A170" s="40" t="s">
        <v>65</v>
      </c>
      <c r="B170" s="40">
        <v>27</v>
      </c>
      <c r="C170" s="40" t="s">
        <v>66</v>
      </c>
      <c r="D170" s="41">
        <v>33.090000000000003</v>
      </c>
      <c r="E170" s="40" t="s">
        <v>67</v>
      </c>
      <c r="F170" s="40">
        <v>3456</v>
      </c>
      <c r="G170" s="35">
        <v>3</v>
      </c>
      <c r="H170" s="40" t="s">
        <v>68</v>
      </c>
      <c r="I170" s="40" t="s">
        <v>69</v>
      </c>
      <c r="J170" s="40">
        <v>1662</v>
      </c>
      <c r="K170" s="42">
        <v>411.36635451799998</v>
      </c>
      <c r="L170" s="42">
        <v>7905.9752481599999</v>
      </c>
      <c r="M170" s="41">
        <v>1.1599999999999999</v>
      </c>
      <c r="N170" s="41">
        <v>0.15</v>
      </c>
      <c r="O170" s="40">
        <v>21670</v>
      </c>
      <c r="P170" s="40">
        <v>21210</v>
      </c>
      <c r="Q170" s="43">
        <v>21670</v>
      </c>
      <c r="R170" s="43">
        <v>4340</v>
      </c>
      <c r="S170" s="40" t="s">
        <v>72</v>
      </c>
      <c r="T170" s="40" t="s">
        <v>88</v>
      </c>
      <c r="U170" s="43">
        <v>54.65</v>
      </c>
      <c r="V170" s="43">
        <v>1</v>
      </c>
      <c r="W170" s="43">
        <v>0.7</v>
      </c>
      <c r="X170" s="43">
        <v>0.09</v>
      </c>
      <c r="Y170" s="43">
        <f t="shared" si="12"/>
        <v>0.7</v>
      </c>
      <c r="Z170" s="43">
        <f t="shared" si="13"/>
        <v>0.09</v>
      </c>
      <c r="AA170" s="43">
        <v>0.41299999999999998</v>
      </c>
      <c r="AB170" s="44">
        <v>1.95360121515945</v>
      </c>
      <c r="AC170">
        <f t="shared" si="14"/>
        <v>4532</v>
      </c>
      <c r="AD170">
        <f t="shared" si="15"/>
        <v>7</v>
      </c>
      <c r="AE170">
        <f t="shared" si="16"/>
        <v>0.9</v>
      </c>
      <c r="AF170">
        <f>'TP Factors'!$D$3</f>
        <v>1.168489000131735</v>
      </c>
      <c r="AG170">
        <f t="shared" si="17"/>
        <v>1.1000000000000001</v>
      </c>
    </row>
    <row r="171" spans="1:33">
      <c r="A171" s="40" t="s">
        <v>65</v>
      </c>
      <c r="B171" s="40">
        <v>27</v>
      </c>
      <c r="C171" s="40" t="s">
        <v>66</v>
      </c>
      <c r="D171" s="41">
        <v>33.090000000000003</v>
      </c>
      <c r="E171" s="40" t="s">
        <v>67</v>
      </c>
      <c r="F171" s="40">
        <v>3456</v>
      </c>
      <c r="G171" s="35">
        <v>0</v>
      </c>
      <c r="H171" s="40" t="s">
        <v>68</v>
      </c>
      <c r="I171" s="40" t="s">
        <v>69</v>
      </c>
      <c r="J171" s="40">
        <v>1039</v>
      </c>
      <c r="K171" s="42">
        <v>523.54141950500002</v>
      </c>
      <c r="L171" s="42">
        <v>6740.7907160000004</v>
      </c>
      <c r="M171" s="41">
        <v>0</v>
      </c>
      <c r="N171" s="41">
        <v>0</v>
      </c>
      <c r="O171" s="40">
        <v>21671</v>
      </c>
      <c r="P171" s="40">
        <v>21211</v>
      </c>
      <c r="Q171" s="43">
        <v>21671</v>
      </c>
      <c r="R171" s="43">
        <v>6460</v>
      </c>
      <c r="S171" s="40" t="s">
        <v>72</v>
      </c>
      <c r="T171" s="40" t="s">
        <v>76</v>
      </c>
      <c r="U171" s="43">
        <v>54.65</v>
      </c>
      <c r="V171" s="43">
        <v>1</v>
      </c>
      <c r="W171" s="43">
        <v>0</v>
      </c>
      <c r="X171" s="43">
        <v>0</v>
      </c>
      <c r="Y171" s="43">
        <f t="shared" si="12"/>
        <v>0</v>
      </c>
      <c r="Z171" s="43">
        <f t="shared" si="13"/>
        <v>0</v>
      </c>
      <c r="AA171" s="43">
        <v>0.30299999999999999</v>
      </c>
      <c r="AB171" s="44">
        <v>1.66567899851779</v>
      </c>
      <c r="AC171">
        <f t="shared" si="14"/>
        <v>2835</v>
      </c>
      <c r="AD171">
        <f t="shared" si="15"/>
        <v>0</v>
      </c>
      <c r="AE171">
        <f t="shared" si="16"/>
        <v>0</v>
      </c>
      <c r="AF171">
        <f>'TP Factors'!$D$3</f>
        <v>1.168489000131735</v>
      </c>
      <c r="AG171">
        <f t="shared" si="17"/>
        <v>0</v>
      </c>
    </row>
    <row r="172" spans="1:33">
      <c r="A172" s="40" t="s">
        <v>65</v>
      </c>
      <c r="B172" s="40">
        <v>27</v>
      </c>
      <c r="C172" s="40" t="s">
        <v>66</v>
      </c>
      <c r="D172" s="41">
        <v>33.090000000000003</v>
      </c>
      <c r="E172" s="40" t="s">
        <v>67</v>
      </c>
      <c r="F172" s="40">
        <v>3456</v>
      </c>
      <c r="G172" s="35">
        <v>0</v>
      </c>
      <c r="H172" s="40" t="s">
        <v>68</v>
      </c>
      <c r="I172" s="40" t="s">
        <v>69</v>
      </c>
      <c r="J172" s="40">
        <v>86</v>
      </c>
      <c r="K172" s="42">
        <v>156.98289831899999</v>
      </c>
      <c r="L172" s="42">
        <v>554.64544942800001</v>
      </c>
      <c r="M172" s="41">
        <v>0</v>
      </c>
      <c r="N172" s="41">
        <v>0</v>
      </c>
      <c r="O172" s="40">
        <v>21673</v>
      </c>
      <c r="P172" s="40">
        <v>21213</v>
      </c>
      <c r="Q172" s="43">
        <v>21673</v>
      </c>
      <c r="R172" s="43">
        <v>6170</v>
      </c>
      <c r="S172" s="40" t="s">
        <v>72</v>
      </c>
      <c r="T172" s="40" t="s">
        <v>108</v>
      </c>
      <c r="U172" s="43">
        <v>54.65</v>
      </c>
      <c r="V172" s="43">
        <v>1</v>
      </c>
      <c r="W172" s="43">
        <v>0</v>
      </c>
      <c r="X172" s="43">
        <v>0</v>
      </c>
      <c r="Y172" s="43">
        <f t="shared" si="12"/>
        <v>0</v>
      </c>
      <c r="Z172" s="43">
        <f t="shared" si="13"/>
        <v>0</v>
      </c>
      <c r="AA172" s="43">
        <v>0.30299999999999999</v>
      </c>
      <c r="AB172" s="44">
        <v>0.13705532712524801</v>
      </c>
      <c r="AC172">
        <f t="shared" si="14"/>
        <v>233</v>
      </c>
      <c r="AD172">
        <f t="shared" si="15"/>
        <v>0</v>
      </c>
      <c r="AE172">
        <f t="shared" si="16"/>
        <v>0</v>
      </c>
      <c r="AF172">
        <f>'TP Factors'!$D$3</f>
        <v>1.168489000131735</v>
      </c>
      <c r="AG172">
        <f t="shared" si="17"/>
        <v>0</v>
      </c>
    </row>
    <row r="173" spans="1:33">
      <c r="A173" s="40" t="s">
        <v>65</v>
      </c>
      <c r="B173" s="40">
        <v>27</v>
      </c>
      <c r="C173" s="40" t="s">
        <v>66</v>
      </c>
      <c r="D173" s="41">
        <v>33.090000000000003</v>
      </c>
      <c r="E173" s="40" t="s">
        <v>67</v>
      </c>
      <c r="F173" s="40">
        <v>1234</v>
      </c>
      <c r="G173" s="35">
        <v>13</v>
      </c>
      <c r="H173" s="40" t="s">
        <v>68</v>
      </c>
      <c r="I173" s="40" t="s">
        <v>69</v>
      </c>
      <c r="J173" s="40">
        <v>5</v>
      </c>
      <c r="K173" s="42">
        <v>37.573756594300001</v>
      </c>
      <c r="L173" s="42">
        <v>59.962848049800002</v>
      </c>
      <c r="M173" s="41">
        <v>0.01</v>
      </c>
      <c r="N173" s="41">
        <v>0</v>
      </c>
      <c r="O173" s="40">
        <v>21679</v>
      </c>
      <c r="P173" s="40">
        <v>21219</v>
      </c>
      <c r="Q173" s="43">
        <v>21679</v>
      </c>
      <c r="R173" s="43">
        <v>1100</v>
      </c>
      <c r="S173" s="40" t="s">
        <v>77</v>
      </c>
      <c r="T173" s="40" t="s">
        <v>97</v>
      </c>
      <c r="U173" s="43">
        <v>54.65</v>
      </c>
      <c r="V173" s="43">
        <v>1</v>
      </c>
      <c r="W173" s="43">
        <v>1.85</v>
      </c>
      <c r="X173" s="43">
        <v>0.22</v>
      </c>
      <c r="Y173" s="43">
        <f t="shared" si="12"/>
        <v>1.85</v>
      </c>
      <c r="Z173" s="43">
        <f t="shared" si="13"/>
        <v>0.22</v>
      </c>
      <c r="AA173" s="43">
        <v>0.17399999999999999</v>
      </c>
      <c r="AB173" s="44">
        <v>1.48170831754624E-2</v>
      </c>
      <c r="AC173">
        <f t="shared" si="14"/>
        <v>14</v>
      </c>
      <c r="AD173">
        <f t="shared" si="15"/>
        <v>0</v>
      </c>
      <c r="AE173">
        <f t="shared" si="16"/>
        <v>0</v>
      </c>
      <c r="AF173">
        <f>'TP Factors'!$D$3</f>
        <v>1.168489000131735</v>
      </c>
      <c r="AG173">
        <f t="shared" si="17"/>
        <v>0</v>
      </c>
    </row>
    <row r="174" spans="1:33">
      <c r="A174" s="40" t="s">
        <v>65</v>
      </c>
      <c r="B174" s="40">
        <v>27</v>
      </c>
      <c r="C174" s="40" t="s">
        <v>66</v>
      </c>
      <c r="D174" s="41">
        <v>33.090000000000003</v>
      </c>
      <c r="E174" s="40" t="s">
        <v>67</v>
      </c>
      <c r="F174" s="40">
        <v>3456</v>
      </c>
      <c r="G174" s="35">
        <v>30.5</v>
      </c>
      <c r="H174" s="40" t="s">
        <v>68</v>
      </c>
      <c r="I174" s="40" t="s">
        <v>69</v>
      </c>
      <c r="J174" s="40">
        <v>3374</v>
      </c>
      <c r="K174" s="42">
        <v>1197.5925232</v>
      </c>
      <c r="L174" s="42">
        <v>24736.320385899999</v>
      </c>
      <c r="M174" s="41">
        <v>6.48</v>
      </c>
      <c r="N174" s="41">
        <v>1.71</v>
      </c>
      <c r="O174" s="40">
        <v>21693</v>
      </c>
      <c r="P174" s="40">
        <v>21233</v>
      </c>
      <c r="Q174" s="43">
        <v>21693</v>
      </c>
      <c r="R174" s="43">
        <v>2210</v>
      </c>
      <c r="S174" s="40" t="s">
        <v>72</v>
      </c>
      <c r="T174" s="40" t="s">
        <v>73</v>
      </c>
      <c r="U174" s="43">
        <v>54.65</v>
      </c>
      <c r="V174" s="43">
        <v>1</v>
      </c>
      <c r="W174" s="43">
        <v>1.92</v>
      </c>
      <c r="X174" s="43">
        <v>0.50600000000000001</v>
      </c>
      <c r="Y174" s="43">
        <f t="shared" si="12"/>
        <v>1.92</v>
      </c>
      <c r="Z174" s="43">
        <f t="shared" si="13"/>
        <v>0.50600000000000001</v>
      </c>
      <c r="AA174" s="43">
        <v>0.26800000000000002</v>
      </c>
      <c r="AB174" s="44">
        <v>6.1124534352269704</v>
      </c>
      <c r="AC174">
        <f t="shared" si="14"/>
        <v>9202</v>
      </c>
      <c r="AD174">
        <f t="shared" si="15"/>
        <v>39</v>
      </c>
      <c r="AE174">
        <f t="shared" si="16"/>
        <v>10.3</v>
      </c>
      <c r="AF174">
        <f>'TP Factors'!$D$3</f>
        <v>1.168489000131735</v>
      </c>
      <c r="AG174">
        <f t="shared" si="17"/>
        <v>12</v>
      </c>
    </row>
    <row r="175" spans="1:33">
      <c r="A175" s="40" t="s">
        <v>65</v>
      </c>
      <c r="B175" s="40">
        <v>27</v>
      </c>
      <c r="C175" s="40" t="s">
        <v>66</v>
      </c>
      <c r="D175" s="41">
        <v>33.090000000000003</v>
      </c>
      <c r="E175" s="40" t="s">
        <v>67</v>
      </c>
      <c r="F175" s="40">
        <v>3456</v>
      </c>
      <c r="G175" s="35">
        <v>0</v>
      </c>
      <c r="H175" s="40" t="s">
        <v>68</v>
      </c>
      <c r="I175" s="40" t="s">
        <v>69</v>
      </c>
      <c r="J175" s="40">
        <v>45</v>
      </c>
      <c r="K175" s="42">
        <v>152.051993987</v>
      </c>
      <c r="L175" s="42">
        <v>293.04547885599999</v>
      </c>
      <c r="M175" s="41">
        <v>0</v>
      </c>
      <c r="N175" s="41">
        <v>0</v>
      </c>
      <c r="O175" s="40">
        <v>21694</v>
      </c>
      <c r="P175" s="40">
        <v>21234</v>
      </c>
      <c r="Q175" s="43">
        <v>21694</v>
      </c>
      <c r="R175" s="43">
        <v>6170</v>
      </c>
      <c r="S175" s="40" t="s">
        <v>72</v>
      </c>
      <c r="T175" s="40" t="s">
        <v>108</v>
      </c>
      <c r="U175" s="43">
        <v>54.65</v>
      </c>
      <c r="V175" s="43">
        <v>1</v>
      </c>
      <c r="W175" s="43">
        <v>0</v>
      </c>
      <c r="X175" s="43">
        <v>0</v>
      </c>
      <c r="Y175" s="43">
        <f t="shared" si="12"/>
        <v>0</v>
      </c>
      <c r="Z175" s="43">
        <f t="shared" si="13"/>
        <v>0</v>
      </c>
      <c r="AA175" s="43">
        <v>0.30299999999999999</v>
      </c>
      <c r="AB175" s="44">
        <v>7.2412825197140096E-2</v>
      </c>
      <c r="AC175">
        <f t="shared" si="14"/>
        <v>123</v>
      </c>
      <c r="AD175">
        <f t="shared" si="15"/>
        <v>0</v>
      </c>
      <c r="AE175">
        <f t="shared" si="16"/>
        <v>0</v>
      </c>
      <c r="AF175">
        <f>'TP Factors'!$D$3</f>
        <v>1.168489000131735</v>
      </c>
      <c r="AG175">
        <f t="shared" si="17"/>
        <v>0</v>
      </c>
    </row>
    <row r="176" spans="1:33">
      <c r="A176" s="40" t="s">
        <v>65</v>
      </c>
      <c r="B176" s="40">
        <v>27</v>
      </c>
      <c r="C176" s="40" t="s">
        <v>66</v>
      </c>
      <c r="D176" s="41">
        <v>33.090000000000003</v>
      </c>
      <c r="E176" s="40" t="s">
        <v>67</v>
      </c>
      <c r="F176" s="40">
        <v>3456</v>
      </c>
      <c r="G176" s="35">
        <v>30.5</v>
      </c>
      <c r="H176" s="40" t="s">
        <v>68</v>
      </c>
      <c r="I176" s="40" t="s">
        <v>69</v>
      </c>
      <c r="J176" s="40">
        <v>51</v>
      </c>
      <c r="K176" s="42">
        <v>121.34163272000001</v>
      </c>
      <c r="L176" s="42">
        <v>329.38089728</v>
      </c>
      <c r="M176" s="41">
        <v>0.1</v>
      </c>
      <c r="N176" s="41">
        <v>0.03</v>
      </c>
      <c r="O176" s="40">
        <v>21695</v>
      </c>
      <c r="P176" s="40">
        <v>21235</v>
      </c>
      <c r="Q176" s="43">
        <v>21695</v>
      </c>
      <c r="R176" s="43">
        <v>2210</v>
      </c>
      <c r="S176" s="40" t="s">
        <v>70</v>
      </c>
      <c r="T176" s="40" t="s">
        <v>85</v>
      </c>
      <c r="U176" s="43">
        <v>54.65</v>
      </c>
      <c r="V176" s="43">
        <v>1</v>
      </c>
      <c r="W176" s="43">
        <v>1.92</v>
      </c>
      <c r="X176" s="43">
        <v>0.50600000000000001</v>
      </c>
      <c r="Y176" s="43">
        <f t="shared" si="12"/>
        <v>1.92</v>
      </c>
      <c r="Z176" s="43">
        <f t="shared" si="13"/>
        <v>0.50600000000000001</v>
      </c>
      <c r="AA176" s="43">
        <v>0.30199999999999999</v>
      </c>
      <c r="AB176" s="44">
        <v>8.1391466716599997E-2</v>
      </c>
      <c r="AC176">
        <f t="shared" si="14"/>
        <v>138</v>
      </c>
      <c r="AD176">
        <f t="shared" si="15"/>
        <v>1</v>
      </c>
      <c r="AE176">
        <f t="shared" si="16"/>
        <v>0.2</v>
      </c>
      <c r="AF176">
        <f>'TP Factors'!$D$3</f>
        <v>1.168489000131735</v>
      </c>
      <c r="AG176">
        <f t="shared" si="17"/>
        <v>0.2</v>
      </c>
    </row>
    <row r="177" spans="1:33">
      <c r="A177" s="40" t="s">
        <v>65</v>
      </c>
      <c r="B177" s="40">
        <v>27</v>
      </c>
      <c r="C177" s="40" t="s">
        <v>66</v>
      </c>
      <c r="D177" s="41">
        <v>33.090000000000003</v>
      </c>
      <c r="E177" s="40" t="s">
        <v>67</v>
      </c>
      <c r="F177" s="40">
        <v>3456</v>
      </c>
      <c r="G177" s="35">
        <v>30.5</v>
      </c>
      <c r="H177" s="40" t="s">
        <v>68</v>
      </c>
      <c r="I177" s="40" t="s">
        <v>69</v>
      </c>
      <c r="J177" s="40">
        <v>56</v>
      </c>
      <c r="K177" s="42">
        <v>98.402355980699994</v>
      </c>
      <c r="L177" s="42">
        <v>412.21397542</v>
      </c>
      <c r="M177" s="41">
        <v>0.11</v>
      </c>
      <c r="N177" s="41">
        <v>0.03</v>
      </c>
      <c r="O177" s="40">
        <v>21699</v>
      </c>
      <c r="P177" s="40">
        <v>21239</v>
      </c>
      <c r="Q177" s="43">
        <v>21699</v>
      </c>
      <c r="R177" s="43">
        <v>2210</v>
      </c>
      <c r="S177" s="40" t="s">
        <v>72</v>
      </c>
      <c r="T177" s="40" t="s">
        <v>73</v>
      </c>
      <c r="U177" s="43">
        <v>54.65</v>
      </c>
      <c r="V177" s="43">
        <v>1</v>
      </c>
      <c r="W177" s="43">
        <v>1.92</v>
      </c>
      <c r="X177" s="43">
        <v>0.50600000000000001</v>
      </c>
      <c r="Y177" s="43">
        <f t="shared" si="12"/>
        <v>1.92</v>
      </c>
      <c r="Z177" s="43">
        <f t="shared" si="13"/>
        <v>0.50600000000000001</v>
      </c>
      <c r="AA177" s="43">
        <v>0.26800000000000002</v>
      </c>
      <c r="AB177" s="44">
        <v>0.101859884200571</v>
      </c>
      <c r="AC177">
        <f t="shared" si="14"/>
        <v>153</v>
      </c>
      <c r="AD177">
        <f t="shared" si="15"/>
        <v>1</v>
      </c>
      <c r="AE177">
        <f t="shared" si="16"/>
        <v>0.2</v>
      </c>
      <c r="AF177">
        <f>'TP Factors'!$D$3</f>
        <v>1.168489000131735</v>
      </c>
      <c r="AG177">
        <f t="shared" si="17"/>
        <v>0.2</v>
      </c>
    </row>
    <row r="178" spans="1:33">
      <c r="A178" s="40" t="s">
        <v>65</v>
      </c>
      <c r="B178" s="40">
        <v>27</v>
      </c>
      <c r="C178" s="40" t="s">
        <v>66</v>
      </c>
      <c r="D178" s="41">
        <v>33.090000000000003</v>
      </c>
      <c r="E178" s="40" t="s">
        <v>67</v>
      </c>
      <c r="F178" s="40">
        <v>3456</v>
      </c>
      <c r="G178" s="35">
        <v>30.5</v>
      </c>
      <c r="H178" s="40" t="s">
        <v>68</v>
      </c>
      <c r="I178" s="40" t="s">
        <v>69</v>
      </c>
      <c r="J178" s="40">
        <v>63</v>
      </c>
      <c r="K178" s="42">
        <v>144.55229661499999</v>
      </c>
      <c r="L178" s="42">
        <v>410.12731659600001</v>
      </c>
      <c r="M178" s="41">
        <v>0.12</v>
      </c>
      <c r="N178" s="41">
        <v>0.03</v>
      </c>
      <c r="O178" s="40">
        <v>21703</v>
      </c>
      <c r="P178" s="40">
        <v>21243</v>
      </c>
      <c r="Q178" s="43">
        <v>21703</v>
      </c>
      <c r="R178" s="43">
        <v>2210</v>
      </c>
      <c r="S178" s="40" t="s">
        <v>70</v>
      </c>
      <c r="T178" s="40" t="s">
        <v>85</v>
      </c>
      <c r="U178" s="43">
        <v>54.65</v>
      </c>
      <c r="V178" s="43">
        <v>1</v>
      </c>
      <c r="W178" s="43">
        <v>1.92</v>
      </c>
      <c r="X178" s="43">
        <v>0.50600000000000001</v>
      </c>
      <c r="Y178" s="43">
        <f t="shared" si="12"/>
        <v>1.92</v>
      </c>
      <c r="Z178" s="43">
        <f t="shared" si="13"/>
        <v>0.50600000000000001</v>
      </c>
      <c r="AA178" s="43">
        <v>0.30199999999999999</v>
      </c>
      <c r="AB178" s="44">
        <v>0.10134426163334299</v>
      </c>
      <c r="AC178">
        <f t="shared" si="14"/>
        <v>172</v>
      </c>
      <c r="AD178">
        <f t="shared" si="15"/>
        <v>1</v>
      </c>
      <c r="AE178">
        <f t="shared" si="16"/>
        <v>0.2</v>
      </c>
      <c r="AF178">
        <f>'TP Factors'!$D$3</f>
        <v>1.168489000131735</v>
      </c>
      <c r="AG178">
        <f t="shared" si="17"/>
        <v>0.2</v>
      </c>
    </row>
    <row r="179" spans="1:33">
      <c r="A179" s="40" t="s">
        <v>65</v>
      </c>
      <c r="B179" s="40">
        <v>27</v>
      </c>
      <c r="C179" s="40" t="s">
        <v>66</v>
      </c>
      <c r="D179" s="41">
        <v>33.090000000000003</v>
      </c>
      <c r="E179" s="40" t="s">
        <v>67</v>
      </c>
      <c r="F179" s="40">
        <v>1234</v>
      </c>
      <c r="G179" s="35">
        <v>29</v>
      </c>
      <c r="H179" s="40" t="s">
        <v>68</v>
      </c>
      <c r="I179" s="40" t="s">
        <v>69</v>
      </c>
      <c r="J179" s="40">
        <v>93</v>
      </c>
      <c r="K179" s="42">
        <v>269.77513867900001</v>
      </c>
      <c r="L179" s="42">
        <v>832.81259953799997</v>
      </c>
      <c r="M179" s="41">
        <v>0.21</v>
      </c>
      <c r="N179" s="41">
        <v>0.03</v>
      </c>
      <c r="O179" s="40">
        <v>21716</v>
      </c>
      <c r="P179" s="40">
        <v>21256</v>
      </c>
      <c r="Q179" s="43">
        <v>21716</v>
      </c>
      <c r="R179" s="43">
        <v>1200</v>
      </c>
      <c r="S179" s="40" t="s">
        <v>77</v>
      </c>
      <c r="T179" s="40" t="s">
        <v>78</v>
      </c>
      <c r="U179" s="43">
        <v>54.65</v>
      </c>
      <c r="V179" s="43">
        <v>1</v>
      </c>
      <c r="W179" s="43">
        <v>2.39</v>
      </c>
      <c r="X179" s="43">
        <v>0.316</v>
      </c>
      <c r="Y179" s="43">
        <f t="shared" si="12"/>
        <v>2.39</v>
      </c>
      <c r="Z179" s="43">
        <f t="shared" si="13"/>
        <v>0.316</v>
      </c>
      <c r="AA179" s="43">
        <v>0.22</v>
      </c>
      <c r="AB179" s="44">
        <v>0.200518793511413</v>
      </c>
      <c r="AC179">
        <f t="shared" si="14"/>
        <v>248</v>
      </c>
      <c r="AD179">
        <f t="shared" si="15"/>
        <v>1</v>
      </c>
      <c r="AE179">
        <f t="shared" si="16"/>
        <v>0.2</v>
      </c>
      <c r="AF179">
        <f>'TP Factors'!$D$3</f>
        <v>1.168489000131735</v>
      </c>
      <c r="AG179">
        <f t="shared" si="17"/>
        <v>0.2</v>
      </c>
    </row>
    <row r="180" spans="1:33">
      <c r="A180" s="40" t="s">
        <v>65</v>
      </c>
      <c r="B180" s="40">
        <v>27</v>
      </c>
      <c r="C180" s="40" t="s">
        <v>66</v>
      </c>
      <c r="D180" s="41">
        <v>33.090000000000003</v>
      </c>
      <c r="E180" s="40" t="s">
        <v>67</v>
      </c>
      <c r="F180" s="40">
        <v>1234</v>
      </c>
      <c r="G180" s="35">
        <v>81</v>
      </c>
      <c r="H180" s="40" t="s">
        <v>68</v>
      </c>
      <c r="I180" s="40" t="s">
        <v>69</v>
      </c>
      <c r="J180" s="40">
        <v>1220</v>
      </c>
      <c r="K180" s="42">
        <v>318.15286541099999</v>
      </c>
      <c r="L180" s="42">
        <v>4113.5447453400002</v>
      </c>
      <c r="M180" s="41">
        <v>1.93</v>
      </c>
      <c r="N180" s="41">
        <v>0.22</v>
      </c>
      <c r="O180" s="40">
        <v>21723</v>
      </c>
      <c r="P180" s="40">
        <v>21263</v>
      </c>
      <c r="Q180" s="43">
        <v>21723</v>
      </c>
      <c r="R180" s="43">
        <v>1480</v>
      </c>
      <c r="S180" s="40" t="s">
        <v>77</v>
      </c>
      <c r="T180" s="40" t="s">
        <v>125</v>
      </c>
      <c r="U180" s="43">
        <v>54.65</v>
      </c>
      <c r="V180" s="43">
        <v>1</v>
      </c>
      <c r="W180" s="43">
        <v>1.58</v>
      </c>
      <c r="X180" s="43">
        <v>0.18</v>
      </c>
      <c r="Y180" s="43">
        <f t="shared" si="12"/>
        <v>1.58</v>
      </c>
      <c r="Z180" s="43">
        <f t="shared" si="13"/>
        <v>0.18</v>
      </c>
      <c r="AA180" s="43">
        <v>0.72899999999999998</v>
      </c>
      <c r="AB180" s="44">
        <v>0.48065105335747399</v>
      </c>
      <c r="AC180">
        <f t="shared" si="14"/>
        <v>1968</v>
      </c>
      <c r="AD180">
        <f t="shared" si="15"/>
        <v>7</v>
      </c>
      <c r="AE180">
        <f t="shared" si="16"/>
        <v>0.8</v>
      </c>
      <c r="AF180">
        <f>'TP Factors'!$D$3</f>
        <v>1.168489000131735</v>
      </c>
      <c r="AG180">
        <f t="shared" si="17"/>
        <v>0.9</v>
      </c>
    </row>
    <row r="181" spans="1:33">
      <c r="A181" s="40" t="s">
        <v>65</v>
      </c>
      <c r="B181" s="40">
        <v>27</v>
      </c>
      <c r="C181" s="40" t="s">
        <v>66</v>
      </c>
      <c r="D181" s="41">
        <v>33.090000000000003</v>
      </c>
      <c r="E181" s="40" t="s">
        <v>67</v>
      </c>
      <c r="F181" s="40">
        <v>1234</v>
      </c>
      <c r="G181" s="35">
        <v>13</v>
      </c>
      <c r="H181" s="40" t="s">
        <v>68</v>
      </c>
      <c r="I181" s="40" t="s">
        <v>69</v>
      </c>
      <c r="J181" s="40">
        <v>92</v>
      </c>
      <c r="K181" s="42">
        <v>129.29255446299999</v>
      </c>
      <c r="L181" s="42">
        <v>1044.3723334700001</v>
      </c>
      <c r="M181" s="41">
        <v>0.17</v>
      </c>
      <c r="N181" s="41">
        <v>0.02</v>
      </c>
      <c r="O181" s="40">
        <v>21727</v>
      </c>
      <c r="P181" s="40">
        <v>21267</v>
      </c>
      <c r="Q181" s="43">
        <v>21727</v>
      </c>
      <c r="R181" s="43">
        <v>1100</v>
      </c>
      <c r="S181" s="40" t="s">
        <v>77</v>
      </c>
      <c r="T181" s="40" t="s">
        <v>97</v>
      </c>
      <c r="U181" s="43">
        <v>54.65</v>
      </c>
      <c r="V181" s="43">
        <v>1</v>
      </c>
      <c r="W181" s="43">
        <v>1.85</v>
      </c>
      <c r="X181" s="43">
        <v>0.22</v>
      </c>
      <c r="Y181" s="43">
        <f t="shared" si="12"/>
        <v>1.85</v>
      </c>
      <c r="Z181" s="43">
        <f t="shared" si="13"/>
        <v>0.22</v>
      </c>
      <c r="AA181" s="43">
        <v>0.17399999999999999</v>
      </c>
      <c r="AB181" s="44">
        <v>0.25806899157387297</v>
      </c>
      <c r="AC181">
        <f t="shared" si="14"/>
        <v>252</v>
      </c>
      <c r="AD181">
        <f t="shared" si="15"/>
        <v>1</v>
      </c>
      <c r="AE181">
        <f t="shared" si="16"/>
        <v>0.1</v>
      </c>
      <c r="AF181">
        <f>'TP Factors'!$D$3</f>
        <v>1.168489000131735</v>
      </c>
      <c r="AG181">
        <f t="shared" si="17"/>
        <v>0.1</v>
      </c>
    </row>
    <row r="182" spans="1:33">
      <c r="A182" s="40" t="s">
        <v>65</v>
      </c>
      <c r="B182" s="40">
        <v>27</v>
      </c>
      <c r="C182" s="40" t="s">
        <v>66</v>
      </c>
      <c r="D182" s="41">
        <v>33.090000000000003</v>
      </c>
      <c r="E182" s="40" t="s">
        <v>67</v>
      </c>
      <c r="F182" s="40">
        <v>1234</v>
      </c>
      <c r="G182" s="35">
        <v>13</v>
      </c>
      <c r="H182" s="40" t="s">
        <v>68</v>
      </c>
      <c r="I182" s="40" t="s">
        <v>69</v>
      </c>
      <c r="J182" s="40">
        <v>2</v>
      </c>
      <c r="K182" s="42">
        <v>20.1789988339</v>
      </c>
      <c r="L182" s="42">
        <v>17.040754345</v>
      </c>
      <c r="M182" s="41">
        <v>0</v>
      </c>
      <c r="N182" s="41">
        <v>0</v>
      </c>
      <c r="O182" s="40">
        <v>21729</v>
      </c>
      <c r="P182" s="40">
        <v>21269</v>
      </c>
      <c r="Q182" s="43">
        <v>21729</v>
      </c>
      <c r="R182" s="43">
        <v>1100</v>
      </c>
      <c r="S182" s="40" t="s">
        <v>77</v>
      </c>
      <c r="T182" s="40" t="s">
        <v>97</v>
      </c>
      <c r="U182" s="43">
        <v>54.65</v>
      </c>
      <c r="V182" s="43">
        <v>1</v>
      </c>
      <c r="W182" s="43">
        <v>1.85</v>
      </c>
      <c r="X182" s="43">
        <v>0.22</v>
      </c>
      <c r="Y182" s="43">
        <f t="shared" si="12"/>
        <v>1.85</v>
      </c>
      <c r="Z182" s="43">
        <f t="shared" si="13"/>
        <v>0.22</v>
      </c>
      <c r="AA182" s="43">
        <v>0.17399999999999999</v>
      </c>
      <c r="AB182" s="44">
        <v>4.2108452584884298E-3</v>
      </c>
      <c r="AC182">
        <f t="shared" si="14"/>
        <v>4</v>
      </c>
      <c r="AD182">
        <f t="shared" si="15"/>
        <v>0</v>
      </c>
      <c r="AE182">
        <f t="shared" si="16"/>
        <v>0</v>
      </c>
      <c r="AF182">
        <f>'TP Factors'!$D$3</f>
        <v>1.168489000131735</v>
      </c>
      <c r="AG182">
        <f t="shared" si="17"/>
        <v>0</v>
      </c>
    </row>
    <row r="183" spans="1:33">
      <c r="A183" s="40" t="s">
        <v>65</v>
      </c>
      <c r="B183" s="40">
        <v>27</v>
      </c>
      <c r="C183" s="40" t="s">
        <v>66</v>
      </c>
      <c r="D183" s="41">
        <v>33.090000000000003</v>
      </c>
      <c r="E183" s="40" t="s">
        <v>67</v>
      </c>
      <c r="F183" s="40">
        <v>3456</v>
      </c>
      <c r="G183" s="35">
        <v>30.5</v>
      </c>
      <c r="H183" s="40" t="s">
        <v>68</v>
      </c>
      <c r="I183" s="40" t="s">
        <v>69</v>
      </c>
      <c r="J183" s="40">
        <v>663</v>
      </c>
      <c r="K183" s="42">
        <v>271.26384412900001</v>
      </c>
      <c r="L183" s="42">
        <v>5193.4516589599998</v>
      </c>
      <c r="M183" s="41">
        <v>1.27</v>
      </c>
      <c r="N183" s="41">
        <v>0.34</v>
      </c>
      <c r="O183" s="40">
        <v>21740</v>
      </c>
      <c r="P183" s="40">
        <v>21280</v>
      </c>
      <c r="Q183" s="43">
        <v>21740</v>
      </c>
      <c r="R183" s="43">
        <v>2210</v>
      </c>
      <c r="S183" s="40" t="s">
        <v>77</v>
      </c>
      <c r="T183" s="40" t="s">
        <v>82</v>
      </c>
      <c r="U183" s="43">
        <v>54.65</v>
      </c>
      <c r="V183" s="43">
        <v>1</v>
      </c>
      <c r="W183" s="43">
        <v>1.92</v>
      </c>
      <c r="X183" s="43">
        <v>0.50600000000000001</v>
      </c>
      <c r="Y183" s="43">
        <f t="shared" si="12"/>
        <v>1.92</v>
      </c>
      <c r="Z183" s="43">
        <f t="shared" si="13"/>
        <v>0.50600000000000001</v>
      </c>
      <c r="AA183" s="43">
        <v>0.251</v>
      </c>
      <c r="AB183" s="44">
        <v>1.2833247200067399</v>
      </c>
      <c r="AC183">
        <f t="shared" si="14"/>
        <v>1809</v>
      </c>
      <c r="AD183">
        <f t="shared" si="15"/>
        <v>8</v>
      </c>
      <c r="AE183">
        <f t="shared" si="16"/>
        <v>2</v>
      </c>
      <c r="AF183">
        <f>'TP Factors'!$D$3</f>
        <v>1.168489000131735</v>
      </c>
      <c r="AG183">
        <f t="shared" si="17"/>
        <v>2.2999999999999998</v>
      </c>
    </row>
    <row r="184" spans="1:33">
      <c r="A184" s="40" t="s">
        <v>65</v>
      </c>
      <c r="B184" s="40">
        <v>27</v>
      </c>
      <c r="C184" s="40" t="s">
        <v>66</v>
      </c>
      <c r="D184" s="41">
        <v>33.090000000000003</v>
      </c>
      <c r="E184" s="40" t="s">
        <v>67</v>
      </c>
      <c r="F184" s="40">
        <v>3456</v>
      </c>
      <c r="G184" s="35">
        <v>0</v>
      </c>
      <c r="H184" s="40" t="s">
        <v>68</v>
      </c>
      <c r="I184" s="40" t="s">
        <v>69</v>
      </c>
      <c r="J184" s="40">
        <v>299</v>
      </c>
      <c r="K184" s="42">
        <v>306.39668385099998</v>
      </c>
      <c r="L184" s="42">
        <v>1938.8188880099999</v>
      </c>
      <c r="M184" s="41">
        <v>0</v>
      </c>
      <c r="N184" s="41">
        <v>0</v>
      </c>
      <c r="O184" s="40">
        <v>21744</v>
      </c>
      <c r="P184" s="40">
        <v>21283</v>
      </c>
      <c r="Q184" s="43">
        <v>21744</v>
      </c>
      <c r="R184" s="43">
        <v>6460</v>
      </c>
      <c r="S184" s="40" t="s">
        <v>72</v>
      </c>
      <c r="T184" s="40" t="s">
        <v>76</v>
      </c>
      <c r="U184" s="43">
        <v>54.65</v>
      </c>
      <c r="V184" s="43">
        <v>1</v>
      </c>
      <c r="W184" s="43">
        <v>0</v>
      </c>
      <c r="X184" s="43">
        <v>0</v>
      </c>
      <c r="Y184" s="43">
        <f t="shared" si="12"/>
        <v>0</v>
      </c>
      <c r="Z184" s="43">
        <f t="shared" si="13"/>
        <v>0</v>
      </c>
      <c r="AA184" s="43">
        <v>0.30299999999999999</v>
      </c>
      <c r="AB184" s="44">
        <v>0.47909066453523003</v>
      </c>
      <c r="AC184">
        <f t="shared" si="14"/>
        <v>815</v>
      </c>
      <c r="AD184">
        <f t="shared" si="15"/>
        <v>0</v>
      </c>
      <c r="AE184">
        <f t="shared" si="16"/>
        <v>0</v>
      </c>
      <c r="AF184">
        <f>'TP Factors'!$D$3</f>
        <v>1.168489000131735</v>
      </c>
      <c r="AG184">
        <f t="shared" si="17"/>
        <v>0</v>
      </c>
    </row>
    <row r="185" spans="1:33">
      <c r="A185" s="40" t="s">
        <v>65</v>
      </c>
      <c r="B185" s="40">
        <v>27</v>
      </c>
      <c r="C185" s="40" t="s">
        <v>66</v>
      </c>
      <c r="D185" s="41">
        <v>33.090000000000003</v>
      </c>
      <c r="E185" s="40" t="s">
        <v>67</v>
      </c>
      <c r="F185" s="40">
        <v>3456</v>
      </c>
      <c r="G185" s="35">
        <v>30.5</v>
      </c>
      <c r="H185" s="40" t="s">
        <v>68</v>
      </c>
      <c r="I185" s="40" t="s">
        <v>69</v>
      </c>
      <c r="J185" s="40">
        <v>2055</v>
      </c>
      <c r="K185" s="42">
        <v>527.72150973600003</v>
      </c>
      <c r="L185" s="42">
        <v>16084.5999207</v>
      </c>
      <c r="M185" s="41">
        <v>3.95</v>
      </c>
      <c r="N185" s="41">
        <v>1.04</v>
      </c>
      <c r="O185" s="40">
        <v>21751</v>
      </c>
      <c r="P185" s="40">
        <v>21290</v>
      </c>
      <c r="Q185" s="43">
        <v>21751</v>
      </c>
      <c r="R185" s="43">
        <v>2210</v>
      </c>
      <c r="S185" s="40" t="s">
        <v>77</v>
      </c>
      <c r="T185" s="40" t="s">
        <v>82</v>
      </c>
      <c r="U185" s="43">
        <v>54.65</v>
      </c>
      <c r="V185" s="43">
        <v>1</v>
      </c>
      <c r="W185" s="43">
        <v>1.92</v>
      </c>
      <c r="X185" s="43">
        <v>0.50600000000000001</v>
      </c>
      <c r="Y185" s="43">
        <f t="shared" si="12"/>
        <v>1.92</v>
      </c>
      <c r="Z185" s="43">
        <f t="shared" si="13"/>
        <v>0.50600000000000001</v>
      </c>
      <c r="AA185" s="43">
        <v>0.251</v>
      </c>
      <c r="AB185" s="44">
        <v>3.9745753007763498</v>
      </c>
      <c r="AC185">
        <f t="shared" si="14"/>
        <v>5604</v>
      </c>
      <c r="AD185">
        <f t="shared" si="15"/>
        <v>24</v>
      </c>
      <c r="AE185">
        <f t="shared" si="16"/>
        <v>6.3</v>
      </c>
      <c r="AF185">
        <f>'TP Factors'!$D$3</f>
        <v>1.168489000131735</v>
      </c>
      <c r="AG185">
        <f t="shared" si="17"/>
        <v>7.4</v>
      </c>
    </row>
    <row r="186" spans="1:33">
      <c r="A186" s="40" t="s">
        <v>65</v>
      </c>
      <c r="B186" s="40">
        <v>27</v>
      </c>
      <c r="C186" s="40" t="s">
        <v>66</v>
      </c>
      <c r="D186" s="41">
        <v>33.090000000000003</v>
      </c>
      <c r="E186" s="40" t="s">
        <v>67</v>
      </c>
      <c r="F186" s="40">
        <v>1234</v>
      </c>
      <c r="G186" s="35">
        <v>45</v>
      </c>
      <c r="H186" s="40" t="s">
        <v>68</v>
      </c>
      <c r="I186" s="40" t="s">
        <v>69</v>
      </c>
      <c r="J186" s="40">
        <v>1464</v>
      </c>
      <c r="K186" s="42">
        <v>645.90772910700002</v>
      </c>
      <c r="L186" s="42">
        <v>4567.5691211800004</v>
      </c>
      <c r="M186" s="41">
        <v>1.76</v>
      </c>
      <c r="N186" s="41">
        <v>0.7</v>
      </c>
      <c r="O186" s="40">
        <v>21769</v>
      </c>
      <c r="P186" s="40">
        <v>21308</v>
      </c>
      <c r="Q186" s="43">
        <v>21769</v>
      </c>
      <c r="R186" s="43">
        <v>8140</v>
      </c>
      <c r="S186" s="40" t="s">
        <v>77</v>
      </c>
      <c r="T186" s="40" t="s">
        <v>79</v>
      </c>
      <c r="U186" s="43">
        <v>54.65</v>
      </c>
      <c r="V186" s="43">
        <v>1</v>
      </c>
      <c r="W186" s="43">
        <v>1.18</v>
      </c>
      <c r="X186" s="43">
        <v>0.48</v>
      </c>
      <c r="Y186" s="43">
        <f t="shared" si="12"/>
        <v>1.18</v>
      </c>
      <c r="Z186" s="43">
        <f t="shared" si="13"/>
        <v>0.48</v>
      </c>
      <c r="AA186" s="43">
        <v>0.63</v>
      </c>
      <c r="AB186" s="44">
        <v>1.1286663953682401</v>
      </c>
      <c r="AC186">
        <f t="shared" si="14"/>
        <v>3994</v>
      </c>
      <c r="AD186">
        <f t="shared" si="15"/>
        <v>10</v>
      </c>
      <c r="AE186">
        <f t="shared" si="16"/>
        <v>4.2</v>
      </c>
      <c r="AF186">
        <f>'TP Factors'!$D$3</f>
        <v>1.168489000131735</v>
      </c>
      <c r="AG186">
        <f t="shared" si="17"/>
        <v>4.9000000000000004</v>
      </c>
    </row>
    <row r="187" spans="1:33">
      <c r="A187" s="40" t="s">
        <v>65</v>
      </c>
      <c r="B187" s="40">
        <v>27</v>
      </c>
      <c r="C187" s="40" t="s">
        <v>66</v>
      </c>
      <c r="D187" s="41">
        <v>33.090000000000003</v>
      </c>
      <c r="E187" s="40" t="s">
        <v>67</v>
      </c>
      <c r="F187" s="40">
        <v>1234</v>
      </c>
      <c r="G187" s="35">
        <v>11.1</v>
      </c>
      <c r="H187" s="40" t="s">
        <v>68</v>
      </c>
      <c r="I187" s="40" t="s">
        <v>69</v>
      </c>
      <c r="J187" s="40">
        <v>209</v>
      </c>
      <c r="K187" s="42">
        <v>299.338320657</v>
      </c>
      <c r="L187" s="42">
        <v>2053.3175341599999</v>
      </c>
      <c r="M187" s="41">
        <v>0.26</v>
      </c>
      <c r="N187" s="41">
        <v>0.01</v>
      </c>
      <c r="O187" s="40">
        <v>21778</v>
      </c>
      <c r="P187" s="40">
        <v>21317</v>
      </c>
      <c r="Q187" s="43">
        <v>21778</v>
      </c>
      <c r="R187" s="43">
        <v>8120</v>
      </c>
      <c r="S187" s="40" t="s">
        <v>77</v>
      </c>
      <c r="T187" s="40" t="s">
        <v>80</v>
      </c>
      <c r="U187" s="43">
        <v>54.65</v>
      </c>
      <c r="V187" s="43">
        <v>1</v>
      </c>
      <c r="W187" s="43">
        <v>1.25</v>
      </c>
      <c r="X187" s="43">
        <v>5.2999999999999999E-2</v>
      </c>
      <c r="Y187" s="43">
        <f t="shared" si="12"/>
        <v>1.25</v>
      </c>
      <c r="Z187" s="43">
        <f t="shared" si="13"/>
        <v>5.2999999999999999E-2</v>
      </c>
      <c r="AA187" s="43">
        <v>0.2</v>
      </c>
      <c r="AB187" s="44">
        <v>0.50738378301346998</v>
      </c>
      <c r="AC187">
        <f t="shared" si="14"/>
        <v>570</v>
      </c>
      <c r="AD187">
        <f t="shared" si="15"/>
        <v>2</v>
      </c>
      <c r="AE187">
        <f t="shared" si="16"/>
        <v>0.1</v>
      </c>
      <c r="AF187">
        <f>'TP Factors'!$D$3</f>
        <v>1.168489000131735</v>
      </c>
      <c r="AG187">
        <f t="shared" si="17"/>
        <v>0.1</v>
      </c>
    </row>
    <row r="188" spans="1:33">
      <c r="A188" s="40" t="s">
        <v>65</v>
      </c>
      <c r="B188" s="40">
        <v>27</v>
      </c>
      <c r="C188" s="40" t="s">
        <v>66</v>
      </c>
      <c r="D188" s="41">
        <v>33.090000000000003</v>
      </c>
      <c r="E188" s="40" t="s">
        <v>67</v>
      </c>
      <c r="F188" s="40">
        <v>1234</v>
      </c>
      <c r="G188" s="35">
        <v>13</v>
      </c>
      <c r="H188" s="40" t="s">
        <v>68</v>
      </c>
      <c r="I188" s="40" t="s">
        <v>69</v>
      </c>
      <c r="J188" s="40">
        <v>38</v>
      </c>
      <c r="K188" s="42">
        <v>98.768449431299999</v>
      </c>
      <c r="L188" s="42">
        <v>432.06046924200001</v>
      </c>
      <c r="M188" s="41">
        <v>7.0000000000000007E-2</v>
      </c>
      <c r="N188" s="41">
        <v>0.01</v>
      </c>
      <c r="O188" s="40">
        <v>21783</v>
      </c>
      <c r="P188" s="40">
        <v>21322</v>
      </c>
      <c r="Q188" s="43">
        <v>21783</v>
      </c>
      <c r="R188" s="43">
        <v>1100</v>
      </c>
      <c r="S188" s="40" t="s">
        <v>77</v>
      </c>
      <c r="T188" s="40" t="s">
        <v>97</v>
      </c>
      <c r="U188" s="43">
        <v>54.65</v>
      </c>
      <c r="V188" s="43">
        <v>1</v>
      </c>
      <c r="W188" s="43">
        <v>1.85</v>
      </c>
      <c r="X188" s="43">
        <v>0.22</v>
      </c>
      <c r="Y188" s="43">
        <f t="shared" si="12"/>
        <v>1.85</v>
      </c>
      <c r="Z188" s="43">
        <f t="shared" si="13"/>
        <v>0.22</v>
      </c>
      <c r="AA188" s="43">
        <v>0.17399999999999999</v>
      </c>
      <c r="AB188" s="44">
        <v>0.10676404001056</v>
      </c>
      <c r="AC188">
        <f t="shared" si="14"/>
        <v>104</v>
      </c>
      <c r="AD188">
        <f t="shared" si="15"/>
        <v>0</v>
      </c>
      <c r="AE188">
        <f t="shared" si="16"/>
        <v>0.1</v>
      </c>
      <c r="AF188">
        <f>'TP Factors'!$D$3</f>
        <v>1.168489000131735</v>
      </c>
      <c r="AG188">
        <f t="shared" si="17"/>
        <v>0.1</v>
      </c>
    </row>
    <row r="189" spans="1:33">
      <c r="A189" s="40" t="s">
        <v>65</v>
      </c>
      <c r="B189" s="40">
        <v>27</v>
      </c>
      <c r="C189" s="40" t="s">
        <v>66</v>
      </c>
      <c r="D189" s="41">
        <v>33.090000000000003</v>
      </c>
      <c r="E189" s="40" t="s">
        <v>67</v>
      </c>
      <c r="F189" s="40">
        <v>3456</v>
      </c>
      <c r="G189" s="35">
        <v>3</v>
      </c>
      <c r="H189" s="40" t="s">
        <v>68</v>
      </c>
      <c r="I189" s="40" t="s">
        <v>69</v>
      </c>
      <c r="J189" s="40">
        <v>354</v>
      </c>
      <c r="K189" s="42">
        <v>447.15977471299999</v>
      </c>
      <c r="L189" s="42">
        <v>6818.6106056899998</v>
      </c>
      <c r="M189" s="41">
        <v>0.25</v>
      </c>
      <c r="N189" s="41">
        <v>0.03</v>
      </c>
      <c r="O189" s="40">
        <v>21800</v>
      </c>
      <c r="P189" s="40">
        <v>21339</v>
      </c>
      <c r="Q189" s="43">
        <v>21800</v>
      </c>
      <c r="R189" s="43">
        <v>4340</v>
      </c>
      <c r="S189" s="40" t="s">
        <v>77</v>
      </c>
      <c r="T189" s="40" t="s">
        <v>104</v>
      </c>
      <c r="U189" s="43">
        <v>54.65</v>
      </c>
      <c r="V189" s="43">
        <v>1</v>
      </c>
      <c r="W189" s="43">
        <v>0.7</v>
      </c>
      <c r="X189" s="43">
        <v>0.09</v>
      </c>
      <c r="Y189" s="43">
        <f t="shared" si="12"/>
        <v>0.7</v>
      </c>
      <c r="Z189" s="43">
        <f t="shared" si="13"/>
        <v>0.09</v>
      </c>
      <c r="AA189" s="43">
        <v>0.10199999999999999</v>
      </c>
      <c r="AB189" s="44">
        <v>1.6849086351378899</v>
      </c>
      <c r="AC189">
        <f t="shared" si="14"/>
        <v>965</v>
      </c>
      <c r="AD189">
        <f t="shared" si="15"/>
        <v>1</v>
      </c>
      <c r="AE189">
        <f t="shared" si="16"/>
        <v>0.2</v>
      </c>
      <c r="AF189">
        <f>'TP Factors'!$D$3</f>
        <v>1.168489000131735</v>
      </c>
      <c r="AG189">
        <f t="shared" si="17"/>
        <v>0.2</v>
      </c>
    </row>
    <row r="190" spans="1:33">
      <c r="A190" s="40" t="s">
        <v>65</v>
      </c>
      <c r="B190" s="40">
        <v>27</v>
      </c>
      <c r="C190" s="40" t="s">
        <v>66</v>
      </c>
      <c r="D190" s="41">
        <v>33.090000000000003</v>
      </c>
      <c r="E190" s="40" t="s">
        <v>67</v>
      </c>
      <c r="F190" s="40">
        <v>1234</v>
      </c>
      <c r="G190" s="35">
        <v>13</v>
      </c>
      <c r="H190" s="40" t="s">
        <v>68</v>
      </c>
      <c r="I190" s="40" t="s">
        <v>69</v>
      </c>
      <c r="J190" s="40">
        <v>46</v>
      </c>
      <c r="K190" s="42">
        <v>122.110297731</v>
      </c>
      <c r="L190" s="42">
        <v>525.05741348399999</v>
      </c>
      <c r="M190" s="41">
        <v>0.09</v>
      </c>
      <c r="N190" s="41">
        <v>0.01</v>
      </c>
      <c r="O190" s="40">
        <v>21837</v>
      </c>
      <c r="P190" s="40">
        <v>21375</v>
      </c>
      <c r="Q190" s="43">
        <v>21837</v>
      </c>
      <c r="R190" s="43">
        <v>1100</v>
      </c>
      <c r="S190" s="40" t="s">
        <v>77</v>
      </c>
      <c r="T190" s="40" t="s">
        <v>97</v>
      </c>
      <c r="U190" s="43">
        <v>54.65</v>
      </c>
      <c r="V190" s="43">
        <v>1</v>
      </c>
      <c r="W190" s="43">
        <v>1.85</v>
      </c>
      <c r="X190" s="43">
        <v>0.22</v>
      </c>
      <c r="Y190" s="43">
        <f t="shared" si="12"/>
        <v>1.85</v>
      </c>
      <c r="Z190" s="43">
        <f t="shared" si="13"/>
        <v>0.22</v>
      </c>
      <c r="AA190" s="43">
        <v>0.17399999999999999</v>
      </c>
      <c r="AB190" s="44">
        <v>0.129743993449496</v>
      </c>
      <c r="AC190">
        <f t="shared" si="14"/>
        <v>127</v>
      </c>
      <c r="AD190">
        <f t="shared" si="15"/>
        <v>1</v>
      </c>
      <c r="AE190">
        <f t="shared" si="16"/>
        <v>0.1</v>
      </c>
      <c r="AF190">
        <f>'TP Factors'!$D$3</f>
        <v>1.168489000131735</v>
      </c>
      <c r="AG190">
        <f t="shared" si="17"/>
        <v>0.1</v>
      </c>
    </row>
    <row r="191" spans="1:33">
      <c r="A191" s="40" t="s">
        <v>65</v>
      </c>
      <c r="B191" s="40">
        <v>27</v>
      </c>
      <c r="C191" s="40" t="s">
        <v>66</v>
      </c>
      <c r="D191" s="41">
        <v>33.090000000000003</v>
      </c>
      <c r="E191" s="40" t="s">
        <v>67</v>
      </c>
      <c r="F191" s="40">
        <v>3456</v>
      </c>
      <c r="G191" s="35">
        <v>0</v>
      </c>
      <c r="H191" s="40" t="s">
        <v>68</v>
      </c>
      <c r="I191" s="40" t="s">
        <v>69</v>
      </c>
      <c r="J191" s="40">
        <v>7</v>
      </c>
      <c r="K191" s="42">
        <v>39.840214484900002</v>
      </c>
      <c r="L191" s="42">
        <v>44.9951297713</v>
      </c>
      <c r="M191" s="41">
        <v>0</v>
      </c>
      <c r="N191" s="41">
        <v>0</v>
      </c>
      <c r="O191" s="40">
        <v>21859</v>
      </c>
      <c r="P191" s="40">
        <v>21397</v>
      </c>
      <c r="Q191" s="43">
        <v>21859</v>
      </c>
      <c r="R191" s="43">
        <v>6300</v>
      </c>
      <c r="S191" s="40" t="s">
        <v>72</v>
      </c>
      <c r="T191" s="40" t="s">
        <v>93</v>
      </c>
      <c r="U191" s="43">
        <v>54.65</v>
      </c>
      <c r="V191" s="43">
        <v>1</v>
      </c>
      <c r="W191" s="43">
        <v>0</v>
      </c>
      <c r="X191" s="43">
        <v>0</v>
      </c>
      <c r="Y191" s="43">
        <f t="shared" si="12"/>
        <v>0</v>
      </c>
      <c r="Z191" s="43">
        <f t="shared" si="13"/>
        <v>0</v>
      </c>
      <c r="AA191" s="43">
        <v>0.30299999999999999</v>
      </c>
      <c r="AB191" s="44">
        <v>1.11184942314832E-2</v>
      </c>
      <c r="AC191">
        <f t="shared" si="14"/>
        <v>19</v>
      </c>
      <c r="AD191">
        <f t="shared" si="15"/>
        <v>0</v>
      </c>
      <c r="AE191">
        <f t="shared" si="16"/>
        <v>0</v>
      </c>
      <c r="AF191">
        <f>'TP Factors'!$D$3</f>
        <v>1.168489000131735</v>
      </c>
      <c r="AG191">
        <f t="shared" si="17"/>
        <v>0</v>
      </c>
    </row>
    <row r="192" spans="1:33">
      <c r="A192" s="40" t="s">
        <v>65</v>
      </c>
      <c r="B192" s="40">
        <v>27</v>
      </c>
      <c r="C192" s="40" t="s">
        <v>66</v>
      </c>
      <c r="D192" s="41">
        <v>33.090000000000003</v>
      </c>
      <c r="E192" s="40" t="s">
        <v>67</v>
      </c>
      <c r="F192" s="40">
        <v>1234</v>
      </c>
      <c r="G192" s="35">
        <v>81</v>
      </c>
      <c r="H192" s="40" t="s">
        <v>68</v>
      </c>
      <c r="I192" s="40" t="s">
        <v>69</v>
      </c>
      <c r="J192" s="40">
        <v>41</v>
      </c>
      <c r="K192" s="42">
        <v>70.487463945900004</v>
      </c>
      <c r="L192" s="42">
        <v>137.18798385100001</v>
      </c>
      <c r="M192" s="41">
        <v>0.06</v>
      </c>
      <c r="N192" s="41">
        <v>0.01</v>
      </c>
      <c r="O192" s="40">
        <v>21865</v>
      </c>
      <c r="P192" s="40">
        <v>21403</v>
      </c>
      <c r="Q192" s="43">
        <v>21865</v>
      </c>
      <c r="R192" s="43">
        <v>1480</v>
      </c>
      <c r="S192" s="40" t="s">
        <v>77</v>
      </c>
      <c r="T192" s="40" t="s">
        <v>125</v>
      </c>
      <c r="U192" s="43">
        <v>54.65</v>
      </c>
      <c r="V192" s="43">
        <v>1</v>
      </c>
      <c r="W192" s="43">
        <v>1.58</v>
      </c>
      <c r="X192" s="43">
        <v>0.18</v>
      </c>
      <c r="Y192" s="43">
        <f t="shared" si="12"/>
        <v>1.58</v>
      </c>
      <c r="Z192" s="43">
        <f t="shared" si="13"/>
        <v>0.18</v>
      </c>
      <c r="AA192" s="43">
        <v>0.72899999999999998</v>
      </c>
      <c r="AB192" s="44">
        <v>3.2797970676850099E-2</v>
      </c>
      <c r="AC192">
        <f t="shared" si="14"/>
        <v>134</v>
      </c>
      <c r="AD192">
        <f t="shared" si="15"/>
        <v>0</v>
      </c>
      <c r="AE192">
        <f t="shared" si="16"/>
        <v>0.1</v>
      </c>
      <c r="AF192">
        <f>'TP Factors'!$D$3</f>
        <v>1.168489000131735</v>
      </c>
      <c r="AG192">
        <f t="shared" si="17"/>
        <v>0.1</v>
      </c>
    </row>
    <row r="193" spans="1:33">
      <c r="A193" s="40" t="s">
        <v>65</v>
      </c>
      <c r="B193" s="40">
        <v>27</v>
      </c>
      <c r="C193" s="40" t="s">
        <v>66</v>
      </c>
      <c r="D193" s="41">
        <v>33.090000000000003</v>
      </c>
      <c r="E193" s="40" t="s">
        <v>67</v>
      </c>
      <c r="F193" s="40">
        <v>1234</v>
      </c>
      <c r="G193" s="35">
        <v>13</v>
      </c>
      <c r="H193" s="40" t="s">
        <v>68</v>
      </c>
      <c r="I193" s="40" t="s">
        <v>69</v>
      </c>
      <c r="J193" s="40">
        <v>1</v>
      </c>
      <c r="K193" s="42">
        <v>18.985406351599998</v>
      </c>
      <c r="L193" s="42">
        <v>6.5678302239599997</v>
      </c>
      <c r="M193" s="41">
        <v>0</v>
      </c>
      <c r="N193" s="41">
        <v>0</v>
      </c>
      <c r="O193" s="40">
        <v>21866</v>
      </c>
      <c r="P193" s="40">
        <v>21404</v>
      </c>
      <c r="Q193" s="43">
        <v>21866</v>
      </c>
      <c r="R193" s="43">
        <v>1100</v>
      </c>
      <c r="S193" s="40" t="s">
        <v>77</v>
      </c>
      <c r="T193" s="40" t="s">
        <v>97</v>
      </c>
      <c r="U193" s="43">
        <v>54.65</v>
      </c>
      <c r="V193" s="43">
        <v>1</v>
      </c>
      <c r="W193" s="43">
        <v>1.85</v>
      </c>
      <c r="X193" s="43">
        <v>0.22</v>
      </c>
      <c r="Y193" s="43">
        <f t="shared" si="12"/>
        <v>1.85</v>
      </c>
      <c r="Z193" s="43">
        <f t="shared" si="13"/>
        <v>0.22</v>
      </c>
      <c r="AA193" s="43">
        <v>0.17399999999999999</v>
      </c>
      <c r="AB193" s="44">
        <v>1.62293970247301E-3</v>
      </c>
      <c r="AC193">
        <f t="shared" si="14"/>
        <v>2</v>
      </c>
      <c r="AD193">
        <f t="shared" si="15"/>
        <v>0</v>
      </c>
      <c r="AE193">
        <f t="shared" si="16"/>
        <v>0</v>
      </c>
      <c r="AF193">
        <f>'TP Factors'!$D$3</f>
        <v>1.168489000131735</v>
      </c>
      <c r="AG193">
        <f t="shared" si="17"/>
        <v>0</v>
      </c>
    </row>
    <row r="194" spans="1:33">
      <c r="A194" s="40" t="s">
        <v>65</v>
      </c>
      <c r="B194" s="40">
        <v>27</v>
      </c>
      <c r="C194" s="40" t="s">
        <v>66</v>
      </c>
      <c r="D194" s="41">
        <v>33.090000000000003</v>
      </c>
      <c r="E194" s="40" t="s">
        <v>67</v>
      </c>
      <c r="F194" s="40">
        <v>3456</v>
      </c>
      <c r="G194" s="35">
        <v>3</v>
      </c>
      <c r="H194" s="40" t="s">
        <v>68</v>
      </c>
      <c r="I194" s="40" t="s">
        <v>69</v>
      </c>
      <c r="J194" s="40">
        <v>655</v>
      </c>
      <c r="K194" s="42">
        <v>568.01183901399997</v>
      </c>
      <c r="L194" s="42">
        <v>12627.105043400001</v>
      </c>
      <c r="M194" s="41">
        <v>0.46</v>
      </c>
      <c r="N194" s="41">
        <v>0.06</v>
      </c>
      <c r="O194" s="40">
        <v>21878</v>
      </c>
      <c r="P194" s="40">
        <v>21414</v>
      </c>
      <c r="Q194" s="43">
        <v>21878</v>
      </c>
      <c r="R194" s="43">
        <v>4340</v>
      </c>
      <c r="S194" s="40" t="s">
        <v>77</v>
      </c>
      <c r="T194" s="40" t="s">
        <v>104</v>
      </c>
      <c r="U194" s="43">
        <v>54.65</v>
      </c>
      <c r="V194" s="43">
        <v>1</v>
      </c>
      <c r="W194" s="43">
        <v>0.7</v>
      </c>
      <c r="X194" s="43">
        <v>0.09</v>
      </c>
      <c r="Y194" s="43">
        <f t="shared" si="12"/>
        <v>0.7</v>
      </c>
      <c r="Z194" s="43">
        <f t="shared" si="13"/>
        <v>0.09</v>
      </c>
      <c r="AA194" s="43">
        <v>0.10199999999999999</v>
      </c>
      <c r="AB194" s="44">
        <v>3.1173626780886301</v>
      </c>
      <c r="AC194">
        <f t="shared" si="14"/>
        <v>1786</v>
      </c>
      <c r="AD194">
        <f t="shared" si="15"/>
        <v>3</v>
      </c>
      <c r="AE194">
        <f t="shared" si="16"/>
        <v>0.4</v>
      </c>
      <c r="AF194">
        <f>'TP Factors'!$D$3</f>
        <v>1.168489000131735</v>
      </c>
      <c r="AG194">
        <f t="shared" si="17"/>
        <v>0.5</v>
      </c>
    </row>
    <row r="195" spans="1:33">
      <c r="A195" s="40" t="s">
        <v>65</v>
      </c>
      <c r="B195" s="40">
        <v>27</v>
      </c>
      <c r="C195" s="40" t="s">
        <v>66</v>
      </c>
      <c r="D195" s="41">
        <v>33.090000000000003</v>
      </c>
      <c r="E195" s="40" t="s">
        <v>67</v>
      </c>
      <c r="F195" s="40">
        <v>3456</v>
      </c>
      <c r="G195" s="35">
        <v>3</v>
      </c>
      <c r="H195" s="40" t="s">
        <v>68</v>
      </c>
      <c r="I195" s="40" t="s">
        <v>69</v>
      </c>
      <c r="J195" s="40">
        <v>4</v>
      </c>
      <c r="K195" s="42">
        <v>73.710403427700001</v>
      </c>
      <c r="L195" s="42">
        <v>71.357940634800002</v>
      </c>
      <c r="M195" s="41">
        <v>0</v>
      </c>
      <c r="N195" s="41">
        <v>0</v>
      </c>
      <c r="O195" s="40">
        <v>21887</v>
      </c>
      <c r="P195" s="40">
        <v>21423</v>
      </c>
      <c r="Q195" s="43">
        <v>21887</v>
      </c>
      <c r="R195" s="43">
        <v>4340</v>
      </c>
      <c r="S195" s="40" t="s">
        <v>77</v>
      </c>
      <c r="T195" s="40" t="s">
        <v>104</v>
      </c>
      <c r="U195" s="43">
        <v>54.65</v>
      </c>
      <c r="V195" s="43">
        <v>1</v>
      </c>
      <c r="W195" s="43">
        <v>0.7</v>
      </c>
      <c r="X195" s="43">
        <v>0.09</v>
      </c>
      <c r="Y195" s="43">
        <f t="shared" ref="Y195:Y258" si="18">W195</f>
        <v>0.7</v>
      </c>
      <c r="Z195" s="43">
        <f t="shared" ref="Z195:Z258" si="19">X195</f>
        <v>0.09</v>
      </c>
      <c r="AA195" s="43">
        <v>0.10199999999999999</v>
      </c>
      <c r="AB195" s="44">
        <v>1.49744233356752E-2</v>
      </c>
      <c r="AC195">
        <f t="shared" ref="AC195:AC258" si="20">ROUND(AB195*AA195*U195*102.79,0)</f>
        <v>9</v>
      </c>
      <c r="AD195">
        <f t="shared" ref="AD195:AD258" si="21">ROUND(Y195*AC195*0.002205,0)</f>
        <v>0</v>
      </c>
      <c r="AE195">
        <f t="shared" ref="AE195:AE258" si="22">ROUND(Z195*AC195*0.002205,1)</f>
        <v>0</v>
      </c>
      <c r="AF195">
        <f>'TP Factors'!$D$3</f>
        <v>1.168489000131735</v>
      </c>
      <c r="AG195">
        <f t="shared" ref="AG195:AG258" si="23">ROUND(AE195*AF195,1)</f>
        <v>0</v>
      </c>
    </row>
    <row r="196" spans="1:33">
      <c r="A196" s="40" t="s">
        <v>65</v>
      </c>
      <c r="B196" s="40">
        <v>27</v>
      </c>
      <c r="C196" s="40" t="s">
        <v>66</v>
      </c>
      <c r="D196" s="41">
        <v>33.090000000000003</v>
      </c>
      <c r="E196" s="40" t="s">
        <v>67</v>
      </c>
      <c r="F196" s="40">
        <v>3456</v>
      </c>
      <c r="G196" s="35">
        <v>15.7</v>
      </c>
      <c r="H196" s="40" t="s">
        <v>68</v>
      </c>
      <c r="I196" s="40" t="s">
        <v>69</v>
      </c>
      <c r="J196" s="40">
        <v>7549</v>
      </c>
      <c r="K196" s="42">
        <v>1185.6391779800001</v>
      </c>
      <c r="L196" s="42">
        <v>52045.922428700003</v>
      </c>
      <c r="M196" s="41">
        <v>12</v>
      </c>
      <c r="N196" s="41">
        <v>1.89</v>
      </c>
      <c r="O196" s="40">
        <v>21892</v>
      </c>
      <c r="P196" s="40">
        <v>21428</v>
      </c>
      <c r="Q196" s="43">
        <v>21892</v>
      </c>
      <c r="R196" s="43">
        <v>2240</v>
      </c>
      <c r="S196" s="40" t="s">
        <v>91</v>
      </c>
      <c r="T196" s="40" t="s">
        <v>96</v>
      </c>
      <c r="U196" s="43">
        <v>54.65</v>
      </c>
      <c r="V196" s="43">
        <v>1</v>
      </c>
      <c r="W196" s="43">
        <v>1.59</v>
      </c>
      <c r="X196" s="43">
        <v>0.25</v>
      </c>
      <c r="Y196" s="43">
        <f t="shared" si="18"/>
        <v>1.59</v>
      </c>
      <c r="Z196" s="43">
        <f t="shared" si="19"/>
        <v>0.25</v>
      </c>
      <c r="AA196" s="43">
        <v>0.28499999999999998</v>
      </c>
      <c r="AB196" s="44">
        <v>12.8607760723</v>
      </c>
      <c r="AC196">
        <f t="shared" si="20"/>
        <v>20590</v>
      </c>
      <c r="AD196">
        <f t="shared" si="21"/>
        <v>72</v>
      </c>
      <c r="AE196">
        <f t="shared" si="22"/>
        <v>11.4</v>
      </c>
      <c r="AF196">
        <f>'TP Factors'!$D$3</f>
        <v>1.168489000131735</v>
      </c>
      <c r="AG196">
        <f t="shared" si="23"/>
        <v>13.3</v>
      </c>
    </row>
    <row r="197" spans="1:33">
      <c r="A197" s="40" t="s">
        <v>65</v>
      </c>
      <c r="B197" s="40">
        <v>27</v>
      </c>
      <c r="C197" s="40" t="s">
        <v>66</v>
      </c>
      <c r="D197" s="41">
        <v>33.090000000000003</v>
      </c>
      <c r="E197" s="40" t="s">
        <v>67</v>
      </c>
      <c r="F197" s="40">
        <v>1234</v>
      </c>
      <c r="G197" s="35">
        <v>13</v>
      </c>
      <c r="H197" s="40" t="s">
        <v>68</v>
      </c>
      <c r="I197" s="40" t="s">
        <v>69</v>
      </c>
      <c r="J197" s="40">
        <v>1</v>
      </c>
      <c r="K197" s="42">
        <v>14.9951664606</v>
      </c>
      <c r="L197" s="42">
        <v>10.7257374821</v>
      </c>
      <c r="M197" s="41">
        <v>0</v>
      </c>
      <c r="N197" s="41">
        <v>0</v>
      </c>
      <c r="O197" s="40">
        <v>21893</v>
      </c>
      <c r="P197" s="40">
        <v>21429</v>
      </c>
      <c r="Q197" s="43">
        <v>21893</v>
      </c>
      <c r="R197" s="43">
        <v>1100</v>
      </c>
      <c r="S197" s="40" t="s">
        <v>77</v>
      </c>
      <c r="T197" s="40" t="s">
        <v>97</v>
      </c>
      <c r="U197" s="43">
        <v>54.65</v>
      </c>
      <c r="V197" s="43">
        <v>1</v>
      </c>
      <c r="W197" s="43">
        <v>1.85</v>
      </c>
      <c r="X197" s="43">
        <v>0.22</v>
      </c>
      <c r="Y197" s="43">
        <f t="shared" si="18"/>
        <v>1.85</v>
      </c>
      <c r="Z197" s="43">
        <f t="shared" si="19"/>
        <v>0.22</v>
      </c>
      <c r="AA197" s="43">
        <v>0.17399999999999999</v>
      </c>
      <c r="AB197" s="44">
        <v>2.65037685199365E-3</v>
      </c>
      <c r="AC197">
        <f t="shared" si="20"/>
        <v>3</v>
      </c>
      <c r="AD197">
        <f t="shared" si="21"/>
        <v>0</v>
      </c>
      <c r="AE197">
        <f t="shared" si="22"/>
        <v>0</v>
      </c>
      <c r="AF197">
        <f>'TP Factors'!$D$3</f>
        <v>1.168489000131735</v>
      </c>
      <c r="AG197">
        <f t="shared" si="23"/>
        <v>0</v>
      </c>
    </row>
    <row r="198" spans="1:33">
      <c r="A198" s="40" t="s">
        <v>65</v>
      </c>
      <c r="B198" s="40">
        <v>27</v>
      </c>
      <c r="C198" s="40" t="s">
        <v>66</v>
      </c>
      <c r="D198" s="41">
        <v>33.090000000000003</v>
      </c>
      <c r="E198" s="40" t="s">
        <v>67</v>
      </c>
      <c r="F198" s="40">
        <v>3456</v>
      </c>
      <c r="G198" s="35">
        <v>4</v>
      </c>
      <c r="H198" s="40" t="s">
        <v>68</v>
      </c>
      <c r="I198" s="40" t="s">
        <v>69</v>
      </c>
      <c r="J198" s="40">
        <v>544</v>
      </c>
      <c r="K198" s="42">
        <v>649.30483052900001</v>
      </c>
      <c r="L198" s="42">
        <v>10685.168653000001</v>
      </c>
      <c r="M198" s="41">
        <v>0.65</v>
      </c>
      <c r="N198" s="41">
        <v>0.03</v>
      </c>
      <c r="O198" s="40">
        <v>21899</v>
      </c>
      <c r="P198" s="40">
        <v>21434</v>
      </c>
      <c r="Q198" s="43">
        <v>21899</v>
      </c>
      <c r="R198" s="43">
        <v>3100</v>
      </c>
      <c r="S198" s="40" t="s">
        <v>77</v>
      </c>
      <c r="T198" s="40" t="s">
        <v>81</v>
      </c>
      <c r="U198" s="43">
        <v>54.65</v>
      </c>
      <c r="V198" s="43">
        <v>1</v>
      </c>
      <c r="W198" s="43">
        <v>1.25</v>
      </c>
      <c r="X198" s="43">
        <v>6.4000000000000001E-2</v>
      </c>
      <c r="Y198" s="43">
        <f t="shared" si="18"/>
        <v>1.25</v>
      </c>
      <c r="Z198" s="43">
        <f t="shared" si="19"/>
        <v>6.4000000000000001E-2</v>
      </c>
      <c r="AA198" s="43">
        <v>0.1</v>
      </c>
      <c r="AB198" s="44">
        <v>2.64035211460362</v>
      </c>
      <c r="AC198">
        <f t="shared" si="20"/>
        <v>1483</v>
      </c>
      <c r="AD198">
        <f t="shared" si="21"/>
        <v>4</v>
      </c>
      <c r="AE198">
        <f t="shared" si="22"/>
        <v>0.2</v>
      </c>
      <c r="AF198">
        <f>'TP Factors'!$D$3</f>
        <v>1.168489000131735</v>
      </c>
      <c r="AG198">
        <f t="shared" si="23"/>
        <v>0.2</v>
      </c>
    </row>
    <row r="199" spans="1:33">
      <c r="A199" s="40" t="s">
        <v>65</v>
      </c>
      <c r="B199" s="40">
        <v>27</v>
      </c>
      <c r="C199" s="40" t="s">
        <v>66</v>
      </c>
      <c r="D199" s="41">
        <v>33.090000000000003</v>
      </c>
      <c r="E199" s="40" t="s">
        <v>67</v>
      </c>
      <c r="F199" s="40">
        <v>3456</v>
      </c>
      <c r="G199" s="35">
        <v>3</v>
      </c>
      <c r="H199" s="40" t="s">
        <v>68</v>
      </c>
      <c r="I199" s="40" t="s">
        <v>69</v>
      </c>
      <c r="J199" s="40">
        <v>1562</v>
      </c>
      <c r="K199" s="42">
        <v>385.20613452600003</v>
      </c>
      <c r="L199" s="42">
        <v>7432.0964841200002</v>
      </c>
      <c r="M199" s="41">
        <v>1.0900000000000001</v>
      </c>
      <c r="N199" s="41">
        <v>0.14000000000000001</v>
      </c>
      <c r="O199" s="40">
        <v>21906</v>
      </c>
      <c r="P199" s="40">
        <v>21440</v>
      </c>
      <c r="Q199" s="43">
        <v>21906</v>
      </c>
      <c r="R199" s="43">
        <v>4340</v>
      </c>
      <c r="S199" s="40" t="s">
        <v>72</v>
      </c>
      <c r="T199" s="40" t="s">
        <v>88</v>
      </c>
      <c r="U199" s="43">
        <v>54.65</v>
      </c>
      <c r="V199" s="43">
        <v>1</v>
      </c>
      <c r="W199" s="43">
        <v>0.7</v>
      </c>
      <c r="X199" s="43">
        <v>0.09</v>
      </c>
      <c r="Y199" s="43">
        <f t="shared" si="18"/>
        <v>0.7</v>
      </c>
      <c r="Z199" s="43">
        <f t="shared" si="19"/>
        <v>0.09</v>
      </c>
      <c r="AA199" s="43">
        <v>0.41299999999999998</v>
      </c>
      <c r="AB199" s="44">
        <v>1.8365036907346199</v>
      </c>
      <c r="AC199">
        <f t="shared" si="20"/>
        <v>4261</v>
      </c>
      <c r="AD199">
        <f t="shared" si="21"/>
        <v>7</v>
      </c>
      <c r="AE199">
        <f t="shared" si="22"/>
        <v>0.8</v>
      </c>
      <c r="AF199">
        <f>'TP Factors'!$D$3</f>
        <v>1.168489000131735</v>
      </c>
      <c r="AG199">
        <f t="shared" si="23"/>
        <v>0.9</v>
      </c>
    </row>
    <row r="200" spans="1:33">
      <c r="A200" s="40" t="s">
        <v>65</v>
      </c>
      <c r="B200" s="40">
        <v>27</v>
      </c>
      <c r="C200" s="40" t="s">
        <v>66</v>
      </c>
      <c r="D200" s="41">
        <v>33.090000000000003</v>
      </c>
      <c r="E200" s="40" t="s">
        <v>67</v>
      </c>
      <c r="F200" s="40">
        <v>1234</v>
      </c>
      <c r="G200" s="35">
        <v>102.5</v>
      </c>
      <c r="H200" s="40" t="s">
        <v>68</v>
      </c>
      <c r="I200" s="40" t="s">
        <v>69</v>
      </c>
      <c r="J200" s="40">
        <v>905</v>
      </c>
      <c r="K200" s="42">
        <v>726.55552402199999</v>
      </c>
      <c r="L200" s="42">
        <v>2685.33250602</v>
      </c>
      <c r="M200" s="41">
        <v>1.9</v>
      </c>
      <c r="N200" s="41">
        <v>0.47</v>
      </c>
      <c r="O200" s="40">
        <v>21913</v>
      </c>
      <c r="P200" s="40">
        <v>21447</v>
      </c>
      <c r="Q200" s="43">
        <v>21913</v>
      </c>
      <c r="R200" s="43">
        <v>1300</v>
      </c>
      <c r="S200" s="40" t="s">
        <v>72</v>
      </c>
      <c r="T200" s="40" t="s">
        <v>89</v>
      </c>
      <c r="U200" s="43">
        <v>54.65</v>
      </c>
      <c r="V200" s="43">
        <v>1</v>
      </c>
      <c r="W200" s="43">
        <v>2.42</v>
      </c>
      <c r="X200" s="43">
        <v>0.51600000000000001</v>
      </c>
      <c r="Y200" s="43">
        <f t="shared" si="18"/>
        <v>2.42</v>
      </c>
      <c r="Z200" s="43">
        <f t="shared" si="19"/>
        <v>0.51600000000000001</v>
      </c>
      <c r="AA200" s="43">
        <v>0.66200000000000003</v>
      </c>
      <c r="AB200" s="44">
        <v>0.66355745901344898</v>
      </c>
      <c r="AC200">
        <f t="shared" si="20"/>
        <v>2468</v>
      </c>
      <c r="AD200">
        <f t="shared" si="21"/>
        <v>13</v>
      </c>
      <c r="AE200">
        <f t="shared" si="22"/>
        <v>2.8</v>
      </c>
      <c r="AF200">
        <f>'TP Factors'!$D$3</f>
        <v>1.168489000131735</v>
      </c>
      <c r="AG200">
        <f t="shared" si="23"/>
        <v>3.3</v>
      </c>
    </row>
    <row r="201" spans="1:33">
      <c r="A201" s="40" t="s">
        <v>65</v>
      </c>
      <c r="B201" s="40">
        <v>27</v>
      </c>
      <c r="C201" s="40" t="s">
        <v>66</v>
      </c>
      <c r="D201" s="41">
        <v>33.090000000000003</v>
      </c>
      <c r="E201" s="40" t="s">
        <v>67</v>
      </c>
      <c r="F201" s="40">
        <v>1234</v>
      </c>
      <c r="G201" s="35">
        <v>11.1</v>
      </c>
      <c r="H201" s="40" t="s">
        <v>68</v>
      </c>
      <c r="I201" s="40" t="s">
        <v>69</v>
      </c>
      <c r="J201" s="40">
        <v>329</v>
      </c>
      <c r="K201" s="42">
        <v>294.93170362699999</v>
      </c>
      <c r="L201" s="42">
        <v>2583.6124224099999</v>
      </c>
      <c r="M201" s="41">
        <v>0.41</v>
      </c>
      <c r="N201" s="41">
        <v>0.02</v>
      </c>
      <c r="O201" s="40">
        <v>21917</v>
      </c>
      <c r="P201" s="40">
        <v>21451</v>
      </c>
      <c r="Q201" s="43">
        <v>21917</v>
      </c>
      <c r="R201" s="43">
        <v>8120</v>
      </c>
      <c r="S201" s="40" t="s">
        <v>72</v>
      </c>
      <c r="T201" s="40" t="s">
        <v>87</v>
      </c>
      <c r="U201" s="43">
        <v>54.65</v>
      </c>
      <c r="V201" s="43">
        <v>1</v>
      </c>
      <c r="W201" s="43">
        <v>1.25</v>
      </c>
      <c r="X201" s="43">
        <v>5.2999999999999999E-2</v>
      </c>
      <c r="Y201" s="43">
        <f t="shared" si="18"/>
        <v>1.25</v>
      </c>
      <c r="Z201" s="43">
        <f t="shared" si="19"/>
        <v>5.2999999999999999E-2</v>
      </c>
      <c r="AA201" s="43">
        <v>0.25</v>
      </c>
      <c r="AB201" s="44">
        <v>0.63842197951493496</v>
      </c>
      <c r="AC201">
        <f t="shared" si="20"/>
        <v>897</v>
      </c>
      <c r="AD201">
        <f t="shared" si="21"/>
        <v>2</v>
      </c>
      <c r="AE201">
        <f t="shared" si="22"/>
        <v>0.1</v>
      </c>
      <c r="AF201">
        <f>'TP Factors'!$D$3</f>
        <v>1.168489000131735</v>
      </c>
      <c r="AG201">
        <f t="shared" si="23"/>
        <v>0.1</v>
      </c>
    </row>
    <row r="202" spans="1:33">
      <c r="A202" s="40" t="s">
        <v>65</v>
      </c>
      <c r="B202" s="40">
        <v>27</v>
      </c>
      <c r="C202" s="40" t="s">
        <v>66</v>
      </c>
      <c r="D202" s="41">
        <v>33.090000000000003</v>
      </c>
      <c r="E202" s="40" t="s">
        <v>67</v>
      </c>
      <c r="F202" s="40">
        <v>3456</v>
      </c>
      <c r="G202" s="35">
        <v>30.5</v>
      </c>
      <c r="H202" s="40" t="s">
        <v>68</v>
      </c>
      <c r="I202" s="40" t="s">
        <v>69</v>
      </c>
      <c r="J202" s="40">
        <v>46</v>
      </c>
      <c r="K202" s="42">
        <v>164.71381523900001</v>
      </c>
      <c r="L202" s="42">
        <v>334.21307971099998</v>
      </c>
      <c r="M202" s="41">
        <v>0.09</v>
      </c>
      <c r="N202" s="41">
        <v>0.02</v>
      </c>
      <c r="O202" s="40">
        <v>21918</v>
      </c>
      <c r="P202" s="40">
        <v>21452</v>
      </c>
      <c r="Q202" s="43">
        <v>21918</v>
      </c>
      <c r="R202" s="43">
        <v>2210</v>
      </c>
      <c r="S202" s="40" t="s">
        <v>72</v>
      </c>
      <c r="T202" s="40" t="s">
        <v>73</v>
      </c>
      <c r="U202" s="43">
        <v>54.65</v>
      </c>
      <c r="V202" s="43">
        <v>1</v>
      </c>
      <c r="W202" s="43">
        <v>1.92</v>
      </c>
      <c r="X202" s="43">
        <v>0.50600000000000001</v>
      </c>
      <c r="Y202" s="43">
        <f t="shared" si="18"/>
        <v>1.92</v>
      </c>
      <c r="Z202" s="43">
        <f t="shared" si="19"/>
        <v>0.50600000000000001</v>
      </c>
      <c r="AA202" s="43">
        <v>0.26800000000000002</v>
      </c>
      <c r="AB202" s="44">
        <v>8.2585520203305202E-2</v>
      </c>
      <c r="AC202">
        <f t="shared" si="20"/>
        <v>124</v>
      </c>
      <c r="AD202">
        <f t="shared" si="21"/>
        <v>1</v>
      </c>
      <c r="AE202">
        <f t="shared" si="22"/>
        <v>0.1</v>
      </c>
      <c r="AF202">
        <f>'TP Factors'!$D$3</f>
        <v>1.168489000131735</v>
      </c>
      <c r="AG202">
        <f t="shared" si="23"/>
        <v>0.1</v>
      </c>
    </row>
    <row r="203" spans="1:33">
      <c r="A203" s="40" t="s">
        <v>65</v>
      </c>
      <c r="B203" s="40">
        <v>27</v>
      </c>
      <c r="C203" s="40" t="s">
        <v>66</v>
      </c>
      <c r="D203" s="41">
        <v>33.090000000000003</v>
      </c>
      <c r="E203" s="40" t="s">
        <v>67</v>
      </c>
      <c r="F203" s="40">
        <v>1234</v>
      </c>
      <c r="G203" s="35">
        <v>102.5</v>
      </c>
      <c r="H203" s="40" t="s">
        <v>68</v>
      </c>
      <c r="I203" s="40" t="s">
        <v>69</v>
      </c>
      <c r="J203" s="40">
        <v>6250</v>
      </c>
      <c r="K203" s="42">
        <v>609.75078283699997</v>
      </c>
      <c r="L203" s="42">
        <v>18551.107183100001</v>
      </c>
      <c r="M203" s="41">
        <v>13.12</v>
      </c>
      <c r="N203" s="41">
        <v>3.22</v>
      </c>
      <c r="O203" s="40">
        <v>21919</v>
      </c>
      <c r="P203" s="40">
        <v>21453</v>
      </c>
      <c r="Q203" s="43">
        <v>21919</v>
      </c>
      <c r="R203" s="43">
        <v>1300</v>
      </c>
      <c r="S203" s="40" t="s">
        <v>72</v>
      </c>
      <c r="T203" s="40" t="s">
        <v>89</v>
      </c>
      <c r="U203" s="43">
        <v>54.65</v>
      </c>
      <c r="V203" s="43">
        <v>1</v>
      </c>
      <c r="W203" s="43">
        <v>2.42</v>
      </c>
      <c r="X203" s="43">
        <v>0.51600000000000001</v>
      </c>
      <c r="Y203" s="43">
        <f t="shared" si="18"/>
        <v>2.42</v>
      </c>
      <c r="Z203" s="43">
        <f t="shared" si="19"/>
        <v>0.51600000000000001</v>
      </c>
      <c r="AA203" s="43">
        <v>0.66200000000000003</v>
      </c>
      <c r="AB203" s="44">
        <v>4.5840600807895102</v>
      </c>
      <c r="AC203">
        <f t="shared" si="20"/>
        <v>17047</v>
      </c>
      <c r="AD203">
        <f t="shared" si="21"/>
        <v>91</v>
      </c>
      <c r="AE203">
        <f t="shared" si="22"/>
        <v>19.399999999999999</v>
      </c>
      <c r="AF203">
        <f>'TP Factors'!$D$3</f>
        <v>1.168489000131735</v>
      </c>
      <c r="AG203">
        <f t="shared" si="23"/>
        <v>22.7</v>
      </c>
    </row>
    <row r="204" spans="1:33">
      <c r="A204" s="40" t="s">
        <v>65</v>
      </c>
      <c r="B204" s="40">
        <v>27</v>
      </c>
      <c r="C204" s="40" t="s">
        <v>66</v>
      </c>
      <c r="D204" s="41">
        <v>33.090000000000003</v>
      </c>
      <c r="E204" s="40" t="s">
        <v>67</v>
      </c>
      <c r="F204" s="40">
        <v>1234</v>
      </c>
      <c r="G204" s="35">
        <v>11.1</v>
      </c>
      <c r="H204" s="40" t="s">
        <v>68</v>
      </c>
      <c r="I204" s="40" t="s">
        <v>69</v>
      </c>
      <c r="J204" s="40">
        <v>245</v>
      </c>
      <c r="K204" s="42">
        <v>377.84904685100003</v>
      </c>
      <c r="L204" s="42">
        <v>2406.4786316999998</v>
      </c>
      <c r="M204" s="41">
        <v>0.31</v>
      </c>
      <c r="N204" s="41">
        <v>0.01</v>
      </c>
      <c r="O204" s="40">
        <v>21952</v>
      </c>
      <c r="P204" s="40">
        <v>21485</v>
      </c>
      <c r="Q204" s="43">
        <v>21952</v>
      </c>
      <c r="R204" s="43">
        <v>8120</v>
      </c>
      <c r="S204" s="40" t="s">
        <v>77</v>
      </c>
      <c r="T204" s="40" t="s">
        <v>80</v>
      </c>
      <c r="U204" s="43">
        <v>54.65</v>
      </c>
      <c r="V204" s="43">
        <v>1</v>
      </c>
      <c r="W204" s="43">
        <v>1.25</v>
      </c>
      <c r="X204" s="43">
        <v>5.2999999999999999E-2</v>
      </c>
      <c r="Y204" s="43">
        <f t="shared" si="18"/>
        <v>1.25</v>
      </c>
      <c r="Z204" s="43">
        <f t="shared" si="19"/>
        <v>5.2999999999999999E-2</v>
      </c>
      <c r="AA204" s="43">
        <v>0.2</v>
      </c>
      <c r="AB204" s="44">
        <v>0.59465144164935402</v>
      </c>
      <c r="AC204">
        <f t="shared" si="20"/>
        <v>668</v>
      </c>
      <c r="AD204">
        <f t="shared" si="21"/>
        <v>2</v>
      </c>
      <c r="AE204">
        <f t="shared" si="22"/>
        <v>0.1</v>
      </c>
      <c r="AF204">
        <f>'TP Factors'!$D$3</f>
        <v>1.168489000131735</v>
      </c>
      <c r="AG204">
        <f t="shared" si="23"/>
        <v>0.1</v>
      </c>
    </row>
    <row r="205" spans="1:33">
      <c r="A205" s="40" t="s">
        <v>65</v>
      </c>
      <c r="B205" s="40">
        <v>27</v>
      </c>
      <c r="C205" s="40" t="s">
        <v>66</v>
      </c>
      <c r="D205" s="41">
        <v>33.090000000000003</v>
      </c>
      <c r="E205" s="40" t="s">
        <v>67</v>
      </c>
      <c r="F205" s="40">
        <v>3456</v>
      </c>
      <c r="G205" s="35">
        <v>30.5</v>
      </c>
      <c r="H205" s="40" t="s">
        <v>68</v>
      </c>
      <c r="I205" s="40" t="s">
        <v>69</v>
      </c>
      <c r="J205" s="40">
        <v>26</v>
      </c>
      <c r="K205" s="42">
        <v>57.821304619999999</v>
      </c>
      <c r="L205" s="42">
        <v>193.70090349099999</v>
      </c>
      <c r="M205" s="41">
        <v>0.05</v>
      </c>
      <c r="N205" s="41">
        <v>0.01</v>
      </c>
      <c r="O205" s="40">
        <v>21959</v>
      </c>
      <c r="P205" s="40">
        <v>21492</v>
      </c>
      <c r="Q205" s="43">
        <v>21959</v>
      </c>
      <c r="R205" s="43">
        <v>2210</v>
      </c>
      <c r="S205" s="40" t="s">
        <v>72</v>
      </c>
      <c r="T205" s="40" t="s">
        <v>73</v>
      </c>
      <c r="U205" s="43">
        <v>54.65</v>
      </c>
      <c r="V205" s="43">
        <v>1</v>
      </c>
      <c r="W205" s="43">
        <v>1.92</v>
      </c>
      <c r="X205" s="43">
        <v>0.50600000000000001</v>
      </c>
      <c r="Y205" s="43">
        <f t="shared" si="18"/>
        <v>1.92</v>
      </c>
      <c r="Z205" s="43">
        <f t="shared" si="19"/>
        <v>0.50600000000000001</v>
      </c>
      <c r="AA205" s="43">
        <v>0.26800000000000002</v>
      </c>
      <c r="AB205" s="44">
        <v>4.7864344183501703E-2</v>
      </c>
      <c r="AC205">
        <f t="shared" si="20"/>
        <v>72</v>
      </c>
      <c r="AD205">
        <f t="shared" si="21"/>
        <v>0</v>
      </c>
      <c r="AE205">
        <f t="shared" si="22"/>
        <v>0.1</v>
      </c>
      <c r="AF205">
        <f>'TP Factors'!$D$3</f>
        <v>1.168489000131735</v>
      </c>
      <c r="AG205">
        <f t="shared" si="23"/>
        <v>0.1</v>
      </c>
    </row>
    <row r="206" spans="1:33">
      <c r="A206" s="40" t="s">
        <v>65</v>
      </c>
      <c r="B206" s="40">
        <v>27</v>
      </c>
      <c r="C206" s="40" t="s">
        <v>66</v>
      </c>
      <c r="D206" s="41">
        <v>33.090000000000003</v>
      </c>
      <c r="E206" s="40" t="s">
        <v>67</v>
      </c>
      <c r="F206" s="40">
        <v>1234</v>
      </c>
      <c r="G206" s="35">
        <v>13</v>
      </c>
      <c r="H206" s="40" t="s">
        <v>68</v>
      </c>
      <c r="I206" s="40" t="s">
        <v>69</v>
      </c>
      <c r="J206" s="40">
        <v>6</v>
      </c>
      <c r="K206" s="42">
        <v>44.182949361299997</v>
      </c>
      <c r="L206" s="42">
        <v>65.7560839378</v>
      </c>
      <c r="M206" s="41">
        <v>0.01</v>
      </c>
      <c r="N206" s="41">
        <v>0</v>
      </c>
      <c r="O206" s="40">
        <v>21973</v>
      </c>
      <c r="P206" s="40">
        <v>21506</v>
      </c>
      <c r="Q206" s="43">
        <v>21973</v>
      </c>
      <c r="R206" s="43">
        <v>1100</v>
      </c>
      <c r="S206" s="40" t="s">
        <v>77</v>
      </c>
      <c r="T206" s="40" t="s">
        <v>97</v>
      </c>
      <c r="U206" s="43">
        <v>54.65</v>
      </c>
      <c r="V206" s="43">
        <v>1</v>
      </c>
      <c r="W206" s="43">
        <v>1.85</v>
      </c>
      <c r="X206" s="43">
        <v>0.22</v>
      </c>
      <c r="Y206" s="43">
        <f t="shared" si="18"/>
        <v>1.85</v>
      </c>
      <c r="Z206" s="43">
        <f t="shared" si="19"/>
        <v>0.22</v>
      </c>
      <c r="AA206" s="43">
        <v>0.17399999999999999</v>
      </c>
      <c r="AB206" s="44">
        <v>1.6248617209894501E-2</v>
      </c>
      <c r="AC206">
        <f t="shared" si="20"/>
        <v>16</v>
      </c>
      <c r="AD206">
        <f t="shared" si="21"/>
        <v>0</v>
      </c>
      <c r="AE206">
        <f t="shared" si="22"/>
        <v>0</v>
      </c>
      <c r="AF206">
        <f>'TP Factors'!$D$3</f>
        <v>1.168489000131735</v>
      </c>
      <c r="AG206">
        <f t="shared" si="23"/>
        <v>0</v>
      </c>
    </row>
    <row r="207" spans="1:33">
      <c r="A207" s="40" t="s">
        <v>65</v>
      </c>
      <c r="B207" s="40">
        <v>27</v>
      </c>
      <c r="C207" s="40" t="s">
        <v>66</v>
      </c>
      <c r="D207" s="41">
        <v>33.090000000000003</v>
      </c>
      <c r="E207" s="40" t="s">
        <v>67</v>
      </c>
      <c r="F207" s="40">
        <v>3456</v>
      </c>
      <c r="G207" s="35">
        <v>0</v>
      </c>
      <c r="H207" s="40" t="s">
        <v>68</v>
      </c>
      <c r="I207" s="40" t="s">
        <v>69</v>
      </c>
      <c r="J207" s="40">
        <v>302</v>
      </c>
      <c r="K207" s="42">
        <v>272.71877057</v>
      </c>
      <c r="L207" s="42">
        <v>1959.27206456</v>
      </c>
      <c r="M207" s="41">
        <v>0</v>
      </c>
      <c r="N207" s="41">
        <v>0</v>
      </c>
      <c r="O207" s="40">
        <v>21989</v>
      </c>
      <c r="P207" s="40">
        <v>21522</v>
      </c>
      <c r="Q207" s="43">
        <v>21989</v>
      </c>
      <c r="R207" s="43">
        <v>6300</v>
      </c>
      <c r="S207" s="40" t="s">
        <v>72</v>
      </c>
      <c r="T207" s="40" t="s">
        <v>93</v>
      </c>
      <c r="U207" s="43">
        <v>54.65</v>
      </c>
      <c r="V207" s="43">
        <v>1</v>
      </c>
      <c r="W207" s="43">
        <v>0</v>
      </c>
      <c r="X207" s="43">
        <v>0</v>
      </c>
      <c r="Y207" s="43">
        <f t="shared" si="18"/>
        <v>0</v>
      </c>
      <c r="Z207" s="43">
        <f t="shared" si="19"/>
        <v>0</v>
      </c>
      <c r="AA207" s="43">
        <v>0.30299999999999999</v>
      </c>
      <c r="AB207" s="44">
        <v>0.484144734320753</v>
      </c>
      <c r="AC207">
        <f t="shared" si="20"/>
        <v>824</v>
      </c>
      <c r="AD207">
        <f t="shared" si="21"/>
        <v>0</v>
      </c>
      <c r="AE207">
        <f t="shared" si="22"/>
        <v>0</v>
      </c>
      <c r="AF207">
        <f>'TP Factors'!$D$3</f>
        <v>1.168489000131735</v>
      </c>
      <c r="AG207">
        <f t="shared" si="23"/>
        <v>0</v>
      </c>
    </row>
    <row r="208" spans="1:33">
      <c r="A208" s="40" t="s">
        <v>65</v>
      </c>
      <c r="B208" s="40">
        <v>27</v>
      </c>
      <c r="C208" s="40" t="s">
        <v>66</v>
      </c>
      <c r="D208" s="41">
        <v>33.090000000000003</v>
      </c>
      <c r="E208" s="40" t="s">
        <v>67</v>
      </c>
      <c r="F208" s="40">
        <v>3456</v>
      </c>
      <c r="G208" s="35">
        <v>0</v>
      </c>
      <c r="H208" s="40" t="s">
        <v>68</v>
      </c>
      <c r="I208" s="40" t="s">
        <v>69</v>
      </c>
      <c r="J208" s="40">
        <v>79</v>
      </c>
      <c r="K208" s="42">
        <v>100.88360114300001</v>
      </c>
      <c r="L208" s="42">
        <v>509.29762875400002</v>
      </c>
      <c r="M208" s="41">
        <v>0</v>
      </c>
      <c r="N208" s="41">
        <v>0</v>
      </c>
      <c r="O208" s="40">
        <v>21992</v>
      </c>
      <c r="P208" s="40">
        <v>21525</v>
      </c>
      <c r="Q208" s="43">
        <v>21992</v>
      </c>
      <c r="R208" s="43">
        <v>6300</v>
      </c>
      <c r="S208" s="40" t="s">
        <v>72</v>
      </c>
      <c r="T208" s="40" t="s">
        <v>93</v>
      </c>
      <c r="U208" s="43">
        <v>54.65</v>
      </c>
      <c r="V208" s="43">
        <v>1</v>
      </c>
      <c r="W208" s="43">
        <v>0</v>
      </c>
      <c r="X208" s="43">
        <v>0</v>
      </c>
      <c r="Y208" s="43">
        <f t="shared" si="18"/>
        <v>0</v>
      </c>
      <c r="Z208" s="43">
        <f t="shared" si="19"/>
        <v>0</v>
      </c>
      <c r="AA208" s="43">
        <v>0.30299999999999999</v>
      </c>
      <c r="AB208" s="44">
        <v>0.12584968142533001</v>
      </c>
      <c r="AC208">
        <f t="shared" si="20"/>
        <v>214</v>
      </c>
      <c r="AD208">
        <f t="shared" si="21"/>
        <v>0</v>
      </c>
      <c r="AE208">
        <f t="shared" si="22"/>
        <v>0</v>
      </c>
      <c r="AF208">
        <f>'TP Factors'!$D$3</f>
        <v>1.168489000131735</v>
      </c>
      <c r="AG208">
        <f t="shared" si="23"/>
        <v>0</v>
      </c>
    </row>
    <row r="209" spans="1:33">
      <c r="A209" s="40" t="s">
        <v>65</v>
      </c>
      <c r="B209" s="40">
        <v>27</v>
      </c>
      <c r="C209" s="40" t="s">
        <v>66</v>
      </c>
      <c r="D209" s="41">
        <v>33.090000000000003</v>
      </c>
      <c r="E209" s="40" t="s">
        <v>67</v>
      </c>
      <c r="F209" s="40">
        <v>1234</v>
      </c>
      <c r="G209" s="35">
        <v>13</v>
      </c>
      <c r="H209" s="40" t="s">
        <v>68</v>
      </c>
      <c r="I209" s="40" t="s">
        <v>69</v>
      </c>
      <c r="J209" s="40">
        <v>59</v>
      </c>
      <c r="K209" s="42">
        <v>105.519567048</v>
      </c>
      <c r="L209" s="42">
        <v>666.39682883099999</v>
      </c>
      <c r="M209" s="41">
        <v>0.11</v>
      </c>
      <c r="N209" s="41">
        <v>0.01</v>
      </c>
      <c r="O209" s="40">
        <v>21997</v>
      </c>
      <c r="P209" s="40">
        <v>21530</v>
      </c>
      <c r="Q209" s="43">
        <v>21997</v>
      </c>
      <c r="R209" s="43">
        <v>1100</v>
      </c>
      <c r="S209" s="40" t="s">
        <v>77</v>
      </c>
      <c r="T209" s="40" t="s">
        <v>97</v>
      </c>
      <c r="U209" s="43">
        <v>54.65</v>
      </c>
      <c r="V209" s="43">
        <v>1</v>
      </c>
      <c r="W209" s="43">
        <v>1.85</v>
      </c>
      <c r="X209" s="43">
        <v>0.22</v>
      </c>
      <c r="Y209" s="43">
        <f t="shared" si="18"/>
        <v>1.85</v>
      </c>
      <c r="Z209" s="43">
        <f t="shared" si="19"/>
        <v>0.22</v>
      </c>
      <c r="AA209" s="43">
        <v>0.17399999999999999</v>
      </c>
      <c r="AB209" s="44">
        <v>0.16466958392093201</v>
      </c>
      <c r="AC209">
        <f t="shared" si="20"/>
        <v>161</v>
      </c>
      <c r="AD209">
        <f t="shared" si="21"/>
        <v>1</v>
      </c>
      <c r="AE209">
        <f t="shared" si="22"/>
        <v>0.1</v>
      </c>
      <c r="AF209">
        <f>'TP Factors'!$D$3</f>
        <v>1.168489000131735</v>
      </c>
      <c r="AG209">
        <f t="shared" si="23"/>
        <v>0.1</v>
      </c>
    </row>
    <row r="210" spans="1:33">
      <c r="A210" s="40" t="s">
        <v>65</v>
      </c>
      <c r="B210" s="40">
        <v>27</v>
      </c>
      <c r="C210" s="40" t="s">
        <v>66</v>
      </c>
      <c r="D210" s="41">
        <v>33.090000000000003</v>
      </c>
      <c r="E210" s="40" t="s">
        <v>67</v>
      </c>
      <c r="F210" s="40">
        <v>3456</v>
      </c>
      <c r="G210" s="35">
        <v>0</v>
      </c>
      <c r="H210" s="40" t="s">
        <v>68</v>
      </c>
      <c r="I210" s="40" t="s">
        <v>69</v>
      </c>
      <c r="J210" s="40">
        <v>1881</v>
      </c>
      <c r="K210" s="42">
        <v>541.93149256699996</v>
      </c>
      <c r="L210" s="42">
        <v>12195.943204699999</v>
      </c>
      <c r="M210" s="41">
        <v>0</v>
      </c>
      <c r="N210" s="41">
        <v>0</v>
      </c>
      <c r="O210" s="40">
        <v>22003</v>
      </c>
      <c r="P210" s="40">
        <v>21536</v>
      </c>
      <c r="Q210" s="43">
        <v>22003</v>
      </c>
      <c r="R210" s="43">
        <v>6300</v>
      </c>
      <c r="S210" s="40" t="s">
        <v>72</v>
      </c>
      <c r="T210" s="40" t="s">
        <v>93</v>
      </c>
      <c r="U210" s="43">
        <v>54.65</v>
      </c>
      <c r="V210" s="43">
        <v>1</v>
      </c>
      <c r="W210" s="43">
        <v>0</v>
      </c>
      <c r="X210" s="43">
        <v>0</v>
      </c>
      <c r="Y210" s="43">
        <f t="shared" si="18"/>
        <v>0</v>
      </c>
      <c r="Z210" s="43">
        <f t="shared" si="19"/>
        <v>0</v>
      </c>
      <c r="AA210" s="43">
        <v>0.30299999999999999</v>
      </c>
      <c r="AB210" s="44">
        <v>3.0136711432422501</v>
      </c>
      <c r="AC210">
        <f t="shared" si="20"/>
        <v>5130</v>
      </c>
      <c r="AD210">
        <f t="shared" si="21"/>
        <v>0</v>
      </c>
      <c r="AE210">
        <f t="shared" si="22"/>
        <v>0</v>
      </c>
      <c r="AF210">
        <f>'TP Factors'!$D$3</f>
        <v>1.168489000131735</v>
      </c>
      <c r="AG210">
        <f t="shared" si="23"/>
        <v>0</v>
      </c>
    </row>
    <row r="211" spans="1:33">
      <c r="A211" s="40" t="s">
        <v>65</v>
      </c>
      <c r="B211" s="40">
        <v>27</v>
      </c>
      <c r="C211" s="40" t="s">
        <v>66</v>
      </c>
      <c r="D211" s="41">
        <v>33.090000000000003</v>
      </c>
      <c r="E211" s="40" t="s">
        <v>67</v>
      </c>
      <c r="F211" s="40">
        <v>3456</v>
      </c>
      <c r="G211" s="35">
        <v>4</v>
      </c>
      <c r="H211" s="40" t="s">
        <v>68</v>
      </c>
      <c r="I211" s="40" t="s">
        <v>69</v>
      </c>
      <c r="J211" s="40">
        <v>9</v>
      </c>
      <c r="K211" s="42">
        <v>73.444712473600006</v>
      </c>
      <c r="L211" s="42">
        <v>180.241970689</v>
      </c>
      <c r="M211" s="41">
        <v>0.01</v>
      </c>
      <c r="N211" s="41">
        <v>0</v>
      </c>
      <c r="O211" s="40">
        <v>22006</v>
      </c>
      <c r="P211" s="40">
        <v>21539</v>
      </c>
      <c r="Q211" s="43">
        <v>22006</v>
      </c>
      <c r="R211" s="43">
        <v>3100</v>
      </c>
      <c r="S211" s="40" t="s">
        <v>77</v>
      </c>
      <c r="T211" s="40" t="s">
        <v>81</v>
      </c>
      <c r="U211" s="43">
        <v>54.65</v>
      </c>
      <c r="V211" s="43">
        <v>1</v>
      </c>
      <c r="W211" s="43">
        <v>1.25</v>
      </c>
      <c r="X211" s="43">
        <v>6.4000000000000001E-2</v>
      </c>
      <c r="Y211" s="43">
        <f t="shared" si="18"/>
        <v>1.25</v>
      </c>
      <c r="Z211" s="43">
        <f t="shared" si="19"/>
        <v>6.4000000000000001E-2</v>
      </c>
      <c r="AA211" s="43">
        <v>0.1</v>
      </c>
      <c r="AB211" s="44">
        <v>4.4538582769754302E-2</v>
      </c>
      <c r="AC211">
        <f t="shared" si="20"/>
        <v>25</v>
      </c>
      <c r="AD211">
        <f t="shared" si="21"/>
        <v>0</v>
      </c>
      <c r="AE211">
        <f t="shared" si="22"/>
        <v>0</v>
      </c>
      <c r="AF211">
        <f>'TP Factors'!$D$3</f>
        <v>1.168489000131735</v>
      </c>
      <c r="AG211">
        <f t="shared" si="23"/>
        <v>0</v>
      </c>
    </row>
    <row r="212" spans="1:33">
      <c r="A212" s="40" t="s">
        <v>65</v>
      </c>
      <c r="B212" s="40">
        <v>27</v>
      </c>
      <c r="C212" s="40" t="s">
        <v>66</v>
      </c>
      <c r="D212" s="41">
        <v>33.090000000000003</v>
      </c>
      <c r="E212" s="40" t="s">
        <v>67</v>
      </c>
      <c r="F212" s="40">
        <v>3456</v>
      </c>
      <c r="G212" s="35">
        <v>15.7</v>
      </c>
      <c r="H212" s="40" t="s">
        <v>68</v>
      </c>
      <c r="I212" s="40" t="s">
        <v>69</v>
      </c>
      <c r="J212" s="40">
        <v>0</v>
      </c>
      <c r="K212" s="42">
        <v>9.8872159327099993</v>
      </c>
      <c r="L212" s="42">
        <v>3.2094890228900002</v>
      </c>
      <c r="M212" s="41">
        <v>0</v>
      </c>
      <c r="N212" s="41">
        <v>0</v>
      </c>
      <c r="O212" s="40">
        <v>22013</v>
      </c>
      <c r="P212" s="40">
        <v>21546</v>
      </c>
      <c r="Q212" s="43">
        <v>22013</v>
      </c>
      <c r="R212" s="43">
        <v>2240</v>
      </c>
      <c r="S212" s="40" t="s">
        <v>70</v>
      </c>
      <c r="T212" s="40" t="s">
        <v>107</v>
      </c>
      <c r="U212" s="43">
        <v>54.65</v>
      </c>
      <c r="V212" s="43">
        <v>1</v>
      </c>
      <c r="W212" s="43">
        <v>1.59</v>
      </c>
      <c r="X212" s="43">
        <v>0.25</v>
      </c>
      <c r="Y212" s="43">
        <f t="shared" si="18"/>
        <v>1.59</v>
      </c>
      <c r="Z212" s="43">
        <f t="shared" si="19"/>
        <v>0.25</v>
      </c>
      <c r="AA212" s="43">
        <v>0.30199999999999999</v>
      </c>
      <c r="AB212" s="44">
        <v>7.9307883689330001E-4</v>
      </c>
      <c r="AC212">
        <f t="shared" si="20"/>
        <v>1</v>
      </c>
      <c r="AD212">
        <f t="shared" si="21"/>
        <v>0</v>
      </c>
      <c r="AE212">
        <f t="shared" si="22"/>
        <v>0</v>
      </c>
      <c r="AF212">
        <f>'TP Factors'!$D$3</f>
        <v>1.168489000131735</v>
      </c>
      <c r="AG212">
        <f t="shared" si="23"/>
        <v>0</v>
      </c>
    </row>
    <row r="213" spans="1:33">
      <c r="A213" s="40" t="s">
        <v>65</v>
      </c>
      <c r="B213" s="40">
        <v>27</v>
      </c>
      <c r="C213" s="40" t="s">
        <v>66</v>
      </c>
      <c r="D213" s="41">
        <v>33.090000000000003</v>
      </c>
      <c r="E213" s="40" t="s">
        <v>67</v>
      </c>
      <c r="F213" s="40">
        <v>3456</v>
      </c>
      <c r="G213" s="35">
        <v>0</v>
      </c>
      <c r="H213" s="40" t="s">
        <v>68</v>
      </c>
      <c r="I213" s="40" t="s">
        <v>69</v>
      </c>
      <c r="J213" s="40">
        <v>5167</v>
      </c>
      <c r="K213" s="42">
        <v>1194.5067073499999</v>
      </c>
      <c r="L213" s="42">
        <v>33510.980787799999</v>
      </c>
      <c r="M213" s="41">
        <v>0</v>
      </c>
      <c r="N213" s="41">
        <v>0</v>
      </c>
      <c r="O213" s="40">
        <v>22020</v>
      </c>
      <c r="P213" s="40">
        <v>21553</v>
      </c>
      <c r="Q213" s="43">
        <v>22020</v>
      </c>
      <c r="R213" s="43">
        <v>6300</v>
      </c>
      <c r="S213" s="40" t="s">
        <v>91</v>
      </c>
      <c r="T213" s="40" t="s">
        <v>124</v>
      </c>
      <c r="U213" s="43">
        <v>54.65</v>
      </c>
      <c r="V213" s="43">
        <v>1</v>
      </c>
      <c r="W213" s="43">
        <v>0</v>
      </c>
      <c r="X213" s="43">
        <v>0</v>
      </c>
      <c r="Y213" s="43">
        <f t="shared" si="18"/>
        <v>0</v>
      </c>
      <c r="Z213" s="43">
        <f t="shared" si="19"/>
        <v>0</v>
      </c>
      <c r="AA213" s="43">
        <v>0.30299999999999999</v>
      </c>
      <c r="AB213" s="44">
        <v>8.2807105679571809</v>
      </c>
      <c r="AC213">
        <f t="shared" si="20"/>
        <v>14095</v>
      </c>
      <c r="AD213">
        <f t="shared" si="21"/>
        <v>0</v>
      </c>
      <c r="AE213">
        <f t="shared" si="22"/>
        <v>0</v>
      </c>
      <c r="AF213">
        <f>'TP Factors'!$D$3</f>
        <v>1.168489000131735</v>
      </c>
      <c r="AG213">
        <f t="shared" si="23"/>
        <v>0</v>
      </c>
    </row>
    <row r="214" spans="1:33">
      <c r="A214" s="40" t="s">
        <v>65</v>
      </c>
      <c r="B214" s="40">
        <v>27</v>
      </c>
      <c r="C214" s="40" t="s">
        <v>66</v>
      </c>
      <c r="D214" s="41">
        <v>33.090000000000003</v>
      </c>
      <c r="E214" s="40" t="s">
        <v>67</v>
      </c>
      <c r="F214" s="40">
        <v>3456</v>
      </c>
      <c r="G214" s="35">
        <v>3</v>
      </c>
      <c r="H214" s="40" t="s">
        <v>68</v>
      </c>
      <c r="I214" s="40" t="s">
        <v>69</v>
      </c>
      <c r="J214" s="40">
        <v>454</v>
      </c>
      <c r="K214" s="42">
        <v>436.54071657200001</v>
      </c>
      <c r="L214" s="42">
        <v>8753.2899336200007</v>
      </c>
      <c r="M214" s="41">
        <v>0.32</v>
      </c>
      <c r="N214" s="41">
        <v>0.04</v>
      </c>
      <c r="O214" s="40">
        <v>22026</v>
      </c>
      <c r="P214" s="40">
        <v>21558</v>
      </c>
      <c r="Q214" s="43">
        <v>22026</v>
      </c>
      <c r="R214" s="43">
        <v>4340</v>
      </c>
      <c r="S214" s="40" t="s">
        <v>77</v>
      </c>
      <c r="T214" s="40" t="s">
        <v>104</v>
      </c>
      <c r="U214" s="43">
        <v>54.65</v>
      </c>
      <c r="V214" s="43">
        <v>1</v>
      </c>
      <c r="W214" s="43">
        <v>0.7</v>
      </c>
      <c r="X214" s="43">
        <v>0.09</v>
      </c>
      <c r="Y214" s="43">
        <f t="shared" si="18"/>
        <v>0.7</v>
      </c>
      <c r="Z214" s="43">
        <f t="shared" si="19"/>
        <v>0.09</v>
      </c>
      <c r="AA214" s="43">
        <v>0.10199999999999999</v>
      </c>
      <c r="AB214" s="44">
        <v>2.16297639620994</v>
      </c>
      <c r="AC214">
        <f t="shared" si="20"/>
        <v>1239</v>
      </c>
      <c r="AD214">
        <f t="shared" si="21"/>
        <v>2</v>
      </c>
      <c r="AE214">
        <f t="shared" si="22"/>
        <v>0.2</v>
      </c>
      <c r="AF214">
        <f>'TP Factors'!$D$3</f>
        <v>1.168489000131735</v>
      </c>
      <c r="AG214">
        <f t="shared" si="23"/>
        <v>0.2</v>
      </c>
    </row>
    <row r="215" spans="1:33">
      <c r="A215" s="40" t="s">
        <v>65</v>
      </c>
      <c r="B215" s="40">
        <v>27</v>
      </c>
      <c r="C215" s="40" t="s">
        <v>66</v>
      </c>
      <c r="D215" s="41">
        <v>33.090000000000003</v>
      </c>
      <c r="E215" s="40" t="s">
        <v>67</v>
      </c>
      <c r="F215" s="40">
        <v>1234</v>
      </c>
      <c r="G215" s="35">
        <v>45</v>
      </c>
      <c r="H215" s="40" t="s">
        <v>68</v>
      </c>
      <c r="I215" s="40" t="s">
        <v>69</v>
      </c>
      <c r="J215" s="40">
        <v>1243</v>
      </c>
      <c r="K215" s="42">
        <v>293.27639167799998</v>
      </c>
      <c r="L215" s="42">
        <v>3876.6558286600002</v>
      </c>
      <c r="M215" s="41">
        <v>1.49</v>
      </c>
      <c r="N215" s="41">
        <v>0.6</v>
      </c>
      <c r="O215" s="40">
        <v>22031</v>
      </c>
      <c r="P215" s="40">
        <v>21563</v>
      </c>
      <c r="Q215" s="43">
        <v>22031</v>
      </c>
      <c r="R215" s="43">
        <v>8140</v>
      </c>
      <c r="S215" s="40" t="s">
        <v>77</v>
      </c>
      <c r="T215" s="40" t="s">
        <v>79</v>
      </c>
      <c r="U215" s="43">
        <v>54.65</v>
      </c>
      <c r="V215" s="43">
        <v>1</v>
      </c>
      <c r="W215" s="43">
        <v>1.18</v>
      </c>
      <c r="X215" s="43">
        <v>0.48</v>
      </c>
      <c r="Y215" s="43">
        <f t="shared" si="18"/>
        <v>1.18</v>
      </c>
      <c r="Z215" s="43">
        <f t="shared" si="19"/>
        <v>0.48</v>
      </c>
      <c r="AA215" s="43">
        <v>0.63</v>
      </c>
      <c r="AB215" s="44">
        <v>0.95793868559776296</v>
      </c>
      <c r="AC215">
        <f t="shared" si="20"/>
        <v>3390</v>
      </c>
      <c r="AD215">
        <f t="shared" si="21"/>
        <v>9</v>
      </c>
      <c r="AE215">
        <f t="shared" si="22"/>
        <v>3.6</v>
      </c>
      <c r="AF215">
        <f>'TP Factors'!$D$3</f>
        <v>1.168489000131735</v>
      </c>
      <c r="AG215">
        <f t="shared" si="23"/>
        <v>4.2</v>
      </c>
    </row>
    <row r="216" spans="1:33">
      <c r="A216" s="40" t="s">
        <v>65</v>
      </c>
      <c r="B216" s="40">
        <v>27</v>
      </c>
      <c r="C216" s="40" t="s">
        <v>66</v>
      </c>
      <c r="D216" s="41">
        <v>33.090000000000003</v>
      </c>
      <c r="E216" s="40" t="s">
        <v>67</v>
      </c>
      <c r="F216" s="40">
        <v>1234</v>
      </c>
      <c r="G216" s="35">
        <v>13</v>
      </c>
      <c r="H216" s="40" t="s">
        <v>68</v>
      </c>
      <c r="I216" s="40" t="s">
        <v>69</v>
      </c>
      <c r="J216" s="40">
        <v>263</v>
      </c>
      <c r="K216" s="42">
        <v>320.23963547199997</v>
      </c>
      <c r="L216" s="42">
        <v>2965.5468899000002</v>
      </c>
      <c r="M216" s="41">
        <v>0.49</v>
      </c>
      <c r="N216" s="41">
        <v>0.06</v>
      </c>
      <c r="O216" s="40">
        <v>22032</v>
      </c>
      <c r="P216" s="40">
        <v>21564</v>
      </c>
      <c r="Q216" s="43">
        <v>22032</v>
      </c>
      <c r="R216" s="43">
        <v>1100</v>
      </c>
      <c r="S216" s="40" t="s">
        <v>77</v>
      </c>
      <c r="T216" s="40" t="s">
        <v>97</v>
      </c>
      <c r="U216" s="43">
        <v>54.65</v>
      </c>
      <c r="V216" s="43">
        <v>1</v>
      </c>
      <c r="W216" s="43">
        <v>1.85</v>
      </c>
      <c r="X216" s="43">
        <v>0.22</v>
      </c>
      <c r="Y216" s="43">
        <f t="shared" si="18"/>
        <v>1.85</v>
      </c>
      <c r="Z216" s="43">
        <f t="shared" si="19"/>
        <v>0.22</v>
      </c>
      <c r="AA216" s="43">
        <v>0.17399999999999999</v>
      </c>
      <c r="AB216" s="44">
        <v>0.73279966426234</v>
      </c>
      <c r="AC216">
        <f t="shared" si="20"/>
        <v>716</v>
      </c>
      <c r="AD216">
        <f t="shared" si="21"/>
        <v>3</v>
      </c>
      <c r="AE216">
        <f t="shared" si="22"/>
        <v>0.3</v>
      </c>
      <c r="AF216">
        <f>'TP Factors'!$D$3</f>
        <v>1.168489000131735</v>
      </c>
      <c r="AG216">
        <f t="shared" si="23"/>
        <v>0.4</v>
      </c>
    </row>
    <row r="217" spans="1:33">
      <c r="A217" s="40" t="s">
        <v>65</v>
      </c>
      <c r="B217" s="40">
        <v>27</v>
      </c>
      <c r="C217" s="40" t="s">
        <v>66</v>
      </c>
      <c r="D217" s="41">
        <v>33.090000000000003</v>
      </c>
      <c r="E217" s="40" t="s">
        <v>67</v>
      </c>
      <c r="F217" s="40">
        <v>1234</v>
      </c>
      <c r="G217" s="35">
        <v>13</v>
      </c>
      <c r="H217" s="40" t="s">
        <v>68</v>
      </c>
      <c r="I217" s="40" t="s">
        <v>69</v>
      </c>
      <c r="J217" s="40">
        <v>38</v>
      </c>
      <c r="K217" s="42">
        <v>125.47351664200001</v>
      </c>
      <c r="L217" s="42">
        <v>219.18318495299999</v>
      </c>
      <c r="M217" s="41">
        <v>7.0000000000000007E-2</v>
      </c>
      <c r="N217" s="41">
        <v>0.01</v>
      </c>
      <c r="O217" s="40">
        <v>22034</v>
      </c>
      <c r="P217" s="40">
        <v>21566</v>
      </c>
      <c r="Q217" s="43">
        <v>22034</v>
      </c>
      <c r="R217" s="43">
        <v>1100</v>
      </c>
      <c r="S217" s="40" t="s">
        <v>72</v>
      </c>
      <c r="T217" s="40" t="s">
        <v>74</v>
      </c>
      <c r="U217" s="43">
        <v>54.65</v>
      </c>
      <c r="V217" s="43">
        <v>1</v>
      </c>
      <c r="W217" s="43">
        <v>1.85</v>
      </c>
      <c r="X217" s="43">
        <v>0.22</v>
      </c>
      <c r="Y217" s="43">
        <f t="shared" si="18"/>
        <v>1.85</v>
      </c>
      <c r="Z217" s="43">
        <f t="shared" si="19"/>
        <v>0.22</v>
      </c>
      <c r="AA217" s="43">
        <v>0.34200000000000003</v>
      </c>
      <c r="AB217" s="44">
        <v>5.4161127889301802E-2</v>
      </c>
      <c r="AC217">
        <f t="shared" si="20"/>
        <v>104</v>
      </c>
      <c r="AD217">
        <f t="shared" si="21"/>
        <v>0</v>
      </c>
      <c r="AE217">
        <f t="shared" si="22"/>
        <v>0.1</v>
      </c>
      <c r="AF217">
        <f>'TP Factors'!$D$3</f>
        <v>1.168489000131735</v>
      </c>
      <c r="AG217">
        <f t="shared" si="23"/>
        <v>0.1</v>
      </c>
    </row>
    <row r="218" spans="1:33">
      <c r="A218" s="40" t="s">
        <v>65</v>
      </c>
      <c r="B218" s="40">
        <v>27</v>
      </c>
      <c r="C218" s="40" t="s">
        <v>66</v>
      </c>
      <c r="D218" s="41">
        <v>33.090000000000003</v>
      </c>
      <c r="E218" s="40" t="s">
        <v>67</v>
      </c>
      <c r="F218" s="40">
        <v>3456</v>
      </c>
      <c r="G218" s="35">
        <v>0</v>
      </c>
      <c r="H218" s="40" t="s">
        <v>68</v>
      </c>
      <c r="I218" s="40" t="s">
        <v>69</v>
      </c>
      <c r="J218" s="40">
        <v>207</v>
      </c>
      <c r="K218" s="42">
        <v>153.53961773200001</v>
      </c>
      <c r="L218" s="42">
        <v>1342.45780347</v>
      </c>
      <c r="M218" s="41">
        <v>0</v>
      </c>
      <c r="N218" s="41">
        <v>0</v>
      </c>
      <c r="O218" s="40">
        <v>22054</v>
      </c>
      <c r="P218" s="40">
        <v>21584</v>
      </c>
      <c r="Q218" s="43">
        <v>22054</v>
      </c>
      <c r="R218" s="43">
        <v>6440</v>
      </c>
      <c r="S218" s="40" t="s">
        <v>72</v>
      </c>
      <c r="T218" s="40" t="s">
        <v>127</v>
      </c>
      <c r="U218" s="43">
        <v>54.65</v>
      </c>
      <c r="V218" s="43">
        <v>1</v>
      </c>
      <c r="W218" s="43">
        <v>0</v>
      </c>
      <c r="X218" s="43">
        <v>0</v>
      </c>
      <c r="Y218" s="43">
        <f t="shared" si="18"/>
        <v>0</v>
      </c>
      <c r="Z218" s="43">
        <f t="shared" si="19"/>
        <v>0</v>
      </c>
      <c r="AA218" s="43">
        <v>0.30299999999999999</v>
      </c>
      <c r="AB218" s="44">
        <v>0.33172722071039801</v>
      </c>
      <c r="AC218">
        <f t="shared" si="20"/>
        <v>565</v>
      </c>
      <c r="AD218">
        <f t="shared" si="21"/>
        <v>0</v>
      </c>
      <c r="AE218">
        <f t="shared" si="22"/>
        <v>0</v>
      </c>
      <c r="AF218">
        <f>'TP Factors'!$D$3</f>
        <v>1.168489000131735</v>
      </c>
      <c r="AG218">
        <f t="shared" si="23"/>
        <v>0</v>
      </c>
    </row>
    <row r="219" spans="1:33">
      <c r="A219" s="40" t="s">
        <v>65</v>
      </c>
      <c r="B219" s="40">
        <v>27</v>
      </c>
      <c r="C219" s="40" t="s">
        <v>66</v>
      </c>
      <c r="D219" s="41">
        <v>33.090000000000003</v>
      </c>
      <c r="E219" s="40" t="s">
        <v>67</v>
      </c>
      <c r="F219" s="40">
        <v>3456</v>
      </c>
      <c r="G219" s="35">
        <v>0</v>
      </c>
      <c r="H219" s="40" t="s">
        <v>68</v>
      </c>
      <c r="I219" s="40" t="s">
        <v>69</v>
      </c>
      <c r="J219" s="40">
        <v>131</v>
      </c>
      <c r="K219" s="42">
        <v>135.64787406799999</v>
      </c>
      <c r="L219" s="42">
        <v>850.04149169300001</v>
      </c>
      <c r="M219" s="41">
        <v>0</v>
      </c>
      <c r="N219" s="41">
        <v>0</v>
      </c>
      <c r="O219" s="40">
        <v>22055</v>
      </c>
      <c r="P219" s="40">
        <v>21585</v>
      </c>
      <c r="Q219" s="43">
        <v>22055</v>
      </c>
      <c r="R219" s="43">
        <v>6440</v>
      </c>
      <c r="S219" s="40" t="s">
        <v>72</v>
      </c>
      <c r="T219" s="40" t="s">
        <v>127</v>
      </c>
      <c r="U219" s="43">
        <v>54.65</v>
      </c>
      <c r="V219" s="43">
        <v>1</v>
      </c>
      <c r="W219" s="43">
        <v>0</v>
      </c>
      <c r="X219" s="43">
        <v>0</v>
      </c>
      <c r="Y219" s="43">
        <f t="shared" si="18"/>
        <v>0</v>
      </c>
      <c r="Z219" s="43">
        <f t="shared" si="19"/>
        <v>0</v>
      </c>
      <c r="AA219" s="43">
        <v>0.30299999999999999</v>
      </c>
      <c r="AB219" s="44">
        <v>0.21004898687358201</v>
      </c>
      <c r="AC219">
        <f t="shared" si="20"/>
        <v>358</v>
      </c>
      <c r="AD219">
        <f t="shared" si="21"/>
        <v>0</v>
      </c>
      <c r="AE219">
        <f t="shared" si="22"/>
        <v>0</v>
      </c>
      <c r="AF219">
        <f>'TP Factors'!$D$3</f>
        <v>1.168489000131735</v>
      </c>
      <c r="AG219">
        <f t="shared" si="23"/>
        <v>0</v>
      </c>
    </row>
    <row r="220" spans="1:33">
      <c r="A220" s="40" t="s">
        <v>65</v>
      </c>
      <c r="B220" s="40">
        <v>27</v>
      </c>
      <c r="C220" s="40" t="s">
        <v>66</v>
      </c>
      <c r="D220" s="41">
        <v>33.090000000000003</v>
      </c>
      <c r="E220" s="40" t="s">
        <v>67</v>
      </c>
      <c r="F220" s="40">
        <v>3456</v>
      </c>
      <c r="G220" s="35">
        <v>3</v>
      </c>
      <c r="H220" s="40" t="s">
        <v>68</v>
      </c>
      <c r="I220" s="40" t="s">
        <v>69</v>
      </c>
      <c r="J220" s="40">
        <v>1790</v>
      </c>
      <c r="K220" s="42">
        <v>645.85714927699996</v>
      </c>
      <c r="L220" s="42">
        <v>11382.539062399999</v>
      </c>
      <c r="M220" s="41">
        <v>1.25</v>
      </c>
      <c r="N220" s="41">
        <v>0.16</v>
      </c>
      <c r="O220" s="40">
        <v>22056</v>
      </c>
      <c r="P220" s="40">
        <v>21586</v>
      </c>
      <c r="Q220" s="43">
        <v>22056</v>
      </c>
      <c r="R220" s="43">
        <v>4340</v>
      </c>
      <c r="S220" s="40" t="s">
        <v>111</v>
      </c>
      <c r="T220" s="40" t="s">
        <v>128</v>
      </c>
      <c r="U220" s="43">
        <v>54.65</v>
      </c>
      <c r="V220" s="43">
        <v>1</v>
      </c>
      <c r="W220" s="43">
        <v>0.7</v>
      </c>
      <c r="X220" s="43">
        <v>0.09</v>
      </c>
      <c r="Y220" s="43">
        <f t="shared" si="18"/>
        <v>0.7</v>
      </c>
      <c r="Z220" s="43">
        <f t="shared" si="19"/>
        <v>0.09</v>
      </c>
      <c r="AA220" s="43">
        <v>0.309</v>
      </c>
      <c r="AB220" s="44">
        <v>2.8126754063268802</v>
      </c>
      <c r="AC220">
        <f t="shared" si="20"/>
        <v>4882</v>
      </c>
      <c r="AD220">
        <f t="shared" si="21"/>
        <v>8</v>
      </c>
      <c r="AE220">
        <f t="shared" si="22"/>
        <v>1</v>
      </c>
      <c r="AF220">
        <f>'TP Factors'!$D$3</f>
        <v>1.168489000131735</v>
      </c>
      <c r="AG220">
        <f t="shared" si="23"/>
        <v>1.2</v>
      </c>
    </row>
    <row r="221" spans="1:33">
      <c r="A221" s="40" t="s">
        <v>65</v>
      </c>
      <c r="B221" s="40">
        <v>27</v>
      </c>
      <c r="C221" s="40" t="s">
        <v>66</v>
      </c>
      <c r="D221" s="41">
        <v>33.090000000000003</v>
      </c>
      <c r="E221" s="40" t="s">
        <v>67</v>
      </c>
      <c r="F221" s="40">
        <v>3456</v>
      </c>
      <c r="G221" s="35">
        <v>3</v>
      </c>
      <c r="H221" s="40" t="s">
        <v>68</v>
      </c>
      <c r="I221" s="40" t="s">
        <v>69</v>
      </c>
      <c r="J221" s="40">
        <v>13</v>
      </c>
      <c r="K221" s="42">
        <v>47.032092582700002</v>
      </c>
      <c r="L221" s="42">
        <v>81.291685459099995</v>
      </c>
      <c r="M221" s="41">
        <v>0.01</v>
      </c>
      <c r="N221" s="41">
        <v>0</v>
      </c>
      <c r="O221" s="40">
        <v>22059</v>
      </c>
      <c r="P221" s="40">
        <v>21589</v>
      </c>
      <c r="Q221" s="43">
        <v>22059</v>
      </c>
      <c r="R221" s="43">
        <v>4340</v>
      </c>
      <c r="S221" s="40" t="s">
        <v>111</v>
      </c>
      <c r="T221" s="40" t="s">
        <v>128</v>
      </c>
      <c r="U221" s="43">
        <v>54.65</v>
      </c>
      <c r="V221" s="43">
        <v>1</v>
      </c>
      <c r="W221" s="43">
        <v>0.7</v>
      </c>
      <c r="X221" s="43">
        <v>0.09</v>
      </c>
      <c r="Y221" s="43">
        <f t="shared" si="18"/>
        <v>0.7</v>
      </c>
      <c r="Z221" s="43">
        <f t="shared" si="19"/>
        <v>0.09</v>
      </c>
      <c r="AA221" s="43">
        <v>0.309</v>
      </c>
      <c r="AB221" s="44">
        <v>2.00875325944351E-2</v>
      </c>
      <c r="AC221">
        <f t="shared" si="20"/>
        <v>35</v>
      </c>
      <c r="AD221">
        <f t="shared" si="21"/>
        <v>0</v>
      </c>
      <c r="AE221">
        <f t="shared" si="22"/>
        <v>0</v>
      </c>
      <c r="AF221">
        <f>'TP Factors'!$D$3</f>
        <v>1.168489000131735</v>
      </c>
      <c r="AG221">
        <f t="shared" si="23"/>
        <v>0</v>
      </c>
    </row>
    <row r="222" spans="1:33">
      <c r="A222" s="40" t="s">
        <v>65</v>
      </c>
      <c r="B222" s="40">
        <v>27</v>
      </c>
      <c r="C222" s="40" t="s">
        <v>66</v>
      </c>
      <c r="D222" s="41">
        <v>33.090000000000003</v>
      </c>
      <c r="E222" s="40" t="s">
        <v>67</v>
      </c>
      <c r="F222" s="40">
        <v>1234</v>
      </c>
      <c r="G222" s="35">
        <v>11.1</v>
      </c>
      <c r="H222" s="40" t="s">
        <v>68</v>
      </c>
      <c r="I222" s="40" t="s">
        <v>69</v>
      </c>
      <c r="J222" s="40">
        <v>109</v>
      </c>
      <c r="K222" s="42">
        <v>172.400424939</v>
      </c>
      <c r="L222" s="42">
        <v>609.92699028799996</v>
      </c>
      <c r="M222" s="41">
        <v>0.14000000000000001</v>
      </c>
      <c r="N222" s="41">
        <v>0.01</v>
      </c>
      <c r="O222" s="40">
        <v>22067</v>
      </c>
      <c r="P222" s="40">
        <v>21597</v>
      </c>
      <c r="Q222" s="43">
        <v>22067</v>
      </c>
      <c r="R222" s="43">
        <v>8120</v>
      </c>
      <c r="S222" s="40" t="s">
        <v>70</v>
      </c>
      <c r="T222" s="40" t="s">
        <v>71</v>
      </c>
      <c r="U222" s="43">
        <v>54.65</v>
      </c>
      <c r="V222" s="43">
        <v>1</v>
      </c>
      <c r="W222" s="43">
        <v>1.25</v>
      </c>
      <c r="X222" s="43">
        <v>5.2999999999999999E-2</v>
      </c>
      <c r="Y222" s="43">
        <f t="shared" si="18"/>
        <v>1.25</v>
      </c>
      <c r="Z222" s="43">
        <f t="shared" si="19"/>
        <v>5.2999999999999999E-2</v>
      </c>
      <c r="AA222" s="43">
        <v>0.35</v>
      </c>
      <c r="AB222" s="44">
        <v>1.3108431190410099E-2</v>
      </c>
      <c r="AC222">
        <f t="shared" si="20"/>
        <v>26</v>
      </c>
      <c r="AD222">
        <f t="shared" si="21"/>
        <v>0</v>
      </c>
      <c r="AE222">
        <f t="shared" si="22"/>
        <v>0</v>
      </c>
      <c r="AF222">
        <f>'TP Factors'!$D$3</f>
        <v>1.168489000131735</v>
      </c>
      <c r="AG222">
        <f t="shared" si="23"/>
        <v>0</v>
      </c>
    </row>
    <row r="223" spans="1:33">
      <c r="A223" s="40" t="s">
        <v>65</v>
      </c>
      <c r="B223" s="40">
        <v>27</v>
      </c>
      <c r="C223" s="40" t="s">
        <v>66</v>
      </c>
      <c r="D223" s="41">
        <v>33.090000000000003</v>
      </c>
      <c r="E223" s="40" t="s">
        <v>67</v>
      </c>
      <c r="F223" s="40">
        <v>1234</v>
      </c>
      <c r="G223" s="35">
        <v>73.5</v>
      </c>
      <c r="H223" s="40" t="s">
        <v>68</v>
      </c>
      <c r="I223" s="40" t="s">
        <v>69</v>
      </c>
      <c r="J223" s="40">
        <v>4215</v>
      </c>
      <c r="K223" s="42">
        <v>587.96696341500001</v>
      </c>
      <c r="L223" s="42">
        <v>13599.696064899999</v>
      </c>
      <c r="M223" s="41">
        <v>6.53</v>
      </c>
      <c r="N223" s="41">
        <v>0.63</v>
      </c>
      <c r="O223" s="40">
        <v>22073</v>
      </c>
      <c r="P223" s="40">
        <v>21603</v>
      </c>
      <c r="Q223" s="43">
        <v>22073</v>
      </c>
      <c r="R223" s="43">
        <v>1550</v>
      </c>
      <c r="S223" s="40" t="s">
        <v>111</v>
      </c>
      <c r="T223" s="40" t="s">
        <v>129</v>
      </c>
      <c r="U223" s="43">
        <v>54.65</v>
      </c>
      <c r="V223" s="43">
        <v>1</v>
      </c>
      <c r="W223" s="43">
        <v>1.79</v>
      </c>
      <c r="X223" s="43">
        <v>0.15</v>
      </c>
      <c r="Y223" s="43">
        <f t="shared" si="18"/>
        <v>1.79</v>
      </c>
      <c r="Z223" s="43">
        <f t="shared" si="19"/>
        <v>0.15</v>
      </c>
      <c r="AA223" s="43">
        <v>0.82499999999999996</v>
      </c>
      <c r="AB223" s="44">
        <v>3.3605446417506299</v>
      </c>
      <c r="AC223">
        <f t="shared" si="20"/>
        <v>15574</v>
      </c>
      <c r="AD223">
        <f t="shared" si="21"/>
        <v>61</v>
      </c>
      <c r="AE223">
        <f t="shared" si="22"/>
        <v>5.2</v>
      </c>
      <c r="AF223">
        <f>'TP Factors'!$D$3</f>
        <v>1.168489000131735</v>
      </c>
      <c r="AG223">
        <f t="shared" si="23"/>
        <v>6.1</v>
      </c>
    </row>
    <row r="224" spans="1:33">
      <c r="A224" s="40" t="s">
        <v>65</v>
      </c>
      <c r="B224" s="40">
        <v>27</v>
      </c>
      <c r="C224" s="40" t="s">
        <v>66</v>
      </c>
      <c r="D224" s="41">
        <v>33.090000000000003</v>
      </c>
      <c r="E224" s="40" t="s">
        <v>67</v>
      </c>
      <c r="F224" s="40">
        <v>1234</v>
      </c>
      <c r="G224" s="35">
        <v>73.5</v>
      </c>
      <c r="H224" s="40" t="s">
        <v>68</v>
      </c>
      <c r="I224" s="40" t="s">
        <v>69</v>
      </c>
      <c r="J224" s="40">
        <v>1</v>
      </c>
      <c r="K224" s="42">
        <v>11.151295336700001</v>
      </c>
      <c r="L224" s="42">
        <v>2.7499469997800001</v>
      </c>
      <c r="M224" s="41">
        <v>0</v>
      </c>
      <c r="N224" s="41">
        <v>0</v>
      </c>
      <c r="O224" s="40">
        <v>22079</v>
      </c>
      <c r="P224" s="40">
        <v>21609</v>
      </c>
      <c r="Q224" s="43">
        <v>22079</v>
      </c>
      <c r="R224" s="43">
        <v>1550</v>
      </c>
      <c r="S224" s="40" t="s">
        <v>72</v>
      </c>
      <c r="T224" s="40" t="s">
        <v>130</v>
      </c>
      <c r="U224" s="43">
        <v>54.65</v>
      </c>
      <c r="V224" s="43">
        <v>1</v>
      </c>
      <c r="W224" s="43">
        <v>1.79</v>
      </c>
      <c r="X224" s="43">
        <v>0.15</v>
      </c>
      <c r="Y224" s="43">
        <f t="shared" si="18"/>
        <v>1.79</v>
      </c>
      <c r="Z224" s="43">
        <f t="shared" si="19"/>
        <v>0.15</v>
      </c>
      <c r="AA224" s="43">
        <v>0.79300000000000004</v>
      </c>
      <c r="AB224" s="44">
        <v>6.7952398394235003E-4</v>
      </c>
      <c r="AC224">
        <f t="shared" si="20"/>
        <v>3</v>
      </c>
      <c r="AD224">
        <f t="shared" si="21"/>
        <v>0</v>
      </c>
      <c r="AE224">
        <f t="shared" si="22"/>
        <v>0</v>
      </c>
      <c r="AF224">
        <f>'TP Factors'!$D$3</f>
        <v>1.168489000131735</v>
      </c>
      <c r="AG224">
        <f t="shared" si="23"/>
        <v>0</v>
      </c>
    </row>
    <row r="225" spans="1:33">
      <c r="A225" s="40" t="s">
        <v>65</v>
      </c>
      <c r="B225" s="40">
        <v>27</v>
      </c>
      <c r="C225" s="40" t="s">
        <v>66</v>
      </c>
      <c r="D225" s="41">
        <v>33.090000000000003</v>
      </c>
      <c r="E225" s="40" t="s">
        <v>67</v>
      </c>
      <c r="F225" s="40">
        <v>1234</v>
      </c>
      <c r="G225" s="35">
        <v>73.5</v>
      </c>
      <c r="H225" s="40" t="s">
        <v>68</v>
      </c>
      <c r="I225" s="40" t="s">
        <v>69</v>
      </c>
      <c r="J225" s="40">
        <v>1156</v>
      </c>
      <c r="K225" s="42">
        <v>353.54656729700002</v>
      </c>
      <c r="L225" s="42">
        <v>4175.6101276500003</v>
      </c>
      <c r="M225" s="41">
        <v>1.79</v>
      </c>
      <c r="N225" s="41">
        <v>0.17</v>
      </c>
      <c r="O225" s="40">
        <v>22081</v>
      </c>
      <c r="P225" s="40">
        <v>21611</v>
      </c>
      <c r="Q225" s="43">
        <v>22081</v>
      </c>
      <c r="R225" s="43">
        <v>1550</v>
      </c>
      <c r="S225" s="40" t="s">
        <v>77</v>
      </c>
      <c r="T225" s="40" t="s">
        <v>126</v>
      </c>
      <c r="U225" s="43">
        <v>54.65</v>
      </c>
      <c r="V225" s="43">
        <v>1</v>
      </c>
      <c r="W225" s="43">
        <v>1.79</v>
      </c>
      <c r="X225" s="43">
        <v>0.15</v>
      </c>
      <c r="Y225" s="43">
        <f t="shared" si="18"/>
        <v>1.79</v>
      </c>
      <c r="Z225" s="43">
        <f t="shared" si="19"/>
        <v>0.15</v>
      </c>
      <c r="AA225" s="43">
        <v>0.76</v>
      </c>
      <c r="AB225" s="44">
        <v>1.0318116062054301</v>
      </c>
      <c r="AC225">
        <f t="shared" si="20"/>
        <v>4405</v>
      </c>
      <c r="AD225">
        <f t="shared" si="21"/>
        <v>17</v>
      </c>
      <c r="AE225">
        <f t="shared" si="22"/>
        <v>1.5</v>
      </c>
      <c r="AF225">
        <f>'TP Factors'!$D$3</f>
        <v>1.168489000131735</v>
      </c>
      <c r="AG225">
        <f t="shared" si="23"/>
        <v>1.8</v>
      </c>
    </row>
    <row r="226" spans="1:33">
      <c r="A226" s="40" t="s">
        <v>65</v>
      </c>
      <c r="B226" s="40">
        <v>27</v>
      </c>
      <c r="C226" s="40" t="s">
        <v>66</v>
      </c>
      <c r="D226" s="41">
        <v>33.090000000000003</v>
      </c>
      <c r="E226" s="40" t="s">
        <v>67</v>
      </c>
      <c r="F226" s="40">
        <v>3456</v>
      </c>
      <c r="G226" s="35">
        <v>3</v>
      </c>
      <c r="H226" s="40" t="s">
        <v>68</v>
      </c>
      <c r="I226" s="40" t="s">
        <v>69</v>
      </c>
      <c r="J226" s="40">
        <v>7</v>
      </c>
      <c r="K226" s="42">
        <v>98.364959753500003</v>
      </c>
      <c r="L226" s="42">
        <v>134.298826835</v>
      </c>
      <c r="M226" s="41">
        <v>0</v>
      </c>
      <c r="N226" s="41">
        <v>0</v>
      </c>
      <c r="O226" s="40">
        <v>22084</v>
      </c>
      <c r="P226" s="40">
        <v>21614</v>
      </c>
      <c r="Q226" s="43">
        <v>22084</v>
      </c>
      <c r="R226" s="43">
        <v>4340</v>
      </c>
      <c r="S226" s="40" t="s">
        <v>77</v>
      </c>
      <c r="T226" s="40" t="s">
        <v>104</v>
      </c>
      <c r="U226" s="43">
        <v>54.65</v>
      </c>
      <c r="V226" s="43">
        <v>1</v>
      </c>
      <c r="W226" s="43">
        <v>0.7</v>
      </c>
      <c r="X226" s="43">
        <v>0.09</v>
      </c>
      <c r="Y226" s="43">
        <f t="shared" si="18"/>
        <v>0.7</v>
      </c>
      <c r="Z226" s="43">
        <f t="shared" si="19"/>
        <v>0.09</v>
      </c>
      <c r="AA226" s="43">
        <v>0.10199999999999999</v>
      </c>
      <c r="AB226" s="44">
        <v>3.3185830090682898E-2</v>
      </c>
      <c r="AC226">
        <f t="shared" si="20"/>
        <v>19</v>
      </c>
      <c r="AD226">
        <f t="shared" si="21"/>
        <v>0</v>
      </c>
      <c r="AE226">
        <f t="shared" si="22"/>
        <v>0</v>
      </c>
      <c r="AF226">
        <f>'TP Factors'!$D$3</f>
        <v>1.168489000131735</v>
      </c>
      <c r="AG226">
        <f t="shared" si="23"/>
        <v>0</v>
      </c>
    </row>
    <row r="227" spans="1:33">
      <c r="A227" s="40" t="s">
        <v>65</v>
      </c>
      <c r="B227" s="40">
        <v>27</v>
      </c>
      <c r="C227" s="40" t="s">
        <v>66</v>
      </c>
      <c r="D227" s="41">
        <v>33.090000000000003</v>
      </c>
      <c r="E227" s="40" t="s">
        <v>67</v>
      </c>
      <c r="F227" s="40">
        <v>3456</v>
      </c>
      <c r="G227" s="35">
        <v>15.7</v>
      </c>
      <c r="H227" s="40" t="s">
        <v>68</v>
      </c>
      <c r="I227" s="40" t="s">
        <v>69</v>
      </c>
      <c r="J227" s="40">
        <v>402</v>
      </c>
      <c r="K227" s="42">
        <v>295.40281565399999</v>
      </c>
      <c r="L227" s="42">
        <v>2947.7351399200002</v>
      </c>
      <c r="M227" s="41">
        <v>0.64</v>
      </c>
      <c r="N227" s="41">
        <v>0.1</v>
      </c>
      <c r="O227" s="40">
        <v>22097</v>
      </c>
      <c r="P227" s="40">
        <v>21627</v>
      </c>
      <c r="Q227" s="43">
        <v>22097</v>
      </c>
      <c r="R227" s="43">
        <v>2240</v>
      </c>
      <c r="S227" s="40" t="s">
        <v>72</v>
      </c>
      <c r="T227" s="40" t="s">
        <v>95</v>
      </c>
      <c r="U227" s="43">
        <v>54.65</v>
      </c>
      <c r="V227" s="43">
        <v>1</v>
      </c>
      <c r="W227" s="43">
        <v>1.59</v>
      </c>
      <c r="X227" s="43">
        <v>0.25</v>
      </c>
      <c r="Y227" s="43">
        <f t="shared" si="18"/>
        <v>1.59</v>
      </c>
      <c r="Z227" s="43">
        <f t="shared" si="19"/>
        <v>0.25</v>
      </c>
      <c r="AA227" s="43">
        <v>0.26800000000000002</v>
      </c>
      <c r="AB227" s="44">
        <v>0.72839830262363103</v>
      </c>
      <c r="AC227">
        <f t="shared" si="20"/>
        <v>1097</v>
      </c>
      <c r="AD227">
        <f t="shared" si="21"/>
        <v>4</v>
      </c>
      <c r="AE227">
        <f t="shared" si="22"/>
        <v>0.6</v>
      </c>
      <c r="AF227">
        <f>'TP Factors'!$D$3</f>
        <v>1.168489000131735</v>
      </c>
      <c r="AG227">
        <f t="shared" si="23"/>
        <v>0.7</v>
      </c>
    </row>
    <row r="228" spans="1:33">
      <c r="A228" s="40" t="s">
        <v>65</v>
      </c>
      <c r="B228" s="40">
        <v>27</v>
      </c>
      <c r="C228" s="40" t="s">
        <v>66</v>
      </c>
      <c r="D228" s="41">
        <v>33.090000000000003</v>
      </c>
      <c r="E228" s="40" t="s">
        <v>67</v>
      </c>
      <c r="F228" s="40">
        <v>1234</v>
      </c>
      <c r="G228" s="35">
        <v>102.5</v>
      </c>
      <c r="H228" s="40" t="s">
        <v>68</v>
      </c>
      <c r="I228" s="40" t="s">
        <v>69</v>
      </c>
      <c r="J228" s="40">
        <v>6877</v>
      </c>
      <c r="K228" s="42">
        <v>608.31030441799999</v>
      </c>
      <c r="L228" s="42">
        <v>21416.3208003</v>
      </c>
      <c r="M228" s="41">
        <v>14.44</v>
      </c>
      <c r="N228" s="41">
        <v>3.55</v>
      </c>
      <c r="O228" s="40">
        <v>22141</v>
      </c>
      <c r="P228" s="40">
        <v>21670</v>
      </c>
      <c r="Q228" s="43">
        <v>22141</v>
      </c>
      <c r="R228" s="43">
        <v>1300</v>
      </c>
      <c r="S228" s="40" t="s">
        <v>77</v>
      </c>
      <c r="T228" s="40" t="s">
        <v>83</v>
      </c>
      <c r="U228" s="43">
        <v>54.65</v>
      </c>
      <c r="V228" s="43">
        <v>1</v>
      </c>
      <c r="W228" s="43">
        <v>2.42</v>
      </c>
      <c r="X228" s="43">
        <v>0.51600000000000001</v>
      </c>
      <c r="Y228" s="43">
        <f t="shared" si="18"/>
        <v>2.42</v>
      </c>
      <c r="Z228" s="43">
        <f t="shared" si="19"/>
        <v>0.51600000000000001</v>
      </c>
      <c r="AA228" s="43">
        <v>0.63100000000000001</v>
      </c>
      <c r="AB228" s="44">
        <v>5.2920669526523696</v>
      </c>
      <c r="AC228">
        <f t="shared" si="20"/>
        <v>18758</v>
      </c>
      <c r="AD228">
        <f t="shared" si="21"/>
        <v>100</v>
      </c>
      <c r="AE228">
        <f t="shared" si="22"/>
        <v>21.3</v>
      </c>
      <c r="AF228">
        <f>'TP Factors'!$D$3</f>
        <v>1.168489000131735</v>
      </c>
      <c r="AG228">
        <f t="shared" si="23"/>
        <v>24.9</v>
      </c>
    </row>
    <row r="229" spans="1:33">
      <c r="A229" s="40" t="s">
        <v>65</v>
      </c>
      <c r="B229" s="40">
        <v>27</v>
      </c>
      <c r="C229" s="40" t="s">
        <v>66</v>
      </c>
      <c r="D229" s="41">
        <v>33.090000000000003</v>
      </c>
      <c r="E229" s="40" t="s">
        <v>67</v>
      </c>
      <c r="F229" s="40">
        <v>3456</v>
      </c>
      <c r="G229" s="35">
        <v>3</v>
      </c>
      <c r="H229" s="40" t="s">
        <v>68</v>
      </c>
      <c r="I229" s="40" t="s">
        <v>69</v>
      </c>
      <c r="J229" s="40">
        <v>348</v>
      </c>
      <c r="K229" s="42">
        <v>585.92085493299999</v>
      </c>
      <c r="L229" s="42">
        <v>6696.7817156700003</v>
      </c>
      <c r="M229" s="41">
        <v>0.24</v>
      </c>
      <c r="N229" s="41">
        <v>0.03</v>
      </c>
      <c r="O229" s="40">
        <v>22147</v>
      </c>
      <c r="P229" s="40">
        <v>21676</v>
      </c>
      <c r="Q229" s="43">
        <v>22147</v>
      </c>
      <c r="R229" s="43">
        <v>4340</v>
      </c>
      <c r="S229" s="40" t="s">
        <v>77</v>
      </c>
      <c r="T229" s="40" t="s">
        <v>104</v>
      </c>
      <c r="U229" s="43">
        <v>54.65</v>
      </c>
      <c r="V229" s="43">
        <v>1</v>
      </c>
      <c r="W229" s="43">
        <v>0.7</v>
      </c>
      <c r="X229" s="43">
        <v>0.09</v>
      </c>
      <c r="Y229" s="43">
        <f t="shared" si="18"/>
        <v>0.7</v>
      </c>
      <c r="Z229" s="43">
        <f t="shared" si="19"/>
        <v>0.09</v>
      </c>
      <c r="AA229" s="43">
        <v>0.10199999999999999</v>
      </c>
      <c r="AB229" s="44">
        <v>1.65480418121593</v>
      </c>
      <c r="AC229">
        <f t="shared" si="20"/>
        <v>948</v>
      </c>
      <c r="AD229">
        <f t="shared" si="21"/>
        <v>1</v>
      </c>
      <c r="AE229">
        <f t="shared" si="22"/>
        <v>0.2</v>
      </c>
      <c r="AF229">
        <f>'TP Factors'!$D$3</f>
        <v>1.168489000131735</v>
      </c>
      <c r="AG229">
        <f t="shared" si="23"/>
        <v>0.2</v>
      </c>
    </row>
    <row r="230" spans="1:33">
      <c r="A230" s="40" t="s">
        <v>65</v>
      </c>
      <c r="B230" s="40">
        <v>27</v>
      </c>
      <c r="C230" s="40" t="s">
        <v>66</v>
      </c>
      <c r="D230" s="41">
        <v>33.090000000000003</v>
      </c>
      <c r="E230" s="40" t="s">
        <v>67</v>
      </c>
      <c r="F230" s="40">
        <v>1234</v>
      </c>
      <c r="G230" s="35">
        <v>73.5</v>
      </c>
      <c r="H230" s="40" t="s">
        <v>68</v>
      </c>
      <c r="I230" s="40" t="s">
        <v>69</v>
      </c>
      <c r="J230" s="40">
        <v>33</v>
      </c>
      <c r="K230" s="42">
        <v>75.47683902</v>
      </c>
      <c r="L230" s="42">
        <v>110.70039168</v>
      </c>
      <c r="M230" s="41">
        <v>0.05</v>
      </c>
      <c r="N230" s="41">
        <v>0</v>
      </c>
      <c r="O230" s="40">
        <v>22148</v>
      </c>
      <c r="P230" s="40">
        <v>21677</v>
      </c>
      <c r="Q230" s="43">
        <v>22148</v>
      </c>
      <c r="R230" s="43">
        <v>1550</v>
      </c>
      <c r="S230" s="40" t="s">
        <v>72</v>
      </c>
      <c r="T230" s="40" t="s">
        <v>130</v>
      </c>
      <c r="U230" s="43">
        <v>54.65</v>
      </c>
      <c r="V230" s="43">
        <v>1</v>
      </c>
      <c r="W230" s="43">
        <v>1.79</v>
      </c>
      <c r="X230" s="43">
        <v>0.15</v>
      </c>
      <c r="Y230" s="43">
        <f t="shared" si="18"/>
        <v>1.79</v>
      </c>
      <c r="Z230" s="43">
        <f t="shared" si="19"/>
        <v>0.15</v>
      </c>
      <c r="AA230" s="43">
        <v>0.79300000000000004</v>
      </c>
      <c r="AB230" s="44">
        <v>2.7354553092451699E-2</v>
      </c>
      <c r="AC230">
        <f t="shared" si="20"/>
        <v>122</v>
      </c>
      <c r="AD230">
        <f t="shared" si="21"/>
        <v>0</v>
      </c>
      <c r="AE230">
        <f t="shared" si="22"/>
        <v>0</v>
      </c>
      <c r="AF230">
        <f>'TP Factors'!$D$3</f>
        <v>1.168489000131735</v>
      </c>
      <c r="AG230">
        <f t="shared" si="23"/>
        <v>0</v>
      </c>
    </row>
    <row r="231" spans="1:33">
      <c r="A231" s="40" t="s">
        <v>65</v>
      </c>
      <c r="B231" s="40">
        <v>27</v>
      </c>
      <c r="C231" s="40" t="s">
        <v>66</v>
      </c>
      <c r="D231" s="41">
        <v>33.090000000000003</v>
      </c>
      <c r="E231" s="40" t="s">
        <v>67</v>
      </c>
      <c r="F231" s="40">
        <v>1234</v>
      </c>
      <c r="G231" s="35">
        <v>29</v>
      </c>
      <c r="H231" s="40" t="s">
        <v>68</v>
      </c>
      <c r="I231" s="40" t="s">
        <v>69</v>
      </c>
      <c r="J231" s="40">
        <v>181</v>
      </c>
      <c r="K231" s="42">
        <v>225.72261040699999</v>
      </c>
      <c r="L231" s="42">
        <v>1618.8121883199999</v>
      </c>
      <c r="M231" s="41">
        <v>0.4</v>
      </c>
      <c r="N231" s="41">
        <v>0.06</v>
      </c>
      <c r="O231" s="40">
        <v>22156</v>
      </c>
      <c r="P231" s="40">
        <v>21685</v>
      </c>
      <c r="Q231" s="43">
        <v>22156</v>
      </c>
      <c r="R231" s="43">
        <v>1200</v>
      </c>
      <c r="S231" s="40" t="s">
        <v>77</v>
      </c>
      <c r="T231" s="40" t="s">
        <v>78</v>
      </c>
      <c r="U231" s="43">
        <v>54.65</v>
      </c>
      <c r="V231" s="43">
        <v>1</v>
      </c>
      <c r="W231" s="43">
        <v>2.39</v>
      </c>
      <c r="X231" s="43">
        <v>0.316</v>
      </c>
      <c r="Y231" s="43">
        <f t="shared" si="18"/>
        <v>2.39</v>
      </c>
      <c r="Z231" s="43">
        <f t="shared" si="19"/>
        <v>0.316</v>
      </c>
      <c r="AA231" s="43">
        <v>0.22</v>
      </c>
      <c r="AB231" s="44">
        <v>0.40001560326042801</v>
      </c>
      <c r="AC231">
        <f t="shared" si="20"/>
        <v>494</v>
      </c>
      <c r="AD231">
        <f t="shared" si="21"/>
        <v>3</v>
      </c>
      <c r="AE231">
        <f t="shared" si="22"/>
        <v>0.3</v>
      </c>
      <c r="AF231">
        <f>'TP Factors'!$D$3</f>
        <v>1.168489000131735</v>
      </c>
      <c r="AG231">
        <f t="shared" si="23"/>
        <v>0.4</v>
      </c>
    </row>
    <row r="232" spans="1:33">
      <c r="A232" s="40" t="s">
        <v>65</v>
      </c>
      <c r="B232" s="40">
        <v>27</v>
      </c>
      <c r="C232" s="40" t="s">
        <v>66</v>
      </c>
      <c r="D232" s="41">
        <v>33.090000000000003</v>
      </c>
      <c r="E232" s="40" t="s">
        <v>67</v>
      </c>
      <c r="F232" s="40">
        <v>3456</v>
      </c>
      <c r="G232" s="35">
        <v>3</v>
      </c>
      <c r="H232" s="40" t="s">
        <v>68</v>
      </c>
      <c r="I232" s="40" t="s">
        <v>69</v>
      </c>
      <c r="J232" s="40">
        <v>2</v>
      </c>
      <c r="K232" s="42">
        <v>36.910041656399997</v>
      </c>
      <c r="L232" s="42">
        <v>43.259930647899999</v>
      </c>
      <c r="M232" s="41">
        <v>0</v>
      </c>
      <c r="N232" s="41">
        <v>0</v>
      </c>
      <c r="O232" s="40">
        <v>22165</v>
      </c>
      <c r="P232" s="40">
        <v>21694</v>
      </c>
      <c r="Q232" s="43">
        <v>22165</v>
      </c>
      <c r="R232" s="43">
        <v>4340</v>
      </c>
      <c r="S232" s="40" t="s">
        <v>77</v>
      </c>
      <c r="T232" s="40" t="s">
        <v>104</v>
      </c>
      <c r="U232" s="43">
        <v>54.65</v>
      </c>
      <c r="V232" s="43">
        <v>1</v>
      </c>
      <c r="W232" s="43">
        <v>0.7</v>
      </c>
      <c r="X232" s="43">
        <v>0.09</v>
      </c>
      <c r="Y232" s="43">
        <f t="shared" si="18"/>
        <v>0.7</v>
      </c>
      <c r="Z232" s="43">
        <f t="shared" si="19"/>
        <v>0.09</v>
      </c>
      <c r="AA232" s="43">
        <v>0.10199999999999999</v>
      </c>
      <c r="AB232" s="44">
        <v>1.0689718907468899E-2</v>
      </c>
      <c r="AC232">
        <f t="shared" si="20"/>
        <v>6</v>
      </c>
      <c r="AD232">
        <f t="shared" si="21"/>
        <v>0</v>
      </c>
      <c r="AE232">
        <f t="shared" si="22"/>
        <v>0</v>
      </c>
      <c r="AF232">
        <f>'TP Factors'!$D$3</f>
        <v>1.168489000131735</v>
      </c>
      <c r="AG232">
        <f t="shared" si="23"/>
        <v>0</v>
      </c>
    </row>
    <row r="233" spans="1:33">
      <c r="A233" s="40" t="s">
        <v>65</v>
      </c>
      <c r="B233" s="40">
        <v>27</v>
      </c>
      <c r="C233" s="40" t="s">
        <v>66</v>
      </c>
      <c r="D233" s="41">
        <v>33.090000000000003</v>
      </c>
      <c r="E233" s="40" t="s">
        <v>67</v>
      </c>
      <c r="F233" s="40">
        <v>3456</v>
      </c>
      <c r="G233" s="35">
        <v>4</v>
      </c>
      <c r="H233" s="40" t="s">
        <v>68</v>
      </c>
      <c r="I233" s="40" t="s">
        <v>69</v>
      </c>
      <c r="J233" s="40">
        <v>92</v>
      </c>
      <c r="K233" s="42">
        <v>270.08807751799998</v>
      </c>
      <c r="L233" s="42">
        <v>1815.9183108</v>
      </c>
      <c r="M233" s="41">
        <v>0.11</v>
      </c>
      <c r="N233" s="41">
        <v>0.01</v>
      </c>
      <c r="O233" s="40">
        <v>22170</v>
      </c>
      <c r="P233" s="40">
        <v>21699</v>
      </c>
      <c r="Q233" s="43">
        <v>22170</v>
      </c>
      <c r="R233" s="43">
        <v>3100</v>
      </c>
      <c r="S233" s="40" t="s">
        <v>77</v>
      </c>
      <c r="T233" s="40" t="s">
        <v>81</v>
      </c>
      <c r="U233" s="43">
        <v>54.65</v>
      </c>
      <c r="V233" s="43">
        <v>1</v>
      </c>
      <c r="W233" s="43">
        <v>1.25</v>
      </c>
      <c r="X233" s="43">
        <v>6.4000000000000001E-2</v>
      </c>
      <c r="Y233" s="43">
        <f t="shared" si="18"/>
        <v>1.25</v>
      </c>
      <c r="Z233" s="43">
        <f t="shared" si="19"/>
        <v>6.4000000000000001E-2</v>
      </c>
      <c r="AA233" s="43">
        <v>0.1</v>
      </c>
      <c r="AB233" s="44">
        <v>0.44872139202085898</v>
      </c>
      <c r="AC233">
        <f t="shared" si="20"/>
        <v>252</v>
      </c>
      <c r="AD233">
        <f t="shared" si="21"/>
        <v>1</v>
      </c>
      <c r="AE233">
        <f t="shared" si="22"/>
        <v>0</v>
      </c>
      <c r="AF233">
        <f>'TP Factors'!$D$3</f>
        <v>1.168489000131735</v>
      </c>
      <c r="AG233">
        <f t="shared" si="23"/>
        <v>0</v>
      </c>
    </row>
    <row r="234" spans="1:33">
      <c r="A234" s="40" t="s">
        <v>65</v>
      </c>
      <c r="B234" s="40">
        <v>27</v>
      </c>
      <c r="C234" s="40" t="s">
        <v>66</v>
      </c>
      <c r="D234" s="41">
        <v>33.090000000000003</v>
      </c>
      <c r="E234" s="40" t="s">
        <v>67</v>
      </c>
      <c r="F234" s="40">
        <v>1234</v>
      </c>
      <c r="G234" s="35">
        <v>13</v>
      </c>
      <c r="H234" s="40" t="s">
        <v>68</v>
      </c>
      <c r="I234" s="40" t="s">
        <v>69</v>
      </c>
      <c r="J234" s="40">
        <v>13</v>
      </c>
      <c r="K234" s="42">
        <v>55.621748911899999</v>
      </c>
      <c r="L234" s="42">
        <v>143.68842192700001</v>
      </c>
      <c r="M234" s="41">
        <v>0.02</v>
      </c>
      <c r="N234" s="41">
        <v>0</v>
      </c>
      <c r="O234" s="40">
        <v>22183</v>
      </c>
      <c r="P234" s="40">
        <v>21712</v>
      </c>
      <c r="Q234" s="43">
        <v>22183</v>
      </c>
      <c r="R234" s="43">
        <v>1100</v>
      </c>
      <c r="S234" s="40" t="s">
        <v>77</v>
      </c>
      <c r="T234" s="40" t="s">
        <v>97</v>
      </c>
      <c r="U234" s="43">
        <v>54.65</v>
      </c>
      <c r="V234" s="43">
        <v>1</v>
      </c>
      <c r="W234" s="43">
        <v>1.85</v>
      </c>
      <c r="X234" s="43">
        <v>0.22</v>
      </c>
      <c r="Y234" s="43">
        <f t="shared" si="18"/>
        <v>1.85</v>
      </c>
      <c r="Z234" s="43">
        <f t="shared" si="19"/>
        <v>0.22</v>
      </c>
      <c r="AA234" s="43">
        <v>0.17399999999999999</v>
      </c>
      <c r="AB234" s="44">
        <v>3.5506040287010002E-2</v>
      </c>
      <c r="AC234">
        <f t="shared" si="20"/>
        <v>35</v>
      </c>
      <c r="AD234">
        <f t="shared" si="21"/>
        <v>0</v>
      </c>
      <c r="AE234">
        <f t="shared" si="22"/>
        <v>0</v>
      </c>
      <c r="AF234">
        <f>'TP Factors'!$D$3</f>
        <v>1.168489000131735</v>
      </c>
      <c r="AG234">
        <f t="shared" si="23"/>
        <v>0</v>
      </c>
    </row>
    <row r="235" spans="1:33">
      <c r="A235" s="40" t="s">
        <v>65</v>
      </c>
      <c r="B235" s="40">
        <v>27</v>
      </c>
      <c r="C235" s="40" t="s">
        <v>66</v>
      </c>
      <c r="D235" s="41">
        <v>33.090000000000003</v>
      </c>
      <c r="E235" s="40" t="s">
        <v>67</v>
      </c>
      <c r="F235" s="40">
        <v>3456</v>
      </c>
      <c r="G235" s="35">
        <v>0</v>
      </c>
      <c r="H235" s="40" t="s">
        <v>68</v>
      </c>
      <c r="I235" s="40" t="s">
        <v>69</v>
      </c>
      <c r="J235" s="40">
        <v>490</v>
      </c>
      <c r="K235" s="42">
        <v>320.77646272300001</v>
      </c>
      <c r="L235" s="42">
        <v>3180.6986837999998</v>
      </c>
      <c r="M235" s="41">
        <v>0</v>
      </c>
      <c r="N235" s="41">
        <v>0</v>
      </c>
      <c r="O235" s="40">
        <v>22191</v>
      </c>
      <c r="P235" s="40">
        <v>21719</v>
      </c>
      <c r="Q235" s="43">
        <v>22191</v>
      </c>
      <c r="R235" s="43">
        <v>6300</v>
      </c>
      <c r="S235" s="40" t="s">
        <v>72</v>
      </c>
      <c r="T235" s="40" t="s">
        <v>93</v>
      </c>
      <c r="U235" s="43">
        <v>54.65</v>
      </c>
      <c r="V235" s="43">
        <v>1</v>
      </c>
      <c r="W235" s="43">
        <v>0</v>
      </c>
      <c r="X235" s="43">
        <v>0</v>
      </c>
      <c r="Y235" s="43">
        <f t="shared" si="18"/>
        <v>0</v>
      </c>
      <c r="Z235" s="43">
        <f t="shared" si="19"/>
        <v>0</v>
      </c>
      <c r="AA235" s="43">
        <v>0.30299999999999999</v>
      </c>
      <c r="AB235" s="44">
        <v>0.78596461771168902</v>
      </c>
      <c r="AC235">
        <f t="shared" si="20"/>
        <v>1338</v>
      </c>
      <c r="AD235">
        <f t="shared" si="21"/>
        <v>0</v>
      </c>
      <c r="AE235">
        <f t="shared" si="22"/>
        <v>0</v>
      </c>
      <c r="AF235">
        <f>'TP Factors'!$D$3</f>
        <v>1.168489000131735</v>
      </c>
      <c r="AG235">
        <f t="shared" si="23"/>
        <v>0</v>
      </c>
    </row>
    <row r="236" spans="1:33">
      <c r="A236" s="40" t="s">
        <v>65</v>
      </c>
      <c r="B236" s="40">
        <v>27</v>
      </c>
      <c r="C236" s="40" t="s">
        <v>66</v>
      </c>
      <c r="D236" s="41">
        <v>33.090000000000003</v>
      </c>
      <c r="E236" s="40" t="s">
        <v>67</v>
      </c>
      <c r="F236" s="40">
        <v>1234</v>
      </c>
      <c r="G236" s="35">
        <v>29</v>
      </c>
      <c r="H236" s="40" t="s">
        <v>68</v>
      </c>
      <c r="I236" s="40" t="s">
        <v>69</v>
      </c>
      <c r="J236" s="40">
        <v>474</v>
      </c>
      <c r="K236" s="42">
        <v>514.55316204500002</v>
      </c>
      <c r="L236" s="42">
        <v>4235.8948704200002</v>
      </c>
      <c r="M236" s="41">
        <v>1.06</v>
      </c>
      <c r="N236" s="41">
        <v>0.15</v>
      </c>
      <c r="O236" s="40">
        <v>22206</v>
      </c>
      <c r="P236" s="40">
        <v>21733</v>
      </c>
      <c r="Q236" s="43">
        <v>22206</v>
      </c>
      <c r="R236" s="43">
        <v>1200</v>
      </c>
      <c r="S236" s="40" t="s">
        <v>77</v>
      </c>
      <c r="T236" s="40" t="s">
        <v>78</v>
      </c>
      <c r="U236" s="43">
        <v>54.65</v>
      </c>
      <c r="V236" s="43">
        <v>1</v>
      </c>
      <c r="W236" s="43">
        <v>2.39</v>
      </c>
      <c r="X236" s="43">
        <v>0.316</v>
      </c>
      <c r="Y236" s="43">
        <f t="shared" si="18"/>
        <v>2.39</v>
      </c>
      <c r="Z236" s="43">
        <f t="shared" si="19"/>
        <v>0.316</v>
      </c>
      <c r="AA236" s="43">
        <v>0.22</v>
      </c>
      <c r="AB236" s="44">
        <v>1.0466976749793899</v>
      </c>
      <c r="AC236">
        <f t="shared" si="20"/>
        <v>1294</v>
      </c>
      <c r="AD236">
        <f t="shared" si="21"/>
        <v>7</v>
      </c>
      <c r="AE236">
        <f t="shared" si="22"/>
        <v>0.9</v>
      </c>
      <c r="AF236">
        <f>'TP Factors'!$D$3</f>
        <v>1.168489000131735</v>
      </c>
      <c r="AG236">
        <f t="shared" si="23"/>
        <v>1.1000000000000001</v>
      </c>
    </row>
    <row r="237" spans="1:33">
      <c r="A237" s="40" t="s">
        <v>65</v>
      </c>
      <c r="B237" s="40">
        <v>27</v>
      </c>
      <c r="C237" s="40" t="s">
        <v>66</v>
      </c>
      <c r="D237" s="41">
        <v>33.090000000000003</v>
      </c>
      <c r="E237" s="40" t="s">
        <v>67</v>
      </c>
      <c r="F237" s="40">
        <v>1234</v>
      </c>
      <c r="G237" s="35">
        <v>102.5</v>
      </c>
      <c r="H237" s="40" t="s">
        <v>68</v>
      </c>
      <c r="I237" s="40" t="s">
        <v>69</v>
      </c>
      <c r="J237" s="40">
        <v>72</v>
      </c>
      <c r="K237" s="42">
        <v>70.035717169500003</v>
      </c>
      <c r="L237" s="42">
        <v>225.04781113300001</v>
      </c>
      <c r="M237" s="41">
        <v>0.15</v>
      </c>
      <c r="N237" s="41">
        <v>0.04</v>
      </c>
      <c r="O237" s="40">
        <v>22211</v>
      </c>
      <c r="P237" s="40">
        <v>21738</v>
      </c>
      <c r="Q237" s="43">
        <v>22211</v>
      </c>
      <c r="R237" s="43">
        <v>1300</v>
      </c>
      <c r="S237" s="40" t="s">
        <v>77</v>
      </c>
      <c r="T237" s="40" t="s">
        <v>83</v>
      </c>
      <c r="U237" s="43">
        <v>54.65</v>
      </c>
      <c r="V237" s="43">
        <v>1</v>
      </c>
      <c r="W237" s="43">
        <v>2.42</v>
      </c>
      <c r="X237" s="43">
        <v>0.51600000000000001</v>
      </c>
      <c r="Y237" s="43">
        <f t="shared" si="18"/>
        <v>2.42</v>
      </c>
      <c r="Z237" s="43">
        <f t="shared" si="19"/>
        <v>0.51600000000000001</v>
      </c>
      <c r="AA237" s="43">
        <v>0.63100000000000001</v>
      </c>
      <c r="AB237" s="44">
        <v>5.5610302782565402E-2</v>
      </c>
      <c r="AC237">
        <f t="shared" si="20"/>
        <v>197</v>
      </c>
      <c r="AD237">
        <f t="shared" si="21"/>
        <v>1</v>
      </c>
      <c r="AE237">
        <f t="shared" si="22"/>
        <v>0.2</v>
      </c>
      <c r="AF237">
        <f>'TP Factors'!$D$3</f>
        <v>1.168489000131735</v>
      </c>
      <c r="AG237">
        <f t="shared" si="23"/>
        <v>0.2</v>
      </c>
    </row>
    <row r="238" spans="1:33">
      <c r="A238" s="40" t="s">
        <v>65</v>
      </c>
      <c r="B238" s="40">
        <v>27</v>
      </c>
      <c r="C238" s="40" t="s">
        <v>66</v>
      </c>
      <c r="D238" s="41">
        <v>33.090000000000003</v>
      </c>
      <c r="E238" s="40" t="s">
        <v>67</v>
      </c>
      <c r="F238" s="40">
        <v>1234</v>
      </c>
      <c r="G238" s="35">
        <v>45</v>
      </c>
      <c r="H238" s="40" t="s">
        <v>68</v>
      </c>
      <c r="I238" s="40" t="s">
        <v>69</v>
      </c>
      <c r="J238" s="40">
        <v>2206</v>
      </c>
      <c r="K238" s="42">
        <v>539.66602076599997</v>
      </c>
      <c r="L238" s="42">
        <v>6879.9255008099999</v>
      </c>
      <c r="M238" s="41">
        <v>2.65</v>
      </c>
      <c r="N238" s="41">
        <v>1.06</v>
      </c>
      <c r="O238" s="40">
        <v>22243</v>
      </c>
      <c r="P238" s="40">
        <v>21770</v>
      </c>
      <c r="Q238" s="43">
        <v>22243</v>
      </c>
      <c r="R238" s="43">
        <v>8140</v>
      </c>
      <c r="S238" s="40" t="s">
        <v>77</v>
      </c>
      <c r="T238" s="40" t="s">
        <v>79</v>
      </c>
      <c r="U238" s="43">
        <v>54.65</v>
      </c>
      <c r="V238" s="43">
        <v>1</v>
      </c>
      <c r="W238" s="43">
        <v>1.18</v>
      </c>
      <c r="X238" s="43">
        <v>0.48</v>
      </c>
      <c r="Y238" s="43">
        <f t="shared" si="18"/>
        <v>1.18</v>
      </c>
      <c r="Z238" s="43">
        <f t="shared" si="19"/>
        <v>0.48</v>
      </c>
      <c r="AA238" s="43">
        <v>0.63</v>
      </c>
      <c r="AB238" s="44">
        <v>1.7000598150597199</v>
      </c>
      <c r="AC238">
        <f t="shared" si="20"/>
        <v>6017</v>
      </c>
      <c r="AD238">
        <f t="shared" si="21"/>
        <v>16</v>
      </c>
      <c r="AE238">
        <f t="shared" si="22"/>
        <v>6.4</v>
      </c>
      <c r="AF238">
        <f>'TP Factors'!$D$3</f>
        <v>1.168489000131735</v>
      </c>
      <c r="AG238">
        <f t="shared" si="23"/>
        <v>7.5</v>
      </c>
    </row>
    <row r="239" spans="1:33">
      <c r="A239" s="40" t="s">
        <v>65</v>
      </c>
      <c r="B239" s="40">
        <v>27</v>
      </c>
      <c r="C239" s="40" t="s">
        <v>66</v>
      </c>
      <c r="D239" s="41">
        <v>33.090000000000003</v>
      </c>
      <c r="E239" s="40" t="s">
        <v>67</v>
      </c>
      <c r="F239" s="40">
        <v>3456</v>
      </c>
      <c r="G239" s="35">
        <v>15.7</v>
      </c>
      <c r="H239" s="40" t="s">
        <v>68</v>
      </c>
      <c r="I239" s="40" t="s">
        <v>69</v>
      </c>
      <c r="J239" s="40">
        <v>596</v>
      </c>
      <c r="K239" s="42">
        <v>253.47002673399999</v>
      </c>
      <c r="L239" s="42">
        <v>4665.5023929999998</v>
      </c>
      <c r="M239" s="41">
        <v>0.95</v>
      </c>
      <c r="N239" s="41">
        <v>0.15</v>
      </c>
      <c r="O239" s="40">
        <v>22245</v>
      </c>
      <c r="P239" s="40">
        <v>21772</v>
      </c>
      <c r="Q239" s="43">
        <v>22245</v>
      </c>
      <c r="R239" s="43">
        <v>2240</v>
      </c>
      <c r="S239" s="40" t="s">
        <v>77</v>
      </c>
      <c r="T239" s="40" t="s">
        <v>131</v>
      </c>
      <c r="U239" s="43">
        <v>54.65</v>
      </c>
      <c r="V239" s="43">
        <v>1</v>
      </c>
      <c r="W239" s="43">
        <v>1.59</v>
      </c>
      <c r="X239" s="43">
        <v>0.25</v>
      </c>
      <c r="Y239" s="43">
        <f t="shared" si="18"/>
        <v>1.59</v>
      </c>
      <c r="Z239" s="43">
        <f t="shared" si="19"/>
        <v>0.25</v>
      </c>
      <c r="AA239" s="43">
        <v>0.251</v>
      </c>
      <c r="AB239" s="44">
        <v>1.1528661370809801</v>
      </c>
      <c r="AC239">
        <f t="shared" si="20"/>
        <v>1626</v>
      </c>
      <c r="AD239">
        <f t="shared" si="21"/>
        <v>6</v>
      </c>
      <c r="AE239">
        <f t="shared" si="22"/>
        <v>0.9</v>
      </c>
      <c r="AF239">
        <f>'TP Factors'!$D$3</f>
        <v>1.168489000131735</v>
      </c>
      <c r="AG239">
        <f t="shared" si="23"/>
        <v>1.1000000000000001</v>
      </c>
    </row>
    <row r="240" spans="1:33">
      <c r="A240" s="40" t="s">
        <v>65</v>
      </c>
      <c r="B240" s="40">
        <v>27</v>
      </c>
      <c r="C240" s="40" t="s">
        <v>66</v>
      </c>
      <c r="D240" s="41">
        <v>33.090000000000003</v>
      </c>
      <c r="E240" s="40" t="s">
        <v>67</v>
      </c>
      <c r="F240" s="40">
        <v>1234</v>
      </c>
      <c r="G240" s="35">
        <v>11.1</v>
      </c>
      <c r="H240" s="40" t="s">
        <v>68</v>
      </c>
      <c r="I240" s="40" t="s">
        <v>69</v>
      </c>
      <c r="J240" s="40">
        <v>633</v>
      </c>
      <c r="K240" s="42">
        <v>537.03089233499998</v>
      </c>
      <c r="L240" s="42">
        <v>6216.62495597</v>
      </c>
      <c r="M240" s="41">
        <v>0.79</v>
      </c>
      <c r="N240" s="41">
        <v>0.03</v>
      </c>
      <c r="O240" s="40">
        <v>22254</v>
      </c>
      <c r="P240" s="40">
        <v>21781</v>
      </c>
      <c r="Q240" s="43">
        <v>22254</v>
      </c>
      <c r="R240" s="43">
        <v>8120</v>
      </c>
      <c r="S240" s="40" t="s">
        <v>77</v>
      </c>
      <c r="T240" s="40" t="s">
        <v>80</v>
      </c>
      <c r="U240" s="43">
        <v>54.65</v>
      </c>
      <c r="V240" s="43">
        <v>1</v>
      </c>
      <c r="W240" s="43">
        <v>1.25</v>
      </c>
      <c r="X240" s="43">
        <v>5.2999999999999999E-2</v>
      </c>
      <c r="Y240" s="43">
        <f t="shared" si="18"/>
        <v>1.25</v>
      </c>
      <c r="Z240" s="43">
        <f t="shared" si="19"/>
        <v>5.2999999999999999E-2</v>
      </c>
      <c r="AA240" s="43">
        <v>0.2</v>
      </c>
      <c r="AB240" s="44">
        <v>1.53615533655527</v>
      </c>
      <c r="AC240">
        <f t="shared" si="20"/>
        <v>1726</v>
      </c>
      <c r="AD240">
        <f t="shared" si="21"/>
        <v>5</v>
      </c>
      <c r="AE240">
        <f t="shared" si="22"/>
        <v>0.2</v>
      </c>
      <c r="AF240">
        <f>'TP Factors'!$D$3</f>
        <v>1.168489000131735</v>
      </c>
      <c r="AG240">
        <f t="shared" si="23"/>
        <v>0.2</v>
      </c>
    </row>
    <row r="241" spans="1:33">
      <c r="A241" s="40" t="s">
        <v>65</v>
      </c>
      <c r="B241" s="40">
        <v>27</v>
      </c>
      <c r="C241" s="40" t="s">
        <v>66</v>
      </c>
      <c r="D241" s="41">
        <v>33.090000000000003</v>
      </c>
      <c r="E241" s="40" t="s">
        <v>67</v>
      </c>
      <c r="F241" s="40">
        <v>3456</v>
      </c>
      <c r="G241" s="35">
        <v>15.7</v>
      </c>
      <c r="H241" s="40" t="s">
        <v>68</v>
      </c>
      <c r="I241" s="40" t="s">
        <v>69</v>
      </c>
      <c r="J241" s="40">
        <v>1225</v>
      </c>
      <c r="K241" s="42">
        <v>444.46023372399998</v>
      </c>
      <c r="L241" s="42">
        <v>8978.8532233099995</v>
      </c>
      <c r="M241" s="41">
        <v>1.95</v>
      </c>
      <c r="N241" s="41">
        <v>0.31</v>
      </c>
      <c r="O241" s="40">
        <v>22267</v>
      </c>
      <c r="P241" s="40">
        <v>21794</v>
      </c>
      <c r="Q241" s="43">
        <v>22267</v>
      </c>
      <c r="R241" s="43">
        <v>2240</v>
      </c>
      <c r="S241" s="40" t="s">
        <v>72</v>
      </c>
      <c r="T241" s="40" t="s">
        <v>95</v>
      </c>
      <c r="U241" s="43">
        <v>54.65</v>
      </c>
      <c r="V241" s="43">
        <v>1</v>
      </c>
      <c r="W241" s="43">
        <v>1.59</v>
      </c>
      <c r="X241" s="43">
        <v>0.25</v>
      </c>
      <c r="Y241" s="43">
        <f t="shared" si="18"/>
        <v>1.59</v>
      </c>
      <c r="Z241" s="43">
        <f t="shared" si="19"/>
        <v>0.25</v>
      </c>
      <c r="AA241" s="43">
        <v>0.26800000000000002</v>
      </c>
      <c r="AB241" s="44">
        <v>2.21871407597849</v>
      </c>
      <c r="AC241">
        <f t="shared" si="20"/>
        <v>3340</v>
      </c>
      <c r="AD241">
        <f t="shared" si="21"/>
        <v>12</v>
      </c>
      <c r="AE241">
        <f t="shared" si="22"/>
        <v>1.8</v>
      </c>
      <c r="AF241">
        <f>'TP Factors'!$D$3</f>
        <v>1.168489000131735</v>
      </c>
      <c r="AG241">
        <f t="shared" si="23"/>
        <v>2.1</v>
      </c>
    </row>
    <row r="242" spans="1:33">
      <c r="A242" s="40" t="s">
        <v>65</v>
      </c>
      <c r="B242" s="40">
        <v>27</v>
      </c>
      <c r="C242" s="40" t="s">
        <v>66</v>
      </c>
      <c r="D242" s="41">
        <v>33.090000000000003</v>
      </c>
      <c r="E242" s="40" t="s">
        <v>67</v>
      </c>
      <c r="F242" s="40">
        <v>1234</v>
      </c>
      <c r="G242" s="35">
        <v>29</v>
      </c>
      <c r="H242" s="40" t="s">
        <v>68</v>
      </c>
      <c r="I242" s="40" t="s">
        <v>69</v>
      </c>
      <c r="J242" s="40">
        <v>35</v>
      </c>
      <c r="K242" s="42">
        <v>89.083765710700007</v>
      </c>
      <c r="L242" s="42">
        <v>313.96853425400002</v>
      </c>
      <c r="M242" s="41">
        <v>0.08</v>
      </c>
      <c r="N242" s="41">
        <v>0.01</v>
      </c>
      <c r="O242" s="40">
        <v>22270</v>
      </c>
      <c r="P242" s="40">
        <v>21796</v>
      </c>
      <c r="Q242" s="43">
        <v>22270</v>
      </c>
      <c r="R242" s="43">
        <v>1200</v>
      </c>
      <c r="S242" s="40" t="s">
        <v>77</v>
      </c>
      <c r="T242" s="40" t="s">
        <v>78</v>
      </c>
      <c r="U242" s="43">
        <v>54.65</v>
      </c>
      <c r="V242" s="43">
        <v>1</v>
      </c>
      <c r="W242" s="43">
        <v>2.39</v>
      </c>
      <c r="X242" s="43">
        <v>0.316</v>
      </c>
      <c r="Y242" s="43">
        <f t="shared" si="18"/>
        <v>2.39</v>
      </c>
      <c r="Z242" s="43">
        <f t="shared" si="19"/>
        <v>0.316</v>
      </c>
      <c r="AA242" s="43">
        <v>0.22</v>
      </c>
      <c r="AB242" s="44">
        <v>7.7583004091956495E-2</v>
      </c>
      <c r="AC242">
        <f t="shared" si="20"/>
        <v>96</v>
      </c>
      <c r="AD242">
        <f t="shared" si="21"/>
        <v>1</v>
      </c>
      <c r="AE242">
        <f t="shared" si="22"/>
        <v>0.1</v>
      </c>
      <c r="AF242">
        <f>'TP Factors'!$D$3</f>
        <v>1.168489000131735</v>
      </c>
      <c r="AG242">
        <f t="shared" si="23"/>
        <v>0.1</v>
      </c>
    </row>
    <row r="243" spans="1:33">
      <c r="A243" s="40" t="s">
        <v>65</v>
      </c>
      <c r="B243" s="40">
        <v>27</v>
      </c>
      <c r="C243" s="40" t="s">
        <v>66</v>
      </c>
      <c r="D243" s="41">
        <v>33.090000000000003</v>
      </c>
      <c r="E243" s="40" t="s">
        <v>67</v>
      </c>
      <c r="F243" s="40">
        <v>1234</v>
      </c>
      <c r="G243" s="35">
        <v>73.5</v>
      </c>
      <c r="H243" s="40" t="s">
        <v>68</v>
      </c>
      <c r="I243" s="40" t="s">
        <v>69</v>
      </c>
      <c r="J243" s="40">
        <v>292</v>
      </c>
      <c r="K243" s="42">
        <v>164.932051358</v>
      </c>
      <c r="L243" s="42">
        <v>1054.6093505399999</v>
      </c>
      <c r="M243" s="41">
        <v>0.45</v>
      </c>
      <c r="N243" s="41">
        <v>0.04</v>
      </c>
      <c r="O243" s="40">
        <v>22273</v>
      </c>
      <c r="P243" s="40">
        <v>21799</v>
      </c>
      <c r="Q243" s="43">
        <v>22273</v>
      </c>
      <c r="R243" s="43">
        <v>1550</v>
      </c>
      <c r="S243" s="40" t="s">
        <v>77</v>
      </c>
      <c r="T243" s="40" t="s">
        <v>126</v>
      </c>
      <c r="U243" s="43">
        <v>54.65</v>
      </c>
      <c r="V243" s="43">
        <v>1</v>
      </c>
      <c r="W243" s="43">
        <v>1.79</v>
      </c>
      <c r="X243" s="43">
        <v>0.15</v>
      </c>
      <c r="Y243" s="43">
        <f t="shared" si="18"/>
        <v>1.79</v>
      </c>
      <c r="Z243" s="43">
        <f t="shared" si="19"/>
        <v>0.15</v>
      </c>
      <c r="AA243" s="43">
        <v>0.76</v>
      </c>
      <c r="AB243" s="44">
        <v>0.26059860348216002</v>
      </c>
      <c r="AC243">
        <f t="shared" si="20"/>
        <v>1113</v>
      </c>
      <c r="AD243">
        <f t="shared" si="21"/>
        <v>4</v>
      </c>
      <c r="AE243">
        <f t="shared" si="22"/>
        <v>0.4</v>
      </c>
      <c r="AF243">
        <f>'TP Factors'!$D$3</f>
        <v>1.168489000131735</v>
      </c>
      <c r="AG243">
        <f t="shared" si="23"/>
        <v>0.5</v>
      </c>
    </row>
    <row r="244" spans="1:33">
      <c r="A244" s="40" t="s">
        <v>65</v>
      </c>
      <c r="B244" s="40">
        <v>27</v>
      </c>
      <c r="C244" s="40" t="s">
        <v>66</v>
      </c>
      <c r="D244" s="41">
        <v>33.090000000000003</v>
      </c>
      <c r="E244" s="40" t="s">
        <v>67</v>
      </c>
      <c r="F244" s="40">
        <v>3456</v>
      </c>
      <c r="G244" s="35">
        <v>30.5</v>
      </c>
      <c r="H244" s="40" t="s">
        <v>68</v>
      </c>
      <c r="I244" s="40" t="s">
        <v>69</v>
      </c>
      <c r="J244" s="40">
        <v>145</v>
      </c>
      <c r="K244" s="42">
        <v>150.18758019800001</v>
      </c>
      <c r="L244" s="42">
        <v>1060.1513638900001</v>
      </c>
      <c r="M244" s="41">
        <v>0.28000000000000003</v>
      </c>
      <c r="N244" s="41">
        <v>7.0000000000000007E-2</v>
      </c>
      <c r="O244" s="40">
        <v>22308</v>
      </c>
      <c r="P244" s="40">
        <v>21832</v>
      </c>
      <c r="Q244" s="43">
        <v>22308</v>
      </c>
      <c r="R244" s="43">
        <v>2210</v>
      </c>
      <c r="S244" s="40" t="s">
        <v>72</v>
      </c>
      <c r="T244" s="40" t="s">
        <v>73</v>
      </c>
      <c r="U244" s="43">
        <v>54.65</v>
      </c>
      <c r="V244" s="43">
        <v>1</v>
      </c>
      <c r="W244" s="43">
        <v>1.92</v>
      </c>
      <c r="X244" s="43">
        <v>0.50600000000000001</v>
      </c>
      <c r="Y244" s="43">
        <f t="shared" si="18"/>
        <v>1.92</v>
      </c>
      <c r="Z244" s="43">
        <f t="shared" si="19"/>
        <v>0.50600000000000001</v>
      </c>
      <c r="AA244" s="43">
        <v>0.26800000000000002</v>
      </c>
      <c r="AB244" s="44">
        <v>0.26196805930105899</v>
      </c>
      <c r="AC244">
        <f t="shared" si="20"/>
        <v>394</v>
      </c>
      <c r="AD244">
        <f t="shared" si="21"/>
        <v>2</v>
      </c>
      <c r="AE244">
        <f t="shared" si="22"/>
        <v>0.4</v>
      </c>
      <c r="AF244">
        <f>'TP Factors'!$D$3</f>
        <v>1.168489000131735</v>
      </c>
      <c r="AG244">
        <f t="shared" si="23"/>
        <v>0.5</v>
      </c>
    </row>
    <row r="245" spans="1:33">
      <c r="A245" s="40" t="s">
        <v>65</v>
      </c>
      <c r="B245" s="40">
        <v>27</v>
      </c>
      <c r="C245" s="40" t="s">
        <v>66</v>
      </c>
      <c r="D245" s="41">
        <v>33.090000000000003</v>
      </c>
      <c r="E245" s="40" t="s">
        <v>67</v>
      </c>
      <c r="F245" s="40">
        <v>1234</v>
      </c>
      <c r="G245" s="35">
        <v>98</v>
      </c>
      <c r="H245" s="40" t="s">
        <v>68</v>
      </c>
      <c r="I245" s="40" t="s">
        <v>69</v>
      </c>
      <c r="J245" s="40">
        <v>11633</v>
      </c>
      <c r="K245" s="42">
        <v>1339.14991444</v>
      </c>
      <c r="L245" s="42">
        <v>30848.980674499999</v>
      </c>
      <c r="M245" s="41">
        <v>20.94</v>
      </c>
      <c r="N245" s="41">
        <v>5.56</v>
      </c>
      <c r="O245" s="40">
        <v>22311</v>
      </c>
      <c r="P245" s="40">
        <v>21835</v>
      </c>
      <c r="Q245" s="43">
        <v>22311</v>
      </c>
      <c r="R245" s="43">
        <v>1700</v>
      </c>
      <c r="S245" s="40" t="s">
        <v>72</v>
      </c>
      <c r="T245" s="40" t="s">
        <v>114</v>
      </c>
      <c r="U245" s="43">
        <v>54.65</v>
      </c>
      <c r="V245" s="43">
        <v>1</v>
      </c>
      <c r="W245" s="43">
        <v>1.8</v>
      </c>
      <c r="X245" s="43">
        <v>0.47799999999999998</v>
      </c>
      <c r="Y245" s="43">
        <f t="shared" si="18"/>
        <v>1.8</v>
      </c>
      <c r="Z245" s="43">
        <f t="shared" si="19"/>
        <v>0.47799999999999998</v>
      </c>
      <c r="AA245" s="43">
        <v>0.72399999999999998</v>
      </c>
      <c r="AB245" s="44">
        <v>7.62291864568276</v>
      </c>
      <c r="AC245">
        <f t="shared" si="20"/>
        <v>31003</v>
      </c>
      <c r="AD245">
        <f t="shared" si="21"/>
        <v>123</v>
      </c>
      <c r="AE245">
        <f t="shared" si="22"/>
        <v>32.700000000000003</v>
      </c>
      <c r="AF245">
        <f>'TP Factors'!$D$3</f>
        <v>1.168489000131735</v>
      </c>
      <c r="AG245">
        <f t="shared" si="23"/>
        <v>38.200000000000003</v>
      </c>
    </row>
    <row r="246" spans="1:33">
      <c r="A246" s="40" t="s">
        <v>65</v>
      </c>
      <c r="B246" s="40">
        <v>27</v>
      </c>
      <c r="C246" s="40" t="s">
        <v>66</v>
      </c>
      <c r="D246" s="41">
        <v>33.090000000000003</v>
      </c>
      <c r="E246" s="40" t="s">
        <v>67</v>
      </c>
      <c r="F246" s="40">
        <v>1234</v>
      </c>
      <c r="G246" s="35">
        <v>105</v>
      </c>
      <c r="H246" s="40" t="s">
        <v>68</v>
      </c>
      <c r="I246" s="40" t="s">
        <v>69</v>
      </c>
      <c r="J246" s="40">
        <v>5</v>
      </c>
      <c r="K246" s="42">
        <v>16.676549151900002</v>
      </c>
      <c r="L246" s="42">
        <v>11.909248609300001</v>
      </c>
      <c r="M246" s="41">
        <v>0.01</v>
      </c>
      <c r="N246" s="41">
        <v>0</v>
      </c>
      <c r="O246" s="40">
        <v>22333</v>
      </c>
      <c r="P246" s="40">
        <v>21857</v>
      </c>
      <c r="Q246" s="43">
        <v>22333</v>
      </c>
      <c r="R246" s="43">
        <v>1400</v>
      </c>
      <c r="S246" s="40" t="s">
        <v>111</v>
      </c>
      <c r="T246" s="40" t="s">
        <v>118</v>
      </c>
      <c r="U246" s="43">
        <v>54.65</v>
      </c>
      <c r="V246" s="43">
        <v>1</v>
      </c>
      <c r="W246" s="43">
        <v>2.83</v>
      </c>
      <c r="X246" s="43">
        <v>0.497</v>
      </c>
      <c r="Y246" s="43">
        <f t="shared" si="18"/>
        <v>2.83</v>
      </c>
      <c r="Z246" s="43">
        <f t="shared" si="19"/>
        <v>0.497</v>
      </c>
      <c r="AA246" s="43">
        <v>0.88800000000000001</v>
      </c>
      <c r="AB246" s="44">
        <v>2.9428276491627898E-3</v>
      </c>
      <c r="AC246">
        <f t="shared" si="20"/>
        <v>15</v>
      </c>
      <c r="AD246">
        <f t="shared" si="21"/>
        <v>0</v>
      </c>
      <c r="AE246">
        <f t="shared" si="22"/>
        <v>0</v>
      </c>
      <c r="AF246">
        <f>'TP Factors'!$D$3</f>
        <v>1.168489000131735</v>
      </c>
      <c r="AG246">
        <f t="shared" si="23"/>
        <v>0</v>
      </c>
    </row>
    <row r="247" spans="1:33">
      <c r="A247" s="40" t="s">
        <v>65</v>
      </c>
      <c r="B247" s="40">
        <v>27</v>
      </c>
      <c r="C247" s="40" t="s">
        <v>66</v>
      </c>
      <c r="D247" s="41">
        <v>33.090000000000003</v>
      </c>
      <c r="E247" s="40" t="s">
        <v>67</v>
      </c>
      <c r="F247" s="40">
        <v>1234</v>
      </c>
      <c r="G247" s="35">
        <v>102.5</v>
      </c>
      <c r="H247" s="40" t="s">
        <v>68</v>
      </c>
      <c r="I247" s="40" t="s">
        <v>69</v>
      </c>
      <c r="J247" s="40">
        <v>731</v>
      </c>
      <c r="K247" s="42">
        <v>304.21041610499998</v>
      </c>
      <c r="L247" s="42">
        <v>2276.5666209699998</v>
      </c>
      <c r="M247" s="41">
        <v>1.54</v>
      </c>
      <c r="N247" s="41">
        <v>0.38</v>
      </c>
      <c r="O247" s="40">
        <v>22337</v>
      </c>
      <c r="P247" s="40">
        <v>21861</v>
      </c>
      <c r="Q247" s="43">
        <v>22337</v>
      </c>
      <c r="R247" s="43">
        <v>1300</v>
      </c>
      <c r="S247" s="40" t="s">
        <v>77</v>
      </c>
      <c r="T247" s="40" t="s">
        <v>83</v>
      </c>
      <c r="U247" s="43">
        <v>54.65</v>
      </c>
      <c r="V247" s="43">
        <v>1</v>
      </c>
      <c r="W247" s="43">
        <v>2.42</v>
      </c>
      <c r="X247" s="43">
        <v>0.51600000000000001</v>
      </c>
      <c r="Y247" s="43">
        <f t="shared" si="18"/>
        <v>2.42</v>
      </c>
      <c r="Z247" s="43">
        <f t="shared" si="19"/>
        <v>0.51600000000000001</v>
      </c>
      <c r="AA247" s="43">
        <v>0.63100000000000001</v>
      </c>
      <c r="AB247" s="44">
        <v>0.56254961310667095</v>
      </c>
      <c r="AC247">
        <f t="shared" si="20"/>
        <v>1994</v>
      </c>
      <c r="AD247">
        <f t="shared" si="21"/>
        <v>11</v>
      </c>
      <c r="AE247">
        <f t="shared" si="22"/>
        <v>2.2999999999999998</v>
      </c>
      <c r="AF247">
        <f>'TP Factors'!$D$3</f>
        <v>1.168489000131735</v>
      </c>
      <c r="AG247">
        <f t="shared" si="23"/>
        <v>2.7</v>
      </c>
    </row>
    <row r="248" spans="1:33">
      <c r="A248" s="40" t="s">
        <v>65</v>
      </c>
      <c r="B248" s="40">
        <v>27</v>
      </c>
      <c r="C248" s="40" t="s">
        <v>66</v>
      </c>
      <c r="D248" s="41">
        <v>33.090000000000003</v>
      </c>
      <c r="E248" s="40" t="s">
        <v>67</v>
      </c>
      <c r="F248" s="40">
        <v>1234</v>
      </c>
      <c r="G248" s="35">
        <v>102.5</v>
      </c>
      <c r="H248" s="40" t="s">
        <v>68</v>
      </c>
      <c r="I248" s="40" t="s">
        <v>69</v>
      </c>
      <c r="J248" s="40">
        <v>20</v>
      </c>
      <c r="K248" s="42">
        <v>40.378037919999997</v>
      </c>
      <c r="L248" s="42">
        <v>59.413311999299999</v>
      </c>
      <c r="M248" s="41">
        <v>0.04</v>
      </c>
      <c r="N248" s="41">
        <v>0.01</v>
      </c>
      <c r="O248" s="40">
        <v>22338</v>
      </c>
      <c r="P248" s="40">
        <v>21862</v>
      </c>
      <c r="Q248" s="43">
        <v>22338</v>
      </c>
      <c r="R248" s="43">
        <v>1300</v>
      </c>
      <c r="S248" s="40" t="s">
        <v>72</v>
      </c>
      <c r="T248" s="40" t="s">
        <v>89</v>
      </c>
      <c r="U248" s="43">
        <v>54.65</v>
      </c>
      <c r="V248" s="43">
        <v>1</v>
      </c>
      <c r="W248" s="43">
        <v>2.42</v>
      </c>
      <c r="X248" s="43">
        <v>0.51600000000000001</v>
      </c>
      <c r="Y248" s="43">
        <f t="shared" si="18"/>
        <v>2.42</v>
      </c>
      <c r="Z248" s="43">
        <f t="shared" si="19"/>
        <v>0.51600000000000001</v>
      </c>
      <c r="AA248" s="43">
        <v>0.66200000000000003</v>
      </c>
      <c r="AB248" s="44">
        <v>1.46812904001428E-2</v>
      </c>
      <c r="AC248">
        <f t="shared" si="20"/>
        <v>55</v>
      </c>
      <c r="AD248">
        <f t="shared" si="21"/>
        <v>0</v>
      </c>
      <c r="AE248">
        <f t="shared" si="22"/>
        <v>0.1</v>
      </c>
      <c r="AF248">
        <f>'TP Factors'!$D$3</f>
        <v>1.168489000131735</v>
      </c>
      <c r="AG248">
        <f t="shared" si="23"/>
        <v>0.1</v>
      </c>
    </row>
    <row r="249" spans="1:33">
      <c r="A249" s="40" t="s">
        <v>65</v>
      </c>
      <c r="B249" s="40">
        <v>27</v>
      </c>
      <c r="C249" s="40" t="s">
        <v>66</v>
      </c>
      <c r="D249" s="41">
        <v>33.090000000000003</v>
      </c>
      <c r="E249" s="40" t="s">
        <v>67</v>
      </c>
      <c r="F249" s="40">
        <v>1234</v>
      </c>
      <c r="G249" s="35">
        <v>13</v>
      </c>
      <c r="H249" s="40" t="s">
        <v>68</v>
      </c>
      <c r="I249" s="40" t="s">
        <v>69</v>
      </c>
      <c r="J249" s="40">
        <v>3556</v>
      </c>
      <c r="K249" s="42">
        <v>1569.79599437</v>
      </c>
      <c r="L249" s="42">
        <v>40163.338597900001</v>
      </c>
      <c r="M249" s="41">
        <v>6.58</v>
      </c>
      <c r="N249" s="41">
        <v>0.78</v>
      </c>
      <c r="O249" s="40">
        <v>22339</v>
      </c>
      <c r="P249" s="40">
        <v>21863</v>
      </c>
      <c r="Q249" s="43">
        <v>22339</v>
      </c>
      <c r="R249" s="43">
        <v>1100</v>
      </c>
      <c r="S249" s="40" t="s">
        <v>77</v>
      </c>
      <c r="T249" s="40" t="s">
        <v>97</v>
      </c>
      <c r="U249" s="43">
        <v>54.65</v>
      </c>
      <c r="V249" s="43">
        <v>1</v>
      </c>
      <c r="W249" s="43">
        <v>1.85</v>
      </c>
      <c r="X249" s="43">
        <v>0.22</v>
      </c>
      <c r="Y249" s="43">
        <f t="shared" si="18"/>
        <v>1.85</v>
      </c>
      <c r="Z249" s="43">
        <f t="shared" si="19"/>
        <v>0.22</v>
      </c>
      <c r="AA249" s="43">
        <v>0.17399999999999999</v>
      </c>
      <c r="AB249" s="44">
        <v>9.9245226754196594</v>
      </c>
      <c r="AC249">
        <f t="shared" si="20"/>
        <v>9701</v>
      </c>
      <c r="AD249">
        <f t="shared" si="21"/>
        <v>40</v>
      </c>
      <c r="AE249">
        <f t="shared" si="22"/>
        <v>4.7</v>
      </c>
      <c r="AF249">
        <f>'TP Factors'!$D$3</f>
        <v>1.168489000131735</v>
      </c>
      <c r="AG249">
        <f t="shared" si="23"/>
        <v>5.5</v>
      </c>
    </row>
    <row r="250" spans="1:33">
      <c r="A250" s="40" t="s">
        <v>65</v>
      </c>
      <c r="B250" s="40">
        <v>27</v>
      </c>
      <c r="C250" s="40" t="s">
        <v>66</v>
      </c>
      <c r="D250" s="41">
        <v>33.090000000000003</v>
      </c>
      <c r="E250" s="40" t="s">
        <v>67</v>
      </c>
      <c r="F250" s="40">
        <v>3456</v>
      </c>
      <c r="G250" s="35">
        <v>3</v>
      </c>
      <c r="H250" s="40" t="s">
        <v>68</v>
      </c>
      <c r="I250" s="40" t="s">
        <v>69</v>
      </c>
      <c r="J250" s="40">
        <v>15</v>
      </c>
      <c r="K250" s="42">
        <v>83.760468835799998</v>
      </c>
      <c r="L250" s="42">
        <v>290.55590455100003</v>
      </c>
      <c r="M250" s="41">
        <v>0.01</v>
      </c>
      <c r="N250" s="41">
        <v>0</v>
      </c>
      <c r="O250" s="40">
        <v>22341</v>
      </c>
      <c r="P250" s="40">
        <v>21865</v>
      </c>
      <c r="Q250" s="43">
        <v>22341</v>
      </c>
      <c r="R250" s="43">
        <v>4340</v>
      </c>
      <c r="S250" s="40" t="s">
        <v>77</v>
      </c>
      <c r="T250" s="40" t="s">
        <v>104</v>
      </c>
      <c r="U250" s="43">
        <v>54.65</v>
      </c>
      <c r="V250" s="43">
        <v>1</v>
      </c>
      <c r="W250" s="43">
        <v>0.7</v>
      </c>
      <c r="X250" s="43">
        <v>0.09</v>
      </c>
      <c r="Y250" s="43">
        <f t="shared" si="18"/>
        <v>0.7</v>
      </c>
      <c r="Z250" s="43">
        <f t="shared" si="19"/>
        <v>0.09</v>
      </c>
      <c r="AA250" s="43">
        <v>0.10199999999999999</v>
      </c>
      <c r="AB250" s="44">
        <v>7.1797640436433496E-2</v>
      </c>
      <c r="AC250">
        <f t="shared" si="20"/>
        <v>41</v>
      </c>
      <c r="AD250">
        <f t="shared" si="21"/>
        <v>0</v>
      </c>
      <c r="AE250">
        <f t="shared" si="22"/>
        <v>0</v>
      </c>
      <c r="AF250">
        <f>'TP Factors'!$D$3</f>
        <v>1.168489000131735</v>
      </c>
      <c r="AG250">
        <f t="shared" si="23"/>
        <v>0</v>
      </c>
    </row>
    <row r="251" spans="1:33">
      <c r="A251" s="40" t="s">
        <v>65</v>
      </c>
      <c r="B251" s="40">
        <v>27</v>
      </c>
      <c r="C251" s="40" t="s">
        <v>66</v>
      </c>
      <c r="D251" s="41">
        <v>33.090000000000003</v>
      </c>
      <c r="E251" s="40" t="s">
        <v>67</v>
      </c>
      <c r="F251" s="40">
        <v>1234</v>
      </c>
      <c r="G251" s="35">
        <v>11.1</v>
      </c>
      <c r="H251" s="40" t="s">
        <v>68</v>
      </c>
      <c r="I251" s="40" t="s">
        <v>69</v>
      </c>
      <c r="J251" s="40">
        <v>29</v>
      </c>
      <c r="K251" s="42">
        <v>56.419362812099997</v>
      </c>
      <c r="L251" s="42">
        <v>162.94965525999999</v>
      </c>
      <c r="M251" s="41">
        <v>0.04</v>
      </c>
      <c r="N251" s="41">
        <v>0</v>
      </c>
      <c r="O251" s="40">
        <v>22354</v>
      </c>
      <c r="P251" s="40">
        <v>21878</v>
      </c>
      <c r="Q251" s="43">
        <v>22354</v>
      </c>
      <c r="R251" s="43">
        <v>8120</v>
      </c>
      <c r="S251" s="40" t="s">
        <v>70</v>
      </c>
      <c r="T251" s="40" t="s">
        <v>71</v>
      </c>
      <c r="U251" s="43">
        <v>54.65</v>
      </c>
      <c r="V251" s="43">
        <v>1</v>
      </c>
      <c r="W251" s="43">
        <v>1.25</v>
      </c>
      <c r="X251" s="43">
        <v>5.2999999999999999E-2</v>
      </c>
      <c r="Y251" s="43">
        <f t="shared" si="18"/>
        <v>1.25</v>
      </c>
      <c r="Z251" s="43">
        <f t="shared" si="19"/>
        <v>5.2999999999999999E-2</v>
      </c>
      <c r="AA251" s="43">
        <v>0.35</v>
      </c>
      <c r="AB251" s="44">
        <v>5.1532138157502801E-3</v>
      </c>
      <c r="AC251">
        <f t="shared" si="20"/>
        <v>10</v>
      </c>
      <c r="AD251">
        <f t="shared" si="21"/>
        <v>0</v>
      </c>
      <c r="AE251">
        <f t="shared" si="22"/>
        <v>0</v>
      </c>
      <c r="AF251">
        <f>'TP Factors'!$D$3</f>
        <v>1.168489000131735</v>
      </c>
      <c r="AG251">
        <f t="shared" si="23"/>
        <v>0</v>
      </c>
    </row>
    <row r="252" spans="1:33">
      <c r="A252" s="40" t="s">
        <v>65</v>
      </c>
      <c r="B252" s="40">
        <v>27</v>
      </c>
      <c r="C252" s="40" t="s">
        <v>66</v>
      </c>
      <c r="D252" s="41">
        <v>33.090000000000003</v>
      </c>
      <c r="E252" s="40" t="s">
        <v>67</v>
      </c>
      <c r="F252" s="40">
        <v>1234</v>
      </c>
      <c r="G252" s="35">
        <v>11.1</v>
      </c>
      <c r="H252" s="40" t="s">
        <v>68</v>
      </c>
      <c r="I252" s="40" t="s">
        <v>69</v>
      </c>
      <c r="J252" s="40">
        <v>110</v>
      </c>
      <c r="K252" s="42">
        <v>153.775502706</v>
      </c>
      <c r="L252" s="42">
        <v>621.69588673800001</v>
      </c>
      <c r="M252" s="41">
        <v>0.14000000000000001</v>
      </c>
      <c r="N252" s="41">
        <v>0.01</v>
      </c>
      <c r="O252" s="40">
        <v>22363</v>
      </c>
      <c r="P252" s="40">
        <v>21887</v>
      </c>
      <c r="Q252" s="43">
        <v>22363</v>
      </c>
      <c r="R252" s="43">
        <v>8120</v>
      </c>
      <c r="S252" s="40" t="s">
        <v>70</v>
      </c>
      <c r="T252" s="40" t="s">
        <v>71</v>
      </c>
      <c r="U252" s="43">
        <v>54.65</v>
      </c>
      <c r="V252" s="43">
        <v>1</v>
      </c>
      <c r="W252" s="43">
        <v>1.25</v>
      </c>
      <c r="X252" s="43">
        <v>5.2999999999999999E-2</v>
      </c>
      <c r="Y252" s="43">
        <f t="shared" si="18"/>
        <v>1.25</v>
      </c>
      <c r="Z252" s="43">
        <f t="shared" si="19"/>
        <v>5.2999999999999999E-2</v>
      </c>
      <c r="AA252" s="43">
        <v>0.35</v>
      </c>
      <c r="AB252" s="44">
        <v>1.9840728959503999E-2</v>
      </c>
      <c r="AC252">
        <f t="shared" si="20"/>
        <v>39</v>
      </c>
      <c r="AD252">
        <f t="shared" si="21"/>
        <v>0</v>
      </c>
      <c r="AE252">
        <f t="shared" si="22"/>
        <v>0</v>
      </c>
      <c r="AF252">
        <f>'TP Factors'!$D$3</f>
        <v>1.168489000131735</v>
      </c>
      <c r="AG252">
        <f t="shared" si="23"/>
        <v>0</v>
      </c>
    </row>
    <row r="253" spans="1:33">
      <c r="A253" s="40" t="s">
        <v>65</v>
      </c>
      <c r="B253" s="40">
        <v>27</v>
      </c>
      <c r="C253" s="40" t="s">
        <v>66</v>
      </c>
      <c r="D253" s="41">
        <v>33.090000000000003</v>
      </c>
      <c r="E253" s="40" t="s">
        <v>67</v>
      </c>
      <c r="F253" s="40">
        <v>3456</v>
      </c>
      <c r="G253" s="35">
        <v>0</v>
      </c>
      <c r="H253" s="40" t="s">
        <v>68</v>
      </c>
      <c r="I253" s="40" t="s">
        <v>69</v>
      </c>
      <c r="J253" s="40">
        <v>6</v>
      </c>
      <c r="K253" s="42">
        <v>38.408195523000003</v>
      </c>
      <c r="L253" s="42">
        <v>38.898266689300002</v>
      </c>
      <c r="M253" s="41">
        <v>0</v>
      </c>
      <c r="N253" s="41">
        <v>0</v>
      </c>
      <c r="O253" s="40">
        <v>22365</v>
      </c>
      <c r="P253" s="40">
        <v>21889</v>
      </c>
      <c r="Q253" s="43">
        <v>22365</v>
      </c>
      <c r="R253" s="43">
        <v>6300</v>
      </c>
      <c r="S253" s="40" t="s">
        <v>72</v>
      </c>
      <c r="T253" s="40" t="s">
        <v>93</v>
      </c>
      <c r="U253" s="43">
        <v>54.65</v>
      </c>
      <c r="V253" s="43">
        <v>1</v>
      </c>
      <c r="W253" s="43">
        <v>0</v>
      </c>
      <c r="X253" s="43">
        <v>0</v>
      </c>
      <c r="Y253" s="43">
        <f t="shared" si="18"/>
        <v>0</v>
      </c>
      <c r="Z253" s="43">
        <f t="shared" si="19"/>
        <v>0</v>
      </c>
      <c r="AA253" s="43">
        <v>0.30299999999999999</v>
      </c>
      <c r="AB253" s="44">
        <v>9.6119325781669797E-3</v>
      </c>
      <c r="AC253">
        <f t="shared" si="20"/>
        <v>16</v>
      </c>
      <c r="AD253">
        <f t="shared" si="21"/>
        <v>0</v>
      </c>
      <c r="AE253">
        <f t="shared" si="22"/>
        <v>0</v>
      </c>
      <c r="AF253">
        <f>'TP Factors'!$D$3</f>
        <v>1.168489000131735</v>
      </c>
      <c r="AG253">
        <f t="shared" si="23"/>
        <v>0</v>
      </c>
    </row>
    <row r="254" spans="1:33">
      <c r="A254" s="40" t="s">
        <v>65</v>
      </c>
      <c r="B254" s="40">
        <v>27</v>
      </c>
      <c r="C254" s="40" t="s">
        <v>66</v>
      </c>
      <c r="D254" s="41">
        <v>33.090000000000003</v>
      </c>
      <c r="E254" s="40" t="s">
        <v>67</v>
      </c>
      <c r="F254" s="40">
        <v>3456</v>
      </c>
      <c r="G254" s="35">
        <v>30.5</v>
      </c>
      <c r="H254" s="40" t="s">
        <v>68</v>
      </c>
      <c r="I254" s="40" t="s">
        <v>69</v>
      </c>
      <c r="J254" s="40">
        <v>1563</v>
      </c>
      <c r="K254" s="42">
        <v>497.74479665899997</v>
      </c>
      <c r="L254" s="42">
        <v>12237.666804500001</v>
      </c>
      <c r="M254" s="41">
        <v>3</v>
      </c>
      <c r="N254" s="41">
        <v>0.79</v>
      </c>
      <c r="O254" s="40">
        <v>22366</v>
      </c>
      <c r="P254" s="40">
        <v>21890</v>
      </c>
      <c r="Q254" s="43">
        <v>22366</v>
      </c>
      <c r="R254" s="43">
        <v>2210</v>
      </c>
      <c r="S254" s="40" t="s">
        <v>77</v>
      </c>
      <c r="T254" s="40" t="s">
        <v>82</v>
      </c>
      <c r="U254" s="43">
        <v>54.65</v>
      </c>
      <c r="V254" s="43">
        <v>1</v>
      </c>
      <c r="W254" s="43">
        <v>1.92</v>
      </c>
      <c r="X254" s="43">
        <v>0.50600000000000001</v>
      </c>
      <c r="Y254" s="43">
        <f t="shared" si="18"/>
        <v>1.92</v>
      </c>
      <c r="Z254" s="43">
        <f t="shared" si="19"/>
        <v>0.50600000000000001</v>
      </c>
      <c r="AA254" s="43">
        <v>0.251</v>
      </c>
      <c r="AB254" s="44">
        <v>2.7990136448523701</v>
      </c>
      <c r="AC254">
        <f t="shared" si="20"/>
        <v>3947</v>
      </c>
      <c r="AD254">
        <f t="shared" si="21"/>
        <v>17</v>
      </c>
      <c r="AE254">
        <f t="shared" si="22"/>
        <v>4.4000000000000004</v>
      </c>
      <c r="AF254">
        <f>'TP Factors'!$D$3</f>
        <v>1.168489000131735</v>
      </c>
      <c r="AG254">
        <f t="shared" si="23"/>
        <v>5.0999999999999996</v>
      </c>
    </row>
    <row r="255" spans="1:33">
      <c r="A255" s="40" t="s">
        <v>65</v>
      </c>
      <c r="B255" s="40">
        <v>27</v>
      </c>
      <c r="C255" s="40" t="s">
        <v>66</v>
      </c>
      <c r="D255" s="41">
        <v>33.090000000000003</v>
      </c>
      <c r="E255" s="40" t="s">
        <v>67</v>
      </c>
      <c r="F255" s="40">
        <v>3456</v>
      </c>
      <c r="G255" s="35">
        <v>0</v>
      </c>
      <c r="H255" s="40" t="s">
        <v>68</v>
      </c>
      <c r="I255" s="40" t="s">
        <v>69</v>
      </c>
      <c r="J255" s="40">
        <v>4</v>
      </c>
      <c r="K255" s="42">
        <v>32.769979215200003</v>
      </c>
      <c r="L255" s="42">
        <v>40.9526802731</v>
      </c>
      <c r="M255" s="41">
        <v>0</v>
      </c>
      <c r="N255" s="41">
        <v>0</v>
      </c>
      <c r="O255" s="40">
        <v>22374</v>
      </c>
      <c r="P255" s="40">
        <v>21898</v>
      </c>
      <c r="Q255" s="43">
        <v>22374</v>
      </c>
      <c r="R255" s="43">
        <v>6300</v>
      </c>
      <c r="S255" s="40" t="s">
        <v>77</v>
      </c>
      <c r="T255" s="40" t="s">
        <v>132</v>
      </c>
      <c r="U255" s="43">
        <v>54.65</v>
      </c>
      <c r="V255" s="43">
        <v>1</v>
      </c>
      <c r="W255" s="43">
        <v>0</v>
      </c>
      <c r="X255" s="43">
        <v>0</v>
      </c>
      <c r="Y255" s="43">
        <f t="shared" si="18"/>
        <v>0</v>
      </c>
      <c r="Z255" s="43">
        <f t="shared" si="19"/>
        <v>0</v>
      </c>
      <c r="AA255" s="43">
        <v>0.191</v>
      </c>
      <c r="AB255" s="44">
        <v>1.0119587203651E-2</v>
      </c>
      <c r="AC255">
        <f t="shared" si="20"/>
        <v>11</v>
      </c>
      <c r="AD255">
        <f t="shared" si="21"/>
        <v>0</v>
      </c>
      <c r="AE255">
        <f t="shared" si="22"/>
        <v>0</v>
      </c>
      <c r="AF255">
        <f>'TP Factors'!$D$3</f>
        <v>1.168489000131735</v>
      </c>
      <c r="AG255">
        <f t="shared" si="23"/>
        <v>0</v>
      </c>
    </row>
    <row r="256" spans="1:33">
      <c r="A256" s="40" t="s">
        <v>65</v>
      </c>
      <c r="B256" s="40">
        <v>27</v>
      </c>
      <c r="C256" s="40" t="s">
        <v>66</v>
      </c>
      <c r="D256" s="41">
        <v>33.090000000000003</v>
      </c>
      <c r="E256" s="40" t="s">
        <v>67</v>
      </c>
      <c r="F256" s="40">
        <v>1234</v>
      </c>
      <c r="G256" s="35">
        <v>13</v>
      </c>
      <c r="H256" s="40" t="s">
        <v>68</v>
      </c>
      <c r="I256" s="40" t="s">
        <v>69</v>
      </c>
      <c r="J256" s="40">
        <v>1762</v>
      </c>
      <c r="K256" s="42">
        <v>918.89557095999999</v>
      </c>
      <c r="L256" s="42">
        <v>19898.206513699999</v>
      </c>
      <c r="M256" s="41">
        <v>3.26</v>
      </c>
      <c r="N256" s="41">
        <v>0.39</v>
      </c>
      <c r="O256" s="40">
        <v>22383</v>
      </c>
      <c r="P256" s="40">
        <v>21907</v>
      </c>
      <c r="Q256" s="43">
        <v>22383</v>
      </c>
      <c r="R256" s="43">
        <v>1100</v>
      </c>
      <c r="S256" s="40" t="s">
        <v>77</v>
      </c>
      <c r="T256" s="40" t="s">
        <v>97</v>
      </c>
      <c r="U256" s="43">
        <v>54.65</v>
      </c>
      <c r="V256" s="43">
        <v>1</v>
      </c>
      <c r="W256" s="43">
        <v>1.85</v>
      </c>
      <c r="X256" s="43">
        <v>0.22</v>
      </c>
      <c r="Y256" s="43">
        <f t="shared" si="18"/>
        <v>1.85</v>
      </c>
      <c r="Z256" s="43">
        <f t="shared" si="19"/>
        <v>0.22</v>
      </c>
      <c r="AA256" s="43">
        <v>0.17399999999999999</v>
      </c>
      <c r="AB256" s="44">
        <v>4.9169342432922001</v>
      </c>
      <c r="AC256">
        <f t="shared" si="20"/>
        <v>4806</v>
      </c>
      <c r="AD256">
        <f t="shared" si="21"/>
        <v>20</v>
      </c>
      <c r="AE256">
        <f t="shared" si="22"/>
        <v>2.2999999999999998</v>
      </c>
      <c r="AF256">
        <f>'TP Factors'!$D$3</f>
        <v>1.168489000131735</v>
      </c>
      <c r="AG256">
        <f t="shared" si="23"/>
        <v>2.7</v>
      </c>
    </row>
    <row r="257" spans="1:33">
      <c r="A257" s="40" t="s">
        <v>65</v>
      </c>
      <c r="B257" s="40">
        <v>27</v>
      </c>
      <c r="C257" s="40" t="s">
        <v>66</v>
      </c>
      <c r="D257" s="41">
        <v>33.090000000000003</v>
      </c>
      <c r="E257" s="40" t="s">
        <v>67</v>
      </c>
      <c r="F257" s="40">
        <v>1234</v>
      </c>
      <c r="G257" s="35">
        <v>102.5</v>
      </c>
      <c r="H257" s="40" t="s">
        <v>68</v>
      </c>
      <c r="I257" s="40" t="s">
        <v>69</v>
      </c>
      <c r="J257" s="40">
        <v>1022</v>
      </c>
      <c r="K257" s="42">
        <v>291.412732608</v>
      </c>
      <c r="L257" s="42">
        <v>3033.0179713799998</v>
      </c>
      <c r="M257" s="41">
        <v>2.15</v>
      </c>
      <c r="N257" s="41">
        <v>0.53</v>
      </c>
      <c r="O257" s="40">
        <v>22384</v>
      </c>
      <c r="P257" s="40">
        <v>21908</v>
      </c>
      <c r="Q257" s="43">
        <v>22384</v>
      </c>
      <c r="R257" s="43">
        <v>1300</v>
      </c>
      <c r="S257" s="40" t="s">
        <v>72</v>
      </c>
      <c r="T257" s="40" t="s">
        <v>89</v>
      </c>
      <c r="U257" s="43">
        <v>54.65</v>
      </c>
      <c r="V257" s="43">
        <v>1</v>
      </c>
      <c r="W257" s="43">
        <v>2.42</v>
      </c>
      <c r="X257" s="43">
        <v>0.51600000000000001</v>
      </c>
      <c r="Y257" s="43">
        <f t="shared" si="18"/>
        <v>2.42</v>
      </c>
      <c r="Z257" s="43">
        <f t="shared" si="19"/>
        <v>0.51600000000000001</v>
      </c>
      <c r="AA257" s="43">
        <v>0.66200000000000003</v>
      </c>
      <c r="AB257" s="44">
        <v>0.74947206492136398</v>
      </c>
      <c r="AC257">
        <f t="shared" si="20"/>
        <v>2787</v>
      </c>
      <c r="AD257">
        <f t="shared" si="21"/>
        <v>15</v>
      </c>
      <c r="AE257">
        <f t="shared" si="22"/>
        <v>3.2</v>
      </c>
      <c r="AF257">
        <f>'TP Factors'!$D$3</f>
        <v>1.168489000131735</v>
      </c>
      <c r="AG257">
        <f t="shared" si="23"/>
        <v>3.7</v>
      </c>
    </row>
    <row r="258" spans="1:33">
      <c r="A258" s="40" t="s">
        <v>65</v>
      </c>
      <c r="B258" s="40">
        <v>27</v>
      </c>
      <c r="C258" s="40" t="s">
        <v>66</v>
      </c>
      <c r="D258" s="41">
        <v>33.090000000000003</v>
      </c>
      <c r="E258" s="40" t="s">
        <v>67</v>
      </c>
      <c r="F258" s="40">
        <v>3456</v>
      </c>
      <c r="G258" s="35">
        <v>30.5</v>
      </c>
      <c r="H258" s="40" t="s">
        <v>68</v>
      </c>
      <c r="I258" s="40" t="s">
        <v>69</v>
      </c>
      <c r="J258" s="40">
        <v>1168</v>
      </c>
      <c r="K258" s="42">
        <v>441.61445161</v>
      </c>
      <c r="L258" s="42">
        <v>8563.458901</v>
      </c>
      <c r="M258" s="41">
        <v>2.2400000000000002</v>
      </c>
      <c r="N258" s="41">
        <v>0.59</v>
      </c>
      <c r="O258" s="40">
        <v>22385</v>
      </c>
      <c r="P258" s="40">
        <v>21909</v>
      </c>
      <c r="Q258" s="43">
        <v>22385</v>
      </c>
      <c r="R258" s="43">
        <v>2210</v>
      </c>
      <c r="S258" s="40" t="s">
        <v>72</v>
      </c>
      <c r="T258" s="40" t="s">
        <v>73</v>
      </c>
      <c r="U258" s="43">
        <v>54.65</v>
      </c>
      <c r="V258" s="43">
        <v>1</v>
      </c>
      <c r="W258" s="43">
        <v>1.92</v>
      </c>
      <c r="X258" s="43">
        <v>0.50600000000000001</v>
      </c>
      <c r="Y258" s="43">
        <f t="shared" si="18"/>
        <v>1.92</v>
      </c>
      <c r="Z258" s="43">
        <f t="shared" si="19"/>
        <v>0.50600000000000001</v>
      </c>
      <c r="AA258" s="43">
        <v>0.26800000000000002</v>
      </c>
      <c r="AB258" s="44">
        <v>2.11606831414562</v>
      </c>
      <c r="AC258">
        <f t="shared" si="20"/>
        <v>3186</v>
      </c>
      <c r="AD258">
        <f t="shared" si="21"/>
        <v>13</v>
      </c>
      <c r="AE258">
        <f t="shared" si="22"/>
        <v>3.6</v>
      </c>
      <c r="AF258">
        <f>'TP Factors'!$D$3</f>
        <v>1.168489000131735</v>
      </c>
      <c r="AG258">
        <f t="shared" si="23"/>
        <v>4.2</v>
      </c>
    </row>
    <row r="259" spans="1:33">
      <c r="A259" s="40" t="s">
        <v>65</v>
      </c>
      <c r="B259" s="40">
        <v>27</v>
      </c>
      <c r="C259" s="40" t="s">
        <v>66</v>
      </c>
      <c r="D259" s="41">
        <v>33.090000000000003</v>
      </c>
      <c r="E259" s="40" t="s">
        <v>67</v>
      </c>
      <c r="F259" s="40">
        <v>1234</v>
      </c>
      <c r="G259" s="35">
        <v>102.5</v>
      </c>
      <c r="H259" s="40" t="s">
        <v>68</v>
      </c>
      <c r="I259" s="40" t="s">
        <v>69</v>
      </c>
      <c r="J259" s="40">
        <v>107</v>
      </c>
      <c r="K259" s="42">
        <v>80.188766833399995</v>
      </c>
      <c r="L259" s="42">
        <v>317.37282894800001</v>
      </c>
      <c r="M259" s="41">
        <v>0.22</v>
      </c>
      <c r="N259" s="41">
        <v>0.06</v>
      </c>
      <c r="O259" s="40">
        <v>22386</v>
      </c>
      <c r="P259" s="40">
        <v>21910</v>
      </c>
      <c r="Q259" s="43">
        <v>22386</v>
      </c>
      <c r="R259" s="43">
        <v>1300</v>
      </c>
      <c r="S259" s="40" t="s">
        <v>72</v>
      </c>
      <c r="T259" s="40" t="s">
        <v>89</v>
      </c>
      <c r="U259" s="43">
        <v>54.65</v>
      </c>
      <c r="V259" s="43">
        <v>1</v>
      </c>
      <c r="W259" s="43">
        <v>2.42</v>
      </c>
      <c r="X259" s="43">
        <v>0.51600000000000001</v>
      </c>
      <c r="Y259" s="43">
        <f t="shared" ref="Y259:Y322" si="24">W259</f>
        <v>2.42</v>
      </c>
      <c r="Z259" s="43">
        <f t="shared" ref="Z259:Z322" si="25">X259</f>
        <v>0.51600000000000001</v>
      </c>
      <c r="AA259" s="43">
        <v>0.66200000000000003</v>
      </c>
      <c r="AB259" s="44">
        <v>7.8424220264963401E-2</v>
      </c>
      <c r="AC259">
        <f t="shared" ref="AC259:AC322" si="26">ROUND(AB259*AA259*U259*102.79,0)</f>
        <v>292</v>
      </c>
      <c r="AD259">
        <f t="shared" ref="AD259:AD322" si="27">ROUND(Y259*AC259*0.002205,0)</f>
        <v>2</v>
      </c>
      <c r="AE259">
        <f t="shared" ref="AE259:AE322" si="28">ROUND(Z259*AC259*0.002205,1)</f>
        <v>0.3</v>
      </c>
      <c r="AF259">
        <f>'TP Factors'!$D$3</f>
        <v>1.168489000131735</v>
      </c>
      <c r="AG259">
        <f t="shared" ref="AG259:AG322" si="29">ROUND(AE259*AF259,1)</f>
        <v>0.4</v>
      </c>
    </row>
    <row r="260" spans="1:33">
      <c r="A260" s="40" t="s">
        <v>65</v>
      </c>
      <c r="B260" s="40">
        <v>27</v>
      </c>
      <c r="C260" s="40" t="s">
        <v>66</v>
      </c>
      <c r="D260" s="41">
        <v>33.090000000000003</v>
      </c>
      <c r="E260" s="40" t="s">
        <v>67</v>
      </c>
      <c r="F260" s="40">
        <v>1234</v>
      </c>
      <c r="G260" s="35">
        <v>98</v>
      </c>
      <c r="H260" s="40" t="s">
        <v>68</v>
      </c>
      <c r="I260" s="40" t="s">
        <v>69</v>
      </c>
      <c r="J260" s="40">
        <v>15114</v>
      </c>
      <c r="K260" s="42">
        <v>1264.18167898</v>
      </c>
      <c r="L260" s="42">
        <v>40079.501536399999</v>
      </c>
      <c r="M260" s="41">
        <v>27.21</v>
      </c>
      <c r="N260" s="41">
        <v>7.22</v>
      </c>
      <c r="O260" s="40">
        <v>22388</v>
      </c>
      <c r="P260" s="40">
        <v>21912</v>
      </c>
      <c r="Q260" s="43">
        <v>22388</v>
      </c>
      <c r="R260" s="43">
        <v>1700</v>
      </c>
      <c r="S260" s="40" t="s">
        <v>72</v>
      </c>
      <c r="T260" s="40" t="s">
        <v>114</v>
      </c>
      <c r="U260" s="43">
        <v>54.65</v>
      </c>
      <c r="V260" s="43">
        <v>1</v>
      </c>
      <c r="W260" s="43">
        <v>1.8</v>
      </c>
      <c r="X260" s="43">
        <v>0.47799999999999998</v>
      </c>
      <c r="Y260" s="43">
        <f t="shared" si="24"/>
        <v>1.8</v>
      </c>
      <c r="Z260" s="43">
        <f t="shared" si="25"/>
        <v>0.47799999999999998</v>
      </c>
      <c r="AA260" s="43">
        <v>0.72399999999999998</v>
      </c>
      <c r="AB260" s="44">
        <v>9.9038209007334697</v>
      </c>
      <c r="AC260">
        <f t="shared" si="26"/>
        <v>40279</v>
      </c>
      <c r="AD260">
        <f t="shared" si="27"/>
        <v>160</v>
      </c>
      <c r="AE260">
        <f t="shared" si="28"/>
        <v>42.5</v>
      </c>
      <c r="AF260">
        <f>'TP Factors'!$D$3</f>
        <v>1.168489000131735</v>
      </c>
      <c r="AG260">
        <f t="shared" si="29"/>
        <v>49.7</v>
      </c>
    </row>
    <row r="261" spans="1:33">
      <c r="A261" s="40" t="s">
        <v>65</v>
      </c>
      <c r="B261" s="40">
        <v>27</v>
      </c>
      <c r="C261" s="40" t="s">
        <v>66</v>
      </c>
      <c r="D261" s="41">
        <v>33.090000000000003</v>
      </c>
      <c r="E261" s="40" t="s">
        <v>67</v>
      </c>
      <c r="F261" s="40">
        <v>1234</v>
      </c>
      <c r="G261" s="35">
        <v>98</v>
      </c>
      <c r="H261" s="40" t="s">
        <v>68</v>
      </c>
      <c r="I261" s="40" t="s">
        <v>69</v>
      </c>
      <c r="J261" s="40">
        <v>11229</v>
      </c>
      <c r="K261" s="42">
        <v>1330.95536081</v>
      </c>
      <c r="L261" s="42">
        <v>29778.1275351</v>
      </c>
      <c r="M261" s="41">
        <v>20.21</v>
      </c>
      <c r="N261" s="41">
        <v>5.37</v>
      </c>
      <c r="O261" s="40">
        <v>22390</v>
      </c>
      <c r="P261" s="40">
        <v>21914</v>
      </c>
      <c r="Q261" s="43">
        <v>22390</v>
      </c>
      <c r="R261" s="43">
        <v>1700</v>
      </c>
      <c r="S261" s="40" t="s">
        <v>72</v>
      </c>
      <c r="T261" s="40" t="s">
        <v>114</v>
      </c>
      <c r="U261" s="43">
        <v>54.65</v>
      </c>
      <c r="V261" s="43">
        <v>1</v>
      </c>
      <c r="W261" s="43">
        <v>1.8</v>
      </c>
      <c r="X261" s="43">
        <v>0.47799999999999998</v>
      </c>
      <c r="Y261" s="43">
        <f t="shared" si="24"/>
        <v>1.8</v>
      </c>
      <c r="Z261" s="43">
        <f t="shared" si="25"/>
        <v>0.47799999999999998</v>
      </c>
      <c r="AA261" s="43">
        <v>0.72399999999999998</v>
      </c>
      <c r="AB261" s="44">
        <v>7.3583061305920596</v>
      </c>
      <c r="AC261">
        <f t="shared" si="26"/>
        <v>29927</v>
      </c>
      <c r="AD261">
        <f t="shared" si="27"/>
        <v>119</v>
      </c>
      <c r="AE261">
        <f t="shared" si="28"/>
        <v>31.5</v>
      </c>
      <c r="AF261">
        <f>'TP Factors'!$D$3</f>
        <v>1.168489000131735</v>
      </c>
      <c r="AG261">
        <f t="shared" si="29"/>
        <v>36.799999999999997</v>
      </c>
    </row>
    <row r="262" spans="1:33">
      <c r="A262" s="40" t="s">
        <v>65</v>
      </c>
      <c r="B262" s="40">
        <v>27</v>
      </c>
      <c r="C262" s="40" t="s">
        <v>66</v>
      </c>
      <c r="D262" s="41">
        <v>33.090000000000003</v>
      </c>
      <c r="E262" s="40" t="s">
        <v>67</v>
      </c>
      <c r="F262" s="40">
        <v>1234</v>
      </c>
      <c r="G262" s="35">
        <v>13</v>
      </c>
      <c r="H262" s="40" t="s">
        <v>68</v>
      </c>
      <c r="I262" s="40" t="s">
        <v>69</v>
      </c>
      <c r="J262" s="40">
        <v>1592</v>
      </c>
      <c r="K262" s="42">
        <v>486.70034588800002</v>
      </c>
      <c r="L262" s="42">
        <v>10935.0365972</v>
      </c>
      <c r="M262" s="41">
        <v>2.95</v>
      </c>
      <c r="N262" s="41">
        <v>0.35</v>
      </c>
      <c r="O262" s="40">
        <v>22391</v>
      </c>
      <c r="P262" s="40">
        <v>21915</v>
      </c>
      <c r="Q262" s="43">
        <v>22391</v>
      </c>
      <c r="R262" s="43">
        <v>1100</v>
      </c>
      <c r="S262" s="40" t="s">
        <v>111</v>
      </c>
      <c r="T262" s="40" t="s">
        <v>133</v>
      </c>
      <c r="U262" s="43">
        <v>54.65</v>
      </c>
      <c r="V262" s="43">
        <v>1</v>
      </c>
      <c r="W262" s="43">
        <v>1.85</v>
      </c>
      <c r="X262" s="43">
        <v>0.22</v>
      </c>
      <c r="Y262" s="43">
        <f t="shared" si="24"/>
        <v>1.85</v>
      </c>
      <c r="Z262" s="43">
        <f t="shared" si="25"/>
        <v>0.22</v>
      </c>
      <c r="AA262" s="43">
        <v>0.28599999999999998</v>
      </c>
      <c r="AB262" s="44">
        <v>2.7020955813345502</v>
      </c>
      <c r="AC262">
        <f t="shared" si="26"/>
        <v>4341</v>
      </c>
      <c r="AD262">
        <f t="shared" si="27"/>
        <v>18</v>
      </c>
      <c r="AE262">
        <f t="shared" si="28"/>
        <v>2.1</v>
      </c>
      <c r="AF262">
        <f>'TP Factors'!$D$3</f>
        <v>1.168489000131735</v>
      </c>
      <c r="AG262">
        <f t="shared" si="29"/>
        <v>2.5</v>
      </c>
    </row>
    <row r="263" spans="1:33">
      <c r="A263" s="40" t="s">
        <v>65</v>
      </c>
      <c r="B263" s="40">
        <v>27</v>
      </c>
      <c r="C263" s="40" t="s">
        <v>66</v>
      </c>
      <c r="D263" s="41">
        <v>33.090000000000003</v>
      </c>
      <c r="E263" s="40" t="s">
        <v>67</v>
      </c>
      <c r="F263" s="40">
        <v>3456</v>
      </c>
      <c r="G263" s="35">
        <v>30.5</v>
      </c>
      <c r="H263" s="40" t="s">
        <v>68</v>
      </c>
      <c r="I263" s="40" t="s">
        <v>69</v>
      </c>
      <c r="J263" s="40">
        <v>15244</v>
      </c>
      <c r="K263" s="42">
        <v>2657.4805550000001</v>
      </c>
      <c r="L263" s="42">
        <v>111770.572856</v>
      </c>
      <c r="M263" s="41">
        <v>29.27</v>
      </c>
      <c r="N263" s="41">
        <v>7.71</v>
      </c>
      <c r="O263" s="40">
        <v>22393</v>
      </c>
      <c r="P263" s="40">
        <v>21917</v>
      </c>
      <c r="Q263" s="43">
        <v>22393</v>
      </c>
      <c r="R263" s="43">
        <v>2210</v>
      </c>
      <c r="S263" s="40" t="s">
        <v>72</v>
      </c>
      <c r="T263" s="40" t="s">
        <v>73</v>
      </c>
      <c r="U263" s="43">
        <v>54.65</v>
      </c>
      <c r="V263" s="43">
        <v>1</v>
      </c>
      <c r="W263" s="43">
        <v>1.92</v>
      </c>
      <c r="X263" s="43">
        <v>0.50600000000000001</v>
      </c>
      <c r="Y263" s="43">
        <f t="shared" si="24"/>
        <v>1.92</v>
      </c>
      <c r="Z263" s="43">
        <f t="shared" si="25"/>
        <v>0.50600000000000001</v>
      </c>
      <c r="AA263" s="43">
        <v>0.26800000000000002</v>
      </c>
      <c r="AB263" s="44">
        <v>27.116258240400001</v>
      </c>
      <c r="AC263">
        <f t="shared" si="26"/>
        <v>40823</v>
      </c>
      <c r="AD263">
        <f t="shared" si="27"/>
        <v>173</v>
      </c>
      <c r="AE263">
        <f t="shared" si="28"/>
        <v>45.5</v>
      </c>
      <c r="AF263">
        <f>'TP Factors'!$D$3</f>
        <v>1.168489000131735</v>
      </c>
      <c r="AG263">
        <f t="shared" si="29"/>
        <v>53.2</v>
      </c>
    </row>
    <row r="264" spans="1:33">
      <c r="A264" s="40" t="s">
        <v>65</v>
      </c>
      <c r="B264" s="40">
        <v>27</v>
      </c>
      <c r="C264" s="40" t="s">
        <v>66</v>
      </c>
      <c r="D264" s="41">
        <v>33.090000000000003</v>
      </c>
      <c r="E264" s="40" t="s">
        <v>67</v>
      </c>
      <c r="F264" s="40">
        <v>3456</v>
      </c>
      <c r="G264" s="35">
        <v>0</v>
      </c>
      <c r="H264" s="40" t="s">
        <v>68</v>
      </c>
      <c r="I264" s="40" t="s">
        <v>69</v>
      </c>
      <c r="J264" s="40">
        <v>1414</v>
      </c>
      <c r="K264" s="42">
        <v>684.547512837</v>
      </c>
      <c r="L264" s="42">
        <v>9170.1958986299996</v>
      </c>
      <c r="M264" s="41">
        <v>0</v>
      </c>
      <c r="N264" s="41">
        <v>0</v>
      </c>
      <c r="O264" s="40">
        <v>22398</v>
      </c>
      <c r="P264" s="40">
        <v>21922</v>
      </c>
      <c r="Q264" s="43">
        <v>22398</v>
      </c>
      <c r="R264" s="43">
        <v>6300</v>
      </c>
      <c r="S264" s="40" t="s">
        <v>72</v>
      </c>
      <c r="T264" s="40" t="s">
        <v>93</v>
      </c>
      <c r="U264" s="43">
        <v>54.65</v>
      </c>
      <c r="V264" s="43">
        <v>1</v>
      </c>
      <c r="W264" s="43">
        <v>0</v>
      </c>
      <c r="X264" s="43">
        <v>0</v>
      </c>
      <c r="Y264" s="43">
        <f t="shared" si="24"/>
        <v>0</v>
      </c>
      <c r="Z264" s="43">
        <f t="shared" si="25"/>
        <v>0</v>
      </c>
      <c r="AA264" s="43">
        <v>0.30299999999999999</v>
      </c>
      <c r="AB264" s="44">
        <v>2.2659956916264599</v>
      </c>
      <c r="AC264">
        <f t="shared" si="26"/>
        <v>3857</v>
      </c>
      <c r="AD264">
        <f t="shared" si="27"/>
        <v>0</v>
      </c>
      <c r="AE264">
        <f t="shared" si="28"/>
        <v>0</v>
      </c>
      <c r="AF264">
        <f>'TP Factors'!$D$3</f>
        <v>1.168489000131735</v>
      </c>
      <c r="AG264">
        <f t="shared" si="29"/>
        <v>0</v>
      </c>
    </row>
    <row r="265" spans="1:33">
      <c r="A265" s="40" t="s">
        <v>65</v>
      </c>
      <c r="B265" s="40">
        <v>27</v>
      </c>
      <c r="C265" s="40" t="s">
        <v>66</v>
      </c>
      <c r="D265" s="41">
        <v>33.090000000000003</v>
      </c>
      <c r="E265" s="40" t="s">
        <v>67</v>
      </c>
      <c r="F265" s="40">
        <v>3456</v>
      </c>
      <c r="G265" s="35">
        <v>4</v>
      </c>
      <c r="H265" s="40" t="s">
        <v>68</v>
      </c>
      <c r="I265" s="40" t="s">
        <v>69</v>
      </c>
      <c r="J265" s="40">
        <v>4504</v>
      </c>
      <c r="K265" s="42">
        <v>588.17744074400002</v>
      </c>
      <c r="L265" s="42">
        <v>21531.513631500002</v>
      </c>
      <c r="M265" s="41">
        <v>5.4</v>
      </c>
      <c r="N265" s="41">
        <v>0.28999999999999998</v>
      </c>
      <c r="O265" s="40">
        <v>22399</v>
      </c>
      <c r="P265" s="40">
        <v>21923</v>
      </c>
      <c r="Q265" s="43">
        <v>22399</v>
      </c>
      <c r="R265" s="43">
        <v>3100</v>
      </c>
      <c r="S265" s="40" t="s">
        <v>72</v>
      </c>
      <c r="T265" s="40" t="s">
        <v>134</v>
      </c>
      <c r="U265" s="43">
        <v>54.65</v>
      </c>
      <c r="V265" s="43">
        <v>1</v>
      </c>
      <c r="W265" s="43">
        <v>1.25</v>
      </c>
      <c r="X265" s="43">
        <v>6.4000000000000001E-2</v>
      </c>
      <c r="Y265" s="43">
        <f t="shared" si="24"/>
        <v>1.25</v>
      </c>
      <c r="Z265" s="43">
        <f t="shared" si="25"/>
        <v>6.4000000000000001E-2</v>
      </c>
      <c r="AA265" s="43">
        <v>0.41099999999999998</v>
      </c>
      <c r="AB265" s="44">
        <v>5.3205316073421196</v>
      </c>
      <c r="AC265">
        <f t="shared" si="26"/>
        <v>12284</v>
      </c>
      <c r="AD265">
        <f t="shared" si="27"/>
        <v>34</v>
      </c>
      <c r="AE265">
        <f t="shared" si="28"/>
        <v>1.7</v>
      </c>
      <c r="AF265">
        <f>'TP Factors'!$D$3</f>
        <v>1.168489000131735</v>
      </c>
      <c r="AG265">
        <f t="shared" si="29"/>
        <v>2</v>
      </c>
    </row>
    <row r="266" spans="1:33">
      <c r="A266" s="40" t="s">
        <v>65</v>
      </c>
      <c r="B266" s="40">
        <v>27</v>
      </c>
      <c r="C266" s="40" t="s">
        <v>66</v>
      </c>
      <c r="D266" s="41">
        <v>33.090000000000003</v>
      </c>
      <c r="E266" s="40" t="s">
        <v>67</v>
      </c>
      <c r="F266" s="40">
        <v>1234</v>
      </c>
      <c r="G266" s="35">
        <v>105</v>
      </c>
      <c r="H266" s="40" t="s">
        <v>68</v>
      </c>
      <c r="I266" s="40" t="s">
        <v>69</v>
      </c>
      <c r="J266" s="40">
        <v>19</v>
      </c>
      <c r="K266" s="42">
        <v>31.520028741800001</v>
      </c>
      <c r="L266" s="42">
        <v>42.962107971899997</v>
      </c>
      <c r="M266" s="41">
        <v>0.04</v>
      </c>
      <c r="N266" s="41">
        <v>0.01</v>
      </c>
      <c r="O266" s="40">
        <v>22404</v>
      </c>
      <c r="P266" s="40">
        <v>21927</v>
      </c>
      <c r="Q266" s="43">
        <v>22404</v>
      </c>
      <c r="R266" s="43">
        <v>1400</v>
      </c>
      <c r="S266" s="40" t="s">
        <v>72</v>
      </c>
      <c r="T266" s="40" t="s">
        <v>103</v>
      </c>
      <c r="U266" s="43">
        <v>54.65</v>
      </c>
      <c r="V266" s="43">
        <v>1</v>
      </c>
      <c r="W266" s="43">
        <v>2.83</v>
      </c>
      <c r="X266" s="43">
        <v>0.497</v>
      </c>
      <c r="Y266" s="43">
        <f t="shared" si="24"/>
        <v>2.83</v>
      </c>
      <c r="Z266" s="43">
        <f t="shared" si="25"/>
        <v>0.497</v>
      </c>
      <c r="AA266" s="43">
        <v>0.88700000000000001</v>
      </c>
      <c r="AB266" s="44">
        <v>1.06161256110312E-2</v>
      </c>
      <c r="AC266">
        <f t="shared" si="26"/>
        <v>53</v>
      </c>
      <c r="AD266">
        <f t="shared" si="27"/>
        <v>0</v>
      </c>
      <c r="AE266">
        <f t="shared" si="28"/>
        <v>0.1</v>
      </c>
      <c r="AF266">
        <f>'TP Factors'!$D$3</f>
        <v>1.168489000131735</v>
      </c>
      <c r="AG266">
        <f t="shared" si="29"/>
        <v>0.1</v>
      </c>
    </row>
    <row r="267" spans="1:33">
      <c r="A267" s="40" t="s">
        <v>65</v>
      </c>
      <c r="B267" s="40">
        <v>27</v>
      </c>
      <c r="C267" s="40" t="s">
        <v>66</v>
      </c>
      <c r="D267" s="41">
        <v>33.090000000000003</v>
      </c>
      <c r="E267" s="40" t="s">
        <v>67</v>
      </c>
      <c r="F267" s="40">
        <v>1234</v>
      </c>
      <c r="G267" s="35">
        <v>105</v>
      </c>
      <c r="H267" s="40" t="s">
        <v>68</v>
      </c>
      <c r="I267" s="40" t="s">
        <v>69</v>
      </c>
      <c r="J267" s="40">
        <v>1380</v>
      </c>
      <c r="K267" s="42">
        <v>315.96826429200001</v>
      </c>
      <c r="L267" s="42">
        <v>3060.01339375</v>
      </c>
      <c r="M267" s="41">
        <v>2.66</v>
      </c>
      <c r="N267" s="41">
        <v>0.69</v>
      </c>
      <c r="O267" s="40">
        <v>22407</v>
      </c>
      <c r="P267" s="40">
        <v>21930</v>
      </c>
      <c r="Q267" s="43">
        <v>22407</v>
      </c>
      <c r="R267" s="43">
        <v>1400</v>
      </c>
      <c r="S267" s="40" t="s">
        <v>77</v>
      </c>
      <c r="T267" s="40" t="s">
        <v>102</v>
      </c>
      <c r="U267" s="43">
        <v>54.65</v>
      </c>
      <c r="V267" s="43">
        <v>1</v>
      </c>
      <c r="W267" s="43">
        <v>2.83</v>
      </c>
      <c r="X267" s="43">
        <v>0.497</v>
      </c>
      <c r="Y267" s="43">
        <f t="shared" si="24"/>
        <v>2.83</v>
      </c>
      <c r="Z267" s="43">
        <f t="shared" si="25"/>
        <v>0.497</v>
      </c>
      <c r="AA267" s="43">
        <v>0.88600000000000001</v>
      </c>
      <c r="AB267" s="44">
        <v>0.75614275237880602</v>
      </c>
      <c r="AC267">
        <f t="shared" si="26"/>
        <v>3763</v>
      </c>
      <c r="AD267">
        <f t="shared" si="27"/>
        <v>23</v>
      </c>
      <c r="AE267">
        <f t="shared" si="28"/>
        <v>4.0999999999999996</v>
      </c>
      <c r="AF267">
        <f>'TP Factors'!$D$3</f>
        <v>1.168489000131735</v>
      </c>
      <c r="AG267">
        <f t="shared" si="29"/>
        <v>4.8</v>
      </c>
    </row>
    <row r="268" spans="1:33">
      <c r="A268" s="40" t="s">
        <v>65</v>
      </c>
      <c r="B268" s="40">
        <v>27</v>
      </c>
      <c r="C268" s="40" t="s">
        <v>66</v>
      </c>
      <c r="D268" s="41">
        <v>33.090000000000003</v>
      </c>
      <c r="E268" s="40" t="s">
        <v>67</v>
      </c>
      <c r="F268" s="40">
        <v>1234</v>
      </c>
      <c r="G268" s="35">
        <v>13</v>
      </c>
      <c r="H268" s="40" t="s">
        <v>68</v>
      </c>
      <c r="I268" s="40" t="s">
        <v>69</v>
      </c>
      <c r="J268" s="40">
        <v>14</v>
      </c>
      <c r="K268" s="42">
        <v>146.14860397800001</v>
      </c>
      <c r="L268" s="42">
        <v>162.03485050699999</v>
      </c>
      <c r="M268" s="41">
        <v>0.03</v>
      </c>
      <c r="N268" s="41">
        <v>0</v>
      </c>
      <c r="O268" s="40">
        <v>22411</v>
      </c>
      <c r="P268" s="40">
        <v>21934</v>
      </c>
      <c r="Q268" s="43">
        <v>22411</v>
      </c>
      <c r="R268" s="43">
        <v>1100</v>
      </c>
      <c r="S268" s="40" t="s">
        <v>77</v>
      </c>
      <c r="T268" s="40" t="s">
        <v>97</v>
      </c>
      <c r="U268" s="43">
        <v>54.65</v>
      </c>
      <c r="V268" s="43">
        <v>1</v>
      </c>
      <c r="W268" s="43">
        <v>1.85</v>
      </c>
      <c r="X268" s="43">
        <v>0.22</v>
      </c>
      <c r="Y268" s="43">
        <f t="shared" si="24"/>
        <v>1.85</v>
      </c>
      <c r="Z268" s="43">
        <f t="shared" si="25"/>
        <v>0.22</v>
      </c>
      <c r="AA268" s="43">
        <v>0.17399999999999999</v>
      </c>
      <c r="AB268" s="44">
        <v>4.0039523362312299E-2</v>
      </c>
      <c r="AC268">
        <f t="shared" si="26"/>
        <v>39</v>
      </c>
      <c r="AD268">
        <f t="shared" si="27"/>
        <v>0</v>
      </c>
      <c r="AE268">
        <f t="shared" si="28"/>
        <v>0</v>
      </c>
      <c r="AF268">
        <f>'TP Factors'!$D$3</f>
        <v>1.168489000131735</v>
      </c>
      <c r="AG268">
        <f t="shared" si="29"/>
        <v>0</v>
      </c>
    </row>
    <row r="269" spans="1:33">
      <c r="A269" s="40" t="s">
        <v>65</v>
      </c>
      <c r="B269" s="40">
        <v>27</v>
      </c>
      <c r="C269" s="40" t="s">
        <v>66</v>
      </c>
      <c r="D269" s="41">
        <v>33.090000000000003</v>
      </c>
      <c r="E269" s="40" t="s">
        <v>67</v>
      </c>
      <c r="F269" s="40">
        <v>1234</v>
      </c>
      <c r="G269" s="35">
        <v>13</v>
      </c>
      <c r="H269" s="40" t="s">
        <v>68</v>
      </c>
      <c r="I269" s="40" t="s">
        <v>69</v>
      </c>
      <c r="J269" s="40">
        <v>481</v>
      </c>
      <c r="K269" s="42">
        <v>354.65157331099999</v>
      </c>
      <c r="L269" s="42">
        <v>5433.5509666999997</v>
      </c>
      <c r="M269" s="41">
        <v>0.89</v>
      </c>
      <c r="N269" s="41">
        <v>0.11</v>
      </c>
      <c r="O269" s="40">
        <v>22420</v>
      </c>
      <c r="P269" s="40">
        <v>21943</v>
      </c>
      <c r="Q269" s="43">
        <v>22420</v>
      </c>
      <c r="R269" s="43">
        <v>1100</v>
      </c>
      <c r="S269" s="40" t="s">
        <v>77</v>
      </c>
      <c r="T269" s="40" t="s">
        <v>97</v>
      </c>
      <c r="U269" s="43">
        <v>54.65</v>
      </c>
      <c r="V269" s="43">
        <v>1</v>
      </c>
      <c r="W269" s="43">
        <v>1.85</v>
      </c>
      <c r="X269" s="43">
        <v>0.22</v>
      </c>
      <c r="Y269" s="43">
        <f t="shared" si="24"/>
        <v>1.85</v>
      </c>
      <c r="Z269" s="43">
        <f t="shared" si="25"/>
        <v>0.22</v>
      </c>
      <c r="AA269" s="43">
        <v>0.17399999999999999</v>
      </c>
      <c r="AB269" s="44">
        <v>1.34265431371357</v>
      </c>
      <c r="AC269">
        <f t="shared" si="26"/>
        <v>1312</v>
      </c>
      <c r="AD269">
        <f t="shared" si="27"/>
        <v>5</v>
      </c>
      <c r="AE269">
        <f t="shared" si="28"/>
        <v>0.6</v>
      </c>
      <c r="AF269">
        <f>'TP Factors'!$D$3</f>
        <v>1.168489000131735</v>
      </c>
      <c r="AG269">
        <f t="shared" si="29"/>
        <v>0.7</v>
      </c>
    </row>
    <row r="270" spans="1:33">
      <c r="A270" s="40" t="s">
        <v>65</v>
      </c>
      <c r="B270" s="40">
        <v>27</v>
      </c>
      <c r="C270" s="40" t="s">
        <v>66</v>
      </c>
      <c r="D270" s="41">
        <v>33.090000000000003</v>
      </c>
      <c r="E270" s="40" t="s">
        <v>67</v>
      </c>
      <c r="F270" s="40">
        <v>1234</v>
      </c>
      <c r="G270" s="35">
        <v>105</v>
      </c>
      <c r="H270" s="40" t="s">
        <v>68</v>
      </c>
      <c r="I270" s="40" t="s">
        <v>69</v>
      </c>
      <c r="J270" s="40">
        <v>848</v>
      </c>
      <c r="K270" s="42">
        <v>193.052524546</v>
      </c>
      <c r="L270" s="42">
        <v>1880.4292924700001</v>
      </c>
      <c r="M270" s="41">
        <v>1.64</v>
      </c>
      <c r="N270" s="41">
        <v>0.42</v>
      </c>
      <c r="O270" s="40">
        <v>22430</v>
      </c>
      <c r="P270" s="40">
        <v>21953</v>
      </c>
      <c r="Q270" s="43">
        <v>22430</v>
      </c>
      <c r="R270" s="43">
        <v>1400</v>
      </c>
      <c r="S270" s="40" t="s">
        <v>77</v>
      </c>
      <c r="T270" s="40" t="s">
        <v>102</v>
      </c>
      <c r="U270" s="43">
        <v>54.65</v>
      </c>
      <c r="V270" s="43">
        <v>1</v>
      </c>
      <c r="W270" s="43">
        <v>2.83</v>
      </c>
      <c r="X270" s="43">
        <v>0.497</v>
      </c>
      <c r="Y270" s="43">
        <f t="shared" si="24"/>
        <v>2.83</v>
      </c>
      <c r="Z270" s="43">
        <f t="shared" si="25"/>
        <v>0.497</v>
      </c>
      <c r="AA270" s="43">
        <v>0.88600000000000001</v>
      </c>
      <c r="AB270" s="44">
        <v>0.46466233897540699</v>
      </c>
      <c r="AC270">
        <f t="shared" si="26"/>
        <v>2313</v>
      </c>
      <c r="AD270">
        <f t="shared" si="27"/>
        <v>14</v>
      </c>
      <c r="AE270">
        <f t="shared" si="28"/>
        <v>2.5</v>
      </c>
      <c r="AF270">
        <f>'TP Factors'!$D$3</f>
        <v>1.168489000131735</v>
      </c>
      <c r="AG270">
        <f t="shared" si="29"/>
        <v>2.9</v>
      </c>
    </row>
    <row r="271" spans="1:33">
      <c r="A271" s="40" t="s">
        <v>65</v>
      </c>
      <c r="B271" s="40">
        <v>27</v>
      </c>
      <c r="C271" s="40" t="s">
        <v>66</v>
      </c>
      <c r="D271" s="41">
        <v>33.090000000000003</v>
      </c>
      <c r="E271" s="40" t="s">
        <v>67</v>
      </c>
      <c r="F271" s="40">
        <v>1234</v>
      </c>
      <c r="G271" s="35">
        <v>102.5</v>
      </c>
      <c r="H271" s="40" t="s">
        <v>68</v>
      </c>
      <c r="I271" s="40" t="s">
        <v>69</v>
      </c>
      <c r="J271" s="40">
        <v>169</v>
      </c>
      <c r="K271" s="42">
        <v>172.595198049</v>
      </c>
      <c r="L271" s="42">
        <v>526.84588648900001</v>
      </c>
      <c r="M271" s="41">
        <v>0.35</v>
      </c>
      <c r="N271" s="41">
        <v>0.09</v>
      </c>
      <c r="O271" s="40">
        <v>22434</v>
      </c>
      <c r="P271" s="40">
        <v>21957</v>
      </c>
      <c r="Q271" s="43">
        <v>22434</v>
      </c>
      <c r="R271" s="43">
        <v>1300</v>
      </c>
      <c r="S271" s="40" t="s">
        <v>77</v>
      </c>
      <c r="T271" s="40" t="s">
        <v>83</v>
      </c>
      <c r="U271" s="43">
        <v>54.65</v>
      </c>
      <c r="V271" s="43">
        <v>1</v>
      </c>
      <c r="W271" s="43">
        <v>2.42</v>
      </c>
      <c r="X271" s="43">
        <v>0.51600000000000001</v>
      </c>
      <c r="Y271" s="43">
        <f t="shared" si="24"/>
        <v>2.42</v>
      </c>
      <c r="Z271" s="43">
        <f t="shared" si="25"/>
        <v>0.51600000000000001</v>
      </c>
      <c r="AA271" s="43">
        <v>0.63100000000000001</v>
      </c>
      <c r="AB271" s="44">
        <v>0.130185933013268</v>
      </c>
      <c r="AC271">
        <f t="shared" si="26"/>
        <v>461</v>
      </c>
      <c r="AD271">
        <f t="shared" si="27"/>
        <v>2</v>
      </c>
      <c r="AE271">
        <f t="shared" si="28"/>
        <v>0.5</v>
      </c>
      <c r="AF271">
        <f>'TP Factors'!$D$3</f>
        <v>1.168489000131735</v>
      </c>
      <c r="AG271">
        <f t="shared" si="29"/>
        <v>0.6</v>
      </c>
    </row>
    <row r="272" spans="1:33">
      <c r="A272" s="40" t="s">
        <v>65</v>
      </c>
      <c r="B272" s="40">
        <v>27</v>
      </c>
      <c r="C272" s="40" t="s">
        <v>66</v>
      </c>
      <c r="D272" s="41">
        <v>33.090000000000003</v>
      </c>
      <c r="E272" s="40" t="s">
        <v>67</v>
      </c>
      <c r="F272" s="40">
        <v>1234</v>
      </c>
      <c r="G272" s="35">
        <v>102.5</v>
      </c>
      <c r="H272" s="40" t="s">
        <v>68</v>
      </c>
      <c r="I272" s="40" t="s">
        <v>69</v>
      </c>
      <c r="J272" s="40">
        <v>5616</v>
      </c>
      <c r="K272" s="42">
        <v>540.61981428700005</v>
      </c>
      <c r="L272" s="42">
        <v>15948.836839699999</v>
      </c>
      <c r="M272" s="41">
        <v>11.79</v>
      </c>
      <c r="N272" s="41">
        <v>2.9</v>
      </c>
      <c r="O272" s="40">
        <v>22446</v>
      </c>
      <c r="P272" s="40">
        <v>21969</v>
      </c>
      <c r="Q272" s="43">
        <v>22446</v>
      </c>
      <c r="R272" s="43">
        <v>1300</v>
      </c>
      <c r="S272" s="40" t="s">
        <v>111</v>
      </c>
      <c r="T272" s="40" t="s">
        <v>135</v>
      </c>
      <c r="U272" s="43">
        <v>54.65</v>
      </c>
      <c r="V272" s="43">
        <v>1</v>
      </c>
      <c r="W272" s="43">
        <v>2.42</v>
      </c>
      <c r="X272" s="43">
        <v>0.51600000000000001</v>
      </c>
      <c r="Y272" s="43">
        <f t="shared" si="24"/>
        <v>2.42</v>
      </c>
      <c r="Z272" s="43">
        <f t="shared" si="25"/>
        <v>0.51600000000000001</v>
      </c>
      <c r="AA272" s="43">
        <v>0.69199999999999995</v>
      </c>
      <c r="AB272" s="44">
        <v>3.94102764707063</v>
      </c>
      <c r="AC272">
        <f t="shared" si="26"/>
        <v>15320</v>
      </c>
      <c r="AD272">
        <f t="shared" si="27"/>
        <v>82</v>
      </c>
      <c r="AE272">
        <f t="shared" si="28"/>
        <v>17.399999999999999</v>
      </c>
      <c r="AF272">
        <f>'TP Factors'!$D$3</f>
        <v>1.168489000131735</v>
      </c>
      <c r="AG272">
        <f t="shared" si="29"/>
        <v>20.3</v>
      </c>
    </row>
    <row r="273" spans="1:33">
      <c r="A273" s="40" t="s">
        <v>65</v>
      </c>
      <c r="B273" s="40">
        <v>27</v>
      </c>
      <c r="C273" s="40" t="s">
        <v>66</v>
      </c>
      <c r="D273" s="41">
        <v>33.090000000000003</v>
      </c>
      <c r="E273" s="40" t="s">
        <v>67</v>
      </c>
      <c r="F273" s="40">
        <v>1234</v>
      </c>
      <c r="G273" s="35">
        <v>13</v>
      </c>
      <c r="H273" s="40" t="s">
        <v>68</v>
      </c>
      <c r="I273" s="40" t="s">
        <v>69</v>
      </c>
      <c r="J273" s="40">
        <v>32</v>
      </c>
      <c r="K273" s="42">
        <v>86.189394630300001</v>
      </c>
      <c r="L273" s="42">
        <v>365.58110617199998</v>
      </c>
      <c r="M273" s="41">
        <v>0.06</v>
      </c>
      <c r="N273" s="41">
        <v>0.01</v>
      </c>
      <c r="O273" s="40">
        <v>22448</v>
      </c>
      <c r="P273" s="40">
        <v>21971</v>
      </c>
      <c r="Q273" s="43">
        <v>22448</v>
      </c>
      <c r="R273" s="43">
        <v>1100</v>
      </c>
      <c r="S273" s="40" t="s">
        <v>77</v>
      </c>
      <c r="T273" s="40" t="s">
        <v>97</v>
      </c>
      <c r="U273" s="43">
        <v>54.65</v>
      </c>
      <c r="V273" s="43">
        <v>1</v>
      </c>
      <c r="W273" s="43">
        <v>1.85</v>
      </c>
      <c r="X273" s="43">
        <v>0.22</v>
      </c>
      <c r="Y273" s="43">
        <f t="shared" si="24"/>
        <v>1.85</v>
      </c>
      <c r="Z273" s="43">
        <f t="shared" si="25"/>
        <v>0.22</v>
      </c>
      <c r="AA273" s="43">
        <v>0.17399999999999999</v>
      </c>
      <c r="AB273" s="44">
        <v>9.03366973532128E-2</v>
      </c>
      <c r="AC273">
        <f t="shared" si="26"/>
        <v>88</v>
      </c>
      <c r="AD273">
        <f t="shared" si="27"/>
        <v>0</v>
      </c>
      <c r="AE273">
        <f t="shared" si="28"/>
        <v>0</v>
      </c>
      <c r="AF273">
        <f>'TP Factors'!$D$3</f>
        <v>1.168489000131735</v>
      </c>
      <c r="AG273">
        <f t="shared" si="29"/>
        <v>0</v>
      </c>
    </row>
    <row r="274" spans="1:33">
      <c r="A274" s="40" t="s">
        <v>65</v>
      </c>
      <c r="B274" s="40">
        <v>27</v>
      </c>
      <c r="C274" s="40" t="s">
        <v>66</v>
      </c>
      <c r="D274" s="41">
        <v>33.090000000000003</v>
      </c>
      <c r="E274" s="40" t="s">
        <v>67</v>
      </c>
      <c r="F274" s="40">
        <v>1234</v>
      </c>
      <c r="G274" s="35">
        <v>11.1</v>
      </c>
      <c r="H274" s="40" t="s">
        <v>68</v>
      </c>
      <c r="I274" s="40" t="s">
        <v>69</v>
      </c>
      <c r="J274" s="40">
        <v>3</v>
      </c>
      <c r="K274" s="42">
        <v>30.224702111999999</v>
      </c>
      <c r="L274" s="42">
        <v>14.222501478</v>
      </c>
      <c r="M274" s="41">
        <v>0</v>
      </c>
      <c r="N274" s="41">
        <v>0</v>
      </c>
      <c r="O274" s="40">
        <v>22496</v>
      </c>
      <c r="P274" s="40">
        <v>22019</v>
      </c>
      <c r="Q274" s="43">
        <v>22496</v>
      </c>
      <c r="R274" s="43">
        <v>8120</v>
      </c>
      <c r="S274" s="40" t="s">
        <v>70</v>
      </c>
      <c r="T274" s="40" t="s">
        <v>71</v>
      </c>
      <c r="U274" s="43">
        <v>54.65</v>
      </c>
      <c r="V274" s="43">
        <v>1</v>
      </c>
      <c r="W274" s="43">
        <v>1.25</v>
      </c>
      <c r="X274" s="43">
        <v>5.2999999999999999E-2</v>
      </c>
      <c r="Y274" s="43">
        <f t="shared" si="24"/>
        <v>1.25</v>
      </c>
      <c r="Z274" s="43">
        <f t="shared" si="25"/>
        <v>5.2999999999999999E-2</v>
      </c>
      <c r="AA274" s="43">
        <v>0.35</v>
      </c>
      <c r="AB274" s="44">
        <v>3.5144425936953598E-3</v>
      </c>
      <c r="AC274">
        <f t="shared" si="26"/>
        <v>7</v>
      </c>
      <c r="AD274">
        <f t="shared" si="27"/>
        <v>0</v>
      </c>
      <c r="AE274">
        <f t="shared" si="28"/>
        <v>0</v>
      </c>
      <c r="AF274">
        <f>'TP Factors'!$D$3</f>
        <v>1.168489000131735</v>
      </c>
      <c r="AG274">
        <f t="shared" si="29"/>
        <v>0</v>
      </c>
    </row>
    <row r="275" spans="1:33">
      <c r="A275" s="40" t="s">
        <v>65</v>
      </c>
      <c r="B275" s="40">
        <v>27</v>
      </c>
      <c r="C275" s="40" t="s">
        <v>66</v>
      </c>
      <c r="D275" s="41">
        <v>33.090000000000003</v>
      </c>
      <c r="E275" s="40" t="s">
        <v>67</v>
      </c>
      <c r="F275" s="40">
        <v>3456</v>
      </c>
      <c r="G275" s="35">
        <v>30.5</v>
      </c>
      <c r="H275" s="40" t="s">
        <v>68</v>
      </c>
      <c r="I275" s="40" t="s">
        <v>69</v>
      </c>
      <c r="J275" s="40">
        <v>611</v>
      </c>
      <c r="K275" s="42">
        <v>516.95213963699996</v>
      </c>
      <c r="L275" s="42">
        <v>4477.3509028500002</v>
      </c>
      <c r="M275" s="41">
        <v>1.17</v>
      </c>
      <c r="N275" s="41">
        <v>0.31</v>
      </c>
      <c r="O275" s="40">
        <v>22500</v>
      </c>
      <c r="P275" s="40">
        <v>22023</v>
      </c>
      <c r="Q275" s="43">
        <v>22500</v>
      </c>
      <c r="R275" s="43">
        <v>2210</v>
      </c>
      <c r="S275" s="40" t="s">
        <v>72</v>
      </c>
      <c r="T275" s="40" t="s">
        <v>73</v>
      </c>
      <c r="U275" s="43">
        <v>54.65</v>
      </c>
      <c r="V275" s="43">
        <v>1</v>
      </c>
      <c r="W275" s="43">
        <v>1.92</v>
      </c>
      <c r="X275" s="43">
        <v>0.50600000000000001</v>
      </c>
      <c r="Y275" s="43">
        <f t="shared" si="24"/>
        <v>1.92</v>
      </c>
      <c r="Z275" s="43">
        <f t="shared" si="25"/>
        <v>0.50600000000000001</v>
      </c>
      <c r="AA275" s="43">
        <v>0.26800000000000002</v>
      </c>
      <c r="AB275" s="44">
        <v>1.1063730773112199</v>
      </c>
      <c r="AC275">
        <f t="shared" si="26"/>
        <v>1666</v>
      </c>
      <c r="AD275">
        <f t="shared" si="27"/>
        <v>7</v>
      </c>
      <c r="AE275">
        <f t="shared" si="28"/>
        <v>1.9</v>
      </c>
      <c r="AF275">
        <f>'TP Factors'!$D$3</f>
        <v>1.168489000131735</v>
      </c>
      <c r="AG275">
        <f t="shared" si="29"/>
        <v>2.2000000000000002</v>
      </c>
    </row>
    <row r="276" spans="1:33">
      <c r="A276" s="40" t="s">
        <v>65</v>
      </c>
      <c r="B276" s="40">
        <v>27</v>
      </c>
      <c r="C276" s="40" t="s">
        <v>66</v>
      </c>
      <c r="D276" s="41">
        <v>33.090000000000003</v>
      </c>
      <c r="E276" s="40" t="s">
        <v>67</v>
      </c>
      <c r="F276" s="40">
        <v>1234</v>
      </c>
      <c r="G276" s="35">
        <v>105</v>
      </c>
      <c r="H276" s="40" t="s">
        <v>68</v>
      </c>
      <c r="I276" s="40" t="s">
        <v>69</v>
      </c>
      <c r="J276" s="40">
        <v>445</v>
      </c>
      <c r="K276" s="42">
        <v>164.02965782000001</v>
      </c>
      <c r="L276" s="42">
        <v>984.87314389699998</v>
      </c>
      <c r="M276" s="41">
        <v>0.86</v>
      </c>
      <c r="N276" s="41">
        <v>0.22</v>
      </c>
      <c r="O276" s="40">
        <v>22501</v>
      </c>
      <c r="P276" s="40">
        <v>22024</v>
      </c>
      <c r="Q276" s="43">
        <v>22501</v>
      </c>
      <c r="R276" s="43">
        <v>1400</v>
      </c>
      <c r="S276" s="40" t="s">
        <v>111</v>
      </c>
      <c r="T276" s="40" t="s">
        <v>118</v>
      </c>
      <c r="U276" s="43">
        <v>54.65</v>
      </c>
      <c r="V276" s="43">
        <v>1</v>
      </c>
      <c r="W276" s="43">
        <v>2.83</v>
      </c>
      <c r="X276" s="43">
        <v>0.497</v>
      </c>
      <c r="Y276" s="43">
        <f t="shared" si="24"/>
        <v>2.83</v>
      </c>
      <c r="Z276" s="43">
        <f t="shared" si="25"/>
        <v>0.497</v>
      </c>
      <c r="AA276" s="43">
        <v>0.88800000000000001</v>
      </c>
      <c r="AB276" s="44">
        <v>0.243366480447886</v>
      </c>
      <c r="AC276">
        <f t="shared" si="26"/>
        <v>1214</v>
      </c>
      <c r="AD276">
        <f t="shared" si="27"/>
        <v>8</v>
      </c>
      <c r="AE276">
        <f t="shared" si="28"/>
        <v>1.3</v>
      </c>
      <c r="AF276">
        <f>'TP Factors'!$D$3</f>
        <v>1.168489000131735</v>
      </c>
      <c r="AG276">
        <f t="shared" si="29"/>
        <v>1.5</v>
      </c>
    </row>
    <row r="277" spans="1:33">
      <c r="A277" s="40" t="s">
        <v>65</v>
      </c>
      <c r="B277" s="40">
        <v>27</v>
      </c>
      <c r="C277" s="40" t="s">
        <v>66</v>
      </c>
      <c r="D277" s="41">
        <v>33.090000000000003</v>
      </c>
      <c r="E277" s="40" t="s">
        <v>67</v>
      </c>
      <c r="F277" s="40">
        <v>3456</v>
      </c>
      <c r="G277" s="35">
        <v>30.5</v>
      </c>
      <c r="H277" s="40" t="s">
        <v>68</v>
      </c>
      <c r="I277" s="40" t="s">
        <v>69</v>
      </c>
      <c r="J277" s="40">
        <v>647</v>
      </c>
      <c r="K277" s="42">
        <v>431.93936740800001</v>
      </c>
      <c r="L277" s="42">
        <v>5064.5639960799999</v>
      </c>
      <c r="M277" s="41">
        <v>1.24</v>
      </c>
      <c r="N277" s="41">
        <v>0.33</v>
      </c>
      <c r="O277" s="40">
        <v>22515</v>
      </c>
      <c r="P277" s="40">
        <v>22038</v>
      </c>
      <c r="Q277" s="43">
        <v>22515</v>
      </c>
      <c r="R277" s="43">
        <v>2210</v>
      </c>
      <c r="S277" s="40" t="s">
        <v>77</v>
      </c>
      <c r="T277" s="40" t="s">
        <v>82</v>
      </c>
      <c r="U277" s="43">
        <v>54.65</v>
      </c>
      <c r="V277" s="43">
        <v>1</v>
      </c>
      <c r="W277" s="43">
        <v>1.92</v>
      </c>
      <c r="X277" s="43">
        <v>0.50600000000000001</v>
      </c>
      <c r="Y277" s="43">
        <f t="shared" si="24"/>
        <v>1.92</v>
      </c>
      <c r="Z277" s="43">
        <f t="shared" si="25"/>
        <v>0.50600000000000001</v>
      </c>
      <c r="AA277" s="43">
        <v>0.251</v>
      </c>
      <c r="AB277" s="44">
        <v>1.25147601230654</v>
      </c>
      <c r="AC277">
        <f t="shared" si="26"/>
        <v>1765</v>
      </c>
      <c r="AD277">
        <f t="shared" si="27"/>
        <v>7</v>
      </c>
      <c r="AE277">
        <f t="shared" si="28"/>
        <v>2</v>
      </c>
      <c r="AF277">
        <f>'TP Factors'!$D$3</f>
        <v>1.168489000131735</v>
      </c>
      <c r="AG277">
        <f t="shared" si="29"/>
        <v>2.2999999999999998</v>
      </c>
    </row>
    <row r="278" spans="1:33">
      <c r="A278" s="40" t="s">
        <v>65</v>
      </c>
      <c r="B278" s="40">
        <v>27</v>
      </c>
      <c r="C278" s="40" t="s">
        <v>66</v>
      </c>
      <c r="D278" s="41">
        <v>33.090000000000003</v>
      </c>
      <c r="E278" s="40" t="s">
        <v>67</v>
      </c>
      <c r="F278" s="40">
        <v>1234</v>
      </c>
      <c r="G278" s="35">
        <v>13</v>
      </c>
      <c r="H278" s="40" t="s">
        <v>68</v>
      </c>
      <c r="I278" s="40" t="s">
        <v>69</v>
      </c>
      <c r="J278" s="40">
        <v>934</v>
      </c>
      <c r="K278" s="42">
        <v>792.61102417200004</v>
      </c>
      <c r="L278" s="42">
        <v>10546.7089786</v>
      </c>
      <c r="M278" s="41">
        <v>1.73</v>
      </c>
      <c r="N278" s="41">
        <v>0.21</v>
      </c>
      <c r="O278" s="40">
        <v>22516</v>
      </c>
      <c r="P278" s="40">
        <v>22039</v>
      </c>
      <c r="Q278" s="43">
        <v>22516</v>
      </c>
      <c r="R278" s="43">
        <v>1100</v>
      </c>
      <c r="S278" s="40" t="s">
        <v>77</v>
      </c>
      <c r="T278" s="40" t="s">
        <v>97</v>
      </c>
      <c r="U278" s="43">
        <v>54.65</v>
      </c>
      <c r="V278" s="43">
        <v>1</v>
      </c>
      <c r="W278" s="43">
        <v>1.85</v>
      </c>
      <c r="X278" s="43">
        <v>0.22</v>
      </c>
      <c r="Y278" s="43">
        <f t="shared" si="24"/>
        <v>1.85</v>
      </c>
      <c r="Z278" s="43">
        <f t="shared" si="25"/>
        <v>0.22</v>
      </c>
      <c r="AA278" s="43">
        <v>0.17399999999999999</v>
      </c>
      <c r="AB278" s="44">
        <v>2.6061381208152499</v>
      </c>
      <c r="AC278">
        <f t="shared" si="26"/>
        <v>2547</v>
      </c>
      <c r="AD278">
        <f t="shared" si="27"/>
        <v>10</v>
      </c>
      <c r="AE278">
        <f t="shared" si="28"/>
        <v>1.2</v>
      </c>
      <c r="AF278">
        <f>'TP Factors'!$D$3</f>
        <v>1.168489000131735</v>
      </c>
      <c r="AG278">
        <f t="shared" si="29"/>
        <v>1.4</v>
      </c>
    </row>
    <row r="279" spans="1:33">
      <c r="A279" s="40" t="s">
        <v>65</v>
      </c>
      <c r="B279" s="40">
        <v>27</v>
      </c>
      <c r="C279" s="40" t="s">
        <v>66</v>
      </c>
      <c r="D279" s="41">
        <v>33.090000000000003</v>
      </c>
      <c r="E279" s="40" t="s">
        <v>67</v>
      </c>
      <c r="F279" s="40">
        <v>1234</v>
      </c>
      <c r="G279" s="35">
        <v>45</v>
      </c>
      <c r="H279" s="40" t="s">
        <v>68</v>
      </c>
      <c r="I279" s="40" t="s">
        <v>69</v>
      </c>
      <c r="J279" s="40">
        <v>3365</v>
      </c>
      <c r="K279" s="42">
        <v>616.69250400400006</v>
      </c>
      <c r="L279" s="42">
        <v>8509.7224861600007</v>
      </c>
      <c r="M279" s="41">
        <v>4.04</v>
      </c>
      <c r="N279" s="41">
        <v>1.62</v>
      </c>
      <c r="O279" s="40">
        <v>22537</v>
      </c>
      <c r="P279" s="40">
        <v>22060</v>
      </c>
      <c r="Q279" s="43">
        <v>22537</v>
      </c>
      <c r="R279" s="43">
        <v>8140</v>
      </c>
      <c r="S279" s="40" t="s">
        <v>111</v>
      </c>
      <c r="T279" s="40" t="s">
        <v>136</v>
      </c>
      <c r="U279" s="43">
        <v>54.65</v>
      </c>
      <c r="V279" s="43">
        <v>1</v>
      </c>
      <c r="W279" s="43">
        <v>1.18</v>
      </c>
      <c r="X279" s="43">
        <v>0.48</v>
      </c>
      <c r="Y279" s="43">
        <f t="shared" si="24"/>
        <v>1.18</v>
      </c>
      <c r="Z279" s="43">
        <f t="shared" si="25"/>
        <v>0.48</v>
      </c>
      <c r="AA279" s="43">
        <v>0.77700000000000002</v>
      </c>
      <c r="AB279" s="44">
        <v>2.1027898099279199</v>
      </c>
      <c r="AC279">
        <f t="shared" si="26"/>
        <v>9178</v>
      </c>
      <c r="AD279">
        <f t="shared" si="27"/>
        <v>24</v>
      </c>
      <c r="AE279">
        <f t="shared" si="28"/>
        <v>9.6999999999999993</v>
      </c>
      <c r="AF279">
        <f>'TP Factors'!$D$3</f>
        <v>1.168489000131735</v>
      </c>
      <c r="AG279">
        <f t="shared" si="29"/>
        <v>11.3</v>
      </c>
    </row>
    <row r="280" spans="1:33">
      <c r="A280" s="40" t="s">
        <v>65</v>
      </c>
      <c r="B280" s="40">
        <v>27</v>
      </c>
      <c r="C280" s="40" t="s">
        <v>66</v>
      </c>
      <c r="D280" s="41">
        <v>33.090000000000003</v>
      </c>
      <c r="E280" s="40" t="s">
        <v>67</v>
      </c>
      <c r="F280" s="40">
        <v>1234</v>
      </c>
      <c r="G280" s="35">
        <v>98</v>
      </c>
      <c r="H280" s="40" t="s">
        <v>68</v>
      </c>
      <c r="I280" s="40" t="s">
        <v>69</v>
      </c>
      <c r="J280" s="40">
        <v>58</v>
      </c>
      <c r="K280" s="42">
        <v>70.584369162599998</v>
      </c>
      <c r="L280" s="42">
        <v>154.92263156999999</v>
      </c>
      <c r="M280" s="41">
        <v>0.1</v>
      </c>
      <c r="N280" s="41">
        <v>0.03</v>
      </c>
      <c r="O280" s="40">
        <v>22545</v>
      </c>
      <c r="P280" s="40">
        <v>22068</v>
      </c>
      <c r="Q280" s="43">
        <v>22545</v>
      </c>
      <c r="R280" s="43">
        <v>1700</v>
      </c>
      <c r="S280" s="40" t="s">
        <v>72</v>
      </c>
      <c r="T280" s="40" t="s">
        <v>114</v>
      </c>
      <c r="U280" s="43">
        <v>54.65</v>
      </c>
      <c r="V280" s="43">
        <v>1</v>
      </c>
      <c r="W280" s="43">
        <v>1.8</v>
      </c>
      <c r="X280" s="43">
        <v>0.47799999999999998</v>
      </c>
      <c r="Y280" s="43">
        <f t="shared" si="24"/>
        <v>1.8</v>
      </c>
      <c r="Z280" s="43">
        <f t="shared" si="25"/>
        <v>0.47799999999999998</v>
      </c>
      <c r="AA280" s="43">
        <v>0.72399999999999998</v>
      </c>
      <c r="AB280" s="44">
        <v>3.8282062844835603E-2</v>
      </c>
      <c r="AC280">
        <f t="shared" si="26"/>
        <v>156</v>
      </c>
      <c r="AD280">
        <f t="shared" si="27"/>
        <v>1</v>
      </c>
      <c r="AE280">
        <f t="shared" si="28"/>
        <v>0.2</v>
      </c>
      <c r="AF280">
        <f>'TP Factors'!$D$3</f>
        <v>1.168489000131735</v>
      </c>
      <c r="AG280">
        <f t="shared" si="29"/>
        <v>0.2</v>
      </c>
    </row>
    <row r="281" spans="1:33">
      <c r="A281" s="40" t="s">
        <v>65</v>
      </c>
      <c r="B281" s="40">
        <v>27</v>
      </c>
      <c r="C281" s="40" t="s">
        <v>66</v>
      </c>
      <c r="D281" s="41">
        <v>33.090000000000003</v>
      </c>
      <c r="E281" s="40" t="s">
        <v>67</v>
      </c>
      <c r="F281" s="40">
        <v>1234</v>
      </c>
      <c r="G281" s="35">
        <v>13</v>
      </c>
      <c r="H281" s="40" t="s">
        <v>68</v>
      </c>
      <c r="I281" s="40" t="s">
        <v>69</v>
      </c>
      <c r="J281" s="40">
        <v>1214</v>
      </c>
      <c r="K281" s="42">
        <v>594.11429528099995</v>
      </c>
      <c r="L281" s="42">
        <v>6974.80727776</v>
      </c>
      <c r="M281" s="41">
        <v>2.25</v>
      </c>
      <c r="N281" s="41">
        <v>0.27</v>
      </c>
      <c r="O281" s="40">
        <v>22550</v>
      </c>
      <c r="P281" s="40">
        <v>22073</v>
      </c>
      <c r="Q281" s="43">
        <v>22550</v>
      </c>
      <c r="R281" s="43">
        <v>1100</v>
      </c>
      <c r="S281" s="40" t="s">
        <v>70</v>
      </c>
      <c r="T281" s="40" t="s">
        <v>99</v>
      </c>
      <c r="U281" s="43">
        <v>54.65</v>
      </c>
      <c r="V281" s="43">
        <v>1</v>
      </c>
      <c r="W281" s="43">
        <v>1.85</v>
      </c>
      <c r="X281" s="43">
        <v>0.22</v>
      </c>
      <c r="Y281" s="43">
        <f t="shared" si="24"/>
        <v>1.85</v>
      </c>
      <c r="Z281" s="43">
        <f t="shared" si="25"/>
        <v>0.22</v>
      </c>
      <c r="AA281" s="43">
        <v>0.34200000000000003</v>
      </c>
      <c r="AB281" s="44">
        <v>1.72350551900322</v>
      </c>
      <c r="AC281">
        <f t="shared" si="26"/>
        <v>3311</v>
      </c>
      <c r="AD281">
        <f t="shared" si="27"/>
        <v>14</v>
      </c>
      <c r="AE281">
        <f t="shared" si="28"/>
        <v>1.6</v>
      </c>
      <c r="AF281">
        <f>'TP Factors'!$D$3</f>
        <v>1.168489000131735</v>
      </c>
      <c r="AG281">
        <f t="shared" si="29"/>
        <v>1.9</v>
      </c>
    </row>
    <row r="282" spans="1:33">
      <c r="A282" s="40" t="s">
        <v>65</v>
      </c>
      <c r="B282" s="40">
        <v>27</v>
      </c>
      <c r="C282" s="40" t="s">
        <v>66</v>
      </c>
      <c r="D282" s="41">
        <v>33.090000000000003</v>
      </c>
      <c r="E282" s="40" t="s">
        <v>67</v>
      </c>
      <c r="F282" s="40">
        <v>1234</v>
      </c>
      <c r="G282" s="35">
        <v>11.1</v>
      </c>
      <c r="H282" s="40" t="s">
        <v>68</v>
      </c>
      <c r="I282" s="40" t="s">
        <v>69</v>
      </c>
      <c r="J282" s="40">
        <v>743</v>
      </c>
      <c r="K282" s="42">
        <v>477.23926355899999</v>
      </c>
      <c r="L282" s="42">
        <v>4866.1470040200002</v>
      </c>
      <c r="M282" s="41">
        <v>0.93</v>
      </c>
      <c r="N282" s="41">
        <v>0.04</v>
      </c>
      <c r="O282" s="40">
        <v>22554</v>
      </c>
      <c r="P282" s="40">
        <v>22077</v>
      </c>
      <c r="Q282" s="43">
        <v>22554</v>
      </c>
      <c r="R282" s="43">
        <v>8120</v>
      </c>
      <c r="S282" s="40" t="s">
        <v>111</v>
      </c>
      <c r="T282" s="40" t="s">
        <v>137</v>
      </c>
      <c r="U282" s="43">
        <v>54.65</v>
      </c>
      <c r="V282" s="43">
        <v>1</v>
      </c>
      <c r="W282" s="43">
        <v>1.25</v>
      </c>
      <c r="X282" s="43">
        <v>5.2999999999999999E-2</v>
      </c>
      <c r="Y282" s="43">
        <f t="shared" si="24"/>
        <v>1.25</v>
      </c>
      <c r="Z282" s="43">
        <f t="shared" si="25"/>
        <v>5.2999999999999999E-2</v>
      </c>
      <c r="AA282" s="43">
        <v>0.3</v>
      </c>
      <c r="AB282" s="44">
        <v>1.20244630191496</v>
      </c>
      <c r="AC282">
        <f t="shared" si="26"/>
        <v>2026</v>
      </c>
      <c r="AD282">
        <f t="shared" si="27"/>
        <v>6</v>
      </c>
      <c r="AE282">
        <f t="shared" si="28"/>
        <v>0.2</v>
      </c>
      <c r="AF282">
        <f>'TP Factors'!$D$3</f>
        <v>1.168489000131735</v>
      </c>
      <c r="AG282">
        <f t="shared" si="29"/>
        <v>0.2</v>
      </c>
    </row>
    <row r="283" spans="1:33">
      <c r="A283" s="40" t="s">
        <v>65</v>
      </c>
      <c r="B283" s="40">
        <v>27</v>
      </c>
      <c r="C283" s="40" t="s">
        <v>66</v>
      </c>
      <c r="D283" s="41">
        <v>33.090000000000003</v>
      </c>
      <c r="E283" s="40" t="s">
        <v>67</v>
      </c>
      <c r="F283" s="40">
        <v>3456</v>
      </c>
      <c r="G283" s="35">
        <v>3</v>
      </c>
      <c r="H283" s="40" t="s">
        <v>68</v>
      </c>
      <c r="I283" s="40" t="s">
        <v>69</v>
      </c>
      <c r="J283" s="40">
        <v>203</v>
      </c>
      <c r="K283" s="42">
        <v>336.66161225000002</v>
      </c>
      <c r="L283" s="42">
        <v>3904.53762009</v>
      </c>
      <c r="M283" s="41">
        <v>0.14000000000000001</v>
      </c>
      <c r="N283" s="41">
        <v>0.02</v>
      </c>
      <c r="O283" s="40">
        <v>22569</v>
      </c>
      <c r="P283" s="40">
        <v>22091</v>
      </c>
      <c r="Q283" s="43">
        <v>22569</v>
      </c>
      <c r="R283" s="43">
        <v>4340</v>
      </c>
      <c r="S283" s="40" t="s">
        <v>77</v>
      </c>
      <c r="T283" s="40" t="s">
        <v>104</v>
      </c>
      <c r="U283" s="43">
        <v>54.65</v>
      </c>
      <c r="V283" s="43">
        <v>1</v>
      </c>
      <c r="W283" s="43">
        <v>0.7</v>
      </c>
      <c r="X283" s="43">
        <v>0.09</v>
      </c>
      <c r="Y283" s="43">
        <f t="shared" si="24"/>
        <v>0.7</v>
      </c>
      <c r="Z283" s="43">
        <f t="shared" si="25"/>
        <v>0.09</v>
      </c>
      <c r="AA283" s="43">
        <v>0.10199999999999999</v>
      </c>
      <c r="AB283" s="44">
        <v>0.96482839874109105</v>
      </c>
      <c r="AC283">
        <f t="shared" si="26"/>
        <v>553</v>
      </c>
      <c r="AD283">
        <f t="shared" si="27"/>
        <v>1</v>
      </c>
      <c r="AE283">
        <f t="shared" si="28"/>
        <v>0.1</v>
      </c>
      <c r="AF283">
        <f>'TP Factors'!$D$3</f>
        <v>1.168489000131735</v>
      </c>
      <c r="AG283">
        <f t="shared" si="29"/>
        <v>0.1</v>
      </c>
    </row>
    <row r="284" spans="1:33">
      <c r="A284" s="40" t="s">
        <v>65</v>
      </c>
      <c r="B284" s="40">
        <v>27</v>
      </c>
      <c r="C284" s="40" t="s">
        <v>66</v>
      </c>
      <c r="D284" s="41">
        <v>33.090000000000003</v>
      </c>
      <c r="E284" s="40" t="s">
        <v>67</v>
      </c>
      <c r="F284" s="40">
        <v>1234</v>
      </c>
      <c r="G284" s="35">
        <v>105</v>
      </c>
      <c r="H284" s="40" t="s">
        <v>68</v>
      </c>
      <c r="I284" s="40" t="s">
        <v>69</v>
      </c>
      <c r="J284" s="40">
        <v>6829</v>
      </c>
      <c r="K284" s="42">
        <v>630.54458680000005</v>
      </c>
      <c r="L284" s="42">
        <v>15110.423287899999</v>
      </c>
      <c r="M284" s="41">
        <v>13.18</v>
      </c>
      <c r="N284" s="41">
        <v>3.39</v>
      </c>
      <c r="O284" s="40">
        <v>22578</v>
      </c>
      <c r="P284" s="40">
        <v>22100</v>
      </c>
      <c r="Q284" s="43">
        <v>22578</v>
      </c>
      <c r="R284" s="43">
        <v>1400</v>
      </c>
      <c r="S284" s="40" t="s">
        <v>111</v>
      </c>
      <c r="T284" s="40" t="s">
        <v>118</v>
      </c>
      <c r="U284" s="43">
        <v>54.65</v>
      </c>
      <c r="V284" s="43">
        <v>1</v>
      </c>
      <c r="W284" s="43">
        <v>2.83</v>
      </c>
      <c r="X284" s="43">
        <v>0.497</v>
      </c>
      <c r="Y284" s="43">
        <f t="shared" si="24"/>
        <v>2.83</v>
      </c>
      <c r="Z284" s="43">
        <f t="shared" si="25"/>
        <v>0.497</v>
      </c>
      <c r="AA284" s="43">
        <v>0.88800000000000001</v>
      </c>
      <c r="AB284" s="44">
        <v>3.73385197522129</v>
      </c>
      <c r="AC284">
        <f t="shared" si="26"/>
        <v>18626</v>
      </c>
      <c r="AD284">
        <f t="shared" si="27"/>
        <v>116</v>
      </c>
      <c r="AE284">
        <f t="shared" si="28"/>
        <v>20.399999999999999</v>
      </c>
      <c r="AF284">
        <f>'TP Factors'!$D$3</f>
        <v>1.168489000131735</v>
      </c>
      <c r="AG284">
        <f t="shared" si="29"/>
        <v>23.8</v>
      </c>
    </row>
    <row r="285" spans="1:33">
      <c r="A285" s="40" t="s">
        <v>65</v>
      </c>
      <c r="B285" s="40">
        <v>27</v>
      </c>
      <c r="C285" s="40" t="s">
        <v>66</v>
      </c>
      <c r="D285" s="41">
        <v>33.090000000000003</v>
      </c>
      <c r="E285" s="40" t="s">
        <v>67</v>
      </c>
      <c r="F285" s="40">
        <v>3456</v>
      </c>
      <c r="G285" s="35">
        <v>3</v>
      </c>
      <c r="H285" s="40" t="s">
        <v>68</v>
      </c>
      <c r="I285" s="40" t="s">
        <v>69</v>
      </c>
      <c r="J285" s="40">
        <v>90</v>
      </c>
      <c r="K285" s="42">
        <v>129.81680591899999</v>
      </c>
      <c r="L285" s="42">
        <v>573.49503062999997</v>
      </c>
      <c r="M285" s="41">
        <v>0.06</v>
      </c>
      <c r="N285" s="41">
        <v>0.01</v>
      </c>
      <c r="O285" s="40">
        <v>22608</v>
      </c>
      <c r="P285" s="40">
        <v>22129</v>
      </c>
      <c r="Q285" s="43">
        <v>22608</v>
      </c>
      <c r="R285" s="43">
        <v>4340</v>
      </c>
      <c r="S285" s="40" t="s">
        <v>111</v>
      </c>
      <c r="T285" s="40" t="s">
        <v>128</v>
      </c>
      <c r="U285" s="43">
        <v>54.65</v>
      </c>
      <c r="V285" s="43">
        <v>1</v>
      </c>
      <c r="W285" s="43">
        <v>0.7</v>
      </c>
      <c r="X285" s="43">
        <v>0.09</v>
      </c>
      <c r="Y285" s="43">
        <f t="shared" si="24"/>
        <v>0.7</v>
      </c>
      <c r="Z285" s="43">
        <f t="shared" si="25"/>
        <v>0.09</v>
      </c>
      <c r="AA285" s="43">
        <v>0.309</v>
      </c>
      <c r="AB285" s="44">
        <v>0.14171314145957101</v>
      </c>
      <c r="AC285">
        <f t="shared" si="26"/>
        <v>246</v>
      </c>
      <c r="AD285">
        <f t="shared" si="27"/>
        <v>0</v>
      </c>
      <c r="AE285">
        <f t="shared" si="28"/>
        <v>0</v>
      </c>
      <c r="AF285">
        <f>'TP Factors'!$D$3</f>
        <v>1.168489000131735</v>
      </c>
      <c r="AG285">
        <f t="shared" si="29"/>
        <v>0</v>
      </c>
    </row>
    <row r="286" spans="1:33">
      <c r="A286" s="40" t="s">
        <v>65</v>
      </c>
      <c r="B286" s="40">
        <v>27</v>
      </c>
      <c r="C286" s="40" t="s">
        <v>66</v>
      </c>
      <c r="D286" s="41">
        <v>33.090000000000003</v>
      </c>
      <c r="E286" s="40" t="s">
        <v>67</v>
      </c>
      <c r="F286" s="40">
        <v>1234</v>
      </c>
      <c r="G286" s="35">
        <v>105</v>
      </c>
      <c r="H286" s="40" t="s">
        <v>68</v>
      </c>
      <c r="I286" s="40" t="s">
        <v>69</v>
      </c>
      <c r="J286" s="40">
        <v>106</v>
      </c>
      <c r="K286" s="42">
        <v>241.72065486100001</v>
      </c>
      <c r="L286" s="42">
        <v>234.46632103499999</v>
      </c>
      <c r="M286" s="41">
        <v>0.2</v>
      </c>
      <c r="N286" s="41">
        <v>0.05</v>
      </c>
      <c r="O286" s="40">
        <v>22623</v>
      </c>
      <c r="P286" s="40">
        <v>22144</v>
      </c>
      <c r="Q286" s="43">
        <v>22623</v>
      </c>
      <c r="R286" s="43">
        <v>1400</v>
      </c>
      <c r="S286" s="40" t="s">
        <v>111</v>
      </c>
      <c r="T286" s="40" t="s">
        <v>118</v>
      </c>
      <c r="U286" s="43">
        <v>54.65</v>
      </c>
      <c r="V286" s="43">
        <v>1</v>
      </c>
      <c r="W286" s="43">
        <v>2.83</v>
      </c>
      <c r="X286" s="43">
        <v>0.497</v>
      </c>
      <c r="Y286" s="43">
        <f t="shared" si="24"/>
        <v>2.83</v>
      </c>
      <c r="Z286" s="43">
        <f t="shared" si="25"/>
        <v>0.497</v>
      </c>
      <c r="AA286" s="43">
        <v>0.88800000000000001</v>
      </c>
      <c r="AB286" s="44">
        <v>5.7937657946743201E-2</v>
      </c>
      <c r="AC286">
        <f t="shared" si="26"/>
        <v>289</v>
      </c>
      <c r="AD286">
        <f t="shared" si="27"/>
        <v>2</v>
      </c>
      <c r="AE286">
        <f t="shared" si="28"/>
        <v>0.3</v>
      </c>
      <c r="AF286">
        <f>'TP Factors'!$D$3</f>
        <v>1.168489000131735</v>
      </c>
      <c r="AG286">
        <f t="shared" si="29"/>
        <v>0.4</v>
      </c>
    </row>
    <row r="287" spans="1:33">
      <c r="A287" s="40" t="s">
        <v>65</v>
      </c>
      <c r="B287" s="40">
        <v>27</v>
      </c>
      <c r="C287" s="40" t="s">
        <v>66</v>
      </c>
      <c r="D287" s="41">
        <v>33.090000000000003</v>
      </c>
      <c r="E287" s="40" t="s">
        <v>67</v>
      </c>
      <c r="F287" s="40">
        <v>3456</v>
      </c>
      <c r="G287" s="35">
        <v>3</v>
      </c>
      <c r="H287" s="40" t="s">
        <v>68</v>
      </c>
      <c r="I287" s="40" t="s">
        <v>69</v>
      </c>
      <c r="J287" s="40">
        <v>2533</v>
      </c>
      <c r="K287" s="42">
        <v>693.46037660299999</v>
      </c>
      <c r="L287" s="42">
        <v>12051.539876000001</v>
      </c>
      <c r="M287" s="41">
        <v>1.77</v>
      </c>
      <c r="N287" s="41">
        <v>0.23</v>
      </c>
      <c r="O287" s="40">
        <v>22632</v>
      </c>
      <c r="P287" s="40">
        <v>22152</v>
      </c>
      <c r="Q287" s="43">
        <v>22632</v>
      </c>
      <c r="R287" s="43">
        <v>4340</v>
      </c>
      <c r="S287" s="40" t="s">
        <v>72</v>
      </c>
      <c r="T287" s="40" t="s">
        <v>88</v>
      </c>
      <c r="U287" s="43">
        <v>54.65</v>
      </c>
      <c r="V287" s="43">
        <v>1</v>
      </c>
      <c r="W287" s="43">
        <v>0.7</v>
      </c>
      <c r="X287" s="43">
        <v>0.09</v>
      </c>
      <c r="Y287" s="43">
        <f t="shared" si="24"/>
        <v>0.7</v>
      </c>
      <c r="Z287" s="43">
        <f t="shared" si="25"/>
        <v>0.09</v>
      </c>
      <c r="AA287" s="43">
        <v>0.41299999999999998</v>
      </c>
      <c r="AB287" s="44">
        <v>2.97798844634158</v>
      </c>
      <c r="AC287">
        <f t="shared" si="26"/>
        <v>6909</v>
      </c>
      <c r="AD287">
        <f t="shared" si="27"/>
        <v>11</v>
      </c>
      <c r="AE287">
        <f t="shared" si="28"/>
        <v>1.4</v>
      </c>
      <c r="AF287">
        <f>'TP Factors'!$D$3</f>
        <v>1.168489000131735</v>
      </c>
      <c r="AG287">
        <f t="shared" si="29"/>
        <v>1.6</v>
      </c>
    </row>
    <row r="288" spans="1:33">
      <c r="A288" s="40" t="s">
        <v>65</v>
      </c>
      <c r="B288" s="40">
        <v>27</v>
      </c>
      <c r="C288" s="40" t="s">
        <v>66</v>
      </c>
      <c r="D288" s="41">
        <v>33.090000000000003</v>
      </c>
      <c r="E288" s="40" t="s">
        <v>67</v>
      </c>
      <c r="F288" s="40">
        <v>1234</v>
      </c>
      <c r="G288" s="35">
        <v>13</v>
      </c>
      <c r="H288" s="40" t="s">
        <v>68</v>
      </c>
      <c r="I288" s="40" t="s">
        <v>69</v>
      </c>
      <c r="J288" s="40">
        <v>75</v>
      </c>
      <c r="K288" s="42">
        <v>107.905022735</v>
      </c>
      <c r="L288" s="42">
        <v>432.56600928</v>
      </c>
      <c r="M288" s="41">
        <v>0.14000000000000001</v>
      </c>
      <c r="N288" s="41">
        <v>0.02</v>
      </c>
      <c r="O288" s="40">
        <v>22642</v>
      </c>
      <c r="P288" s="40">
        <v>22162</v>
      </c>
      <c r="Q288" s="43">
        <v>22642</v>
      </c>
      <c r="R288" s="43">
        <v>1100</v>
      </c>
      <c r="S288" s="40" t="s">
        <v>72</v>
      </c>
      <c r="T288" s="40" t="s">
        <v>74</v>
      </c>
      <c r="U288" s="43">
        <v>54.65</v>
      </c>
      <c r="V288" s="43">
        <v>1</v>
      </c>
      <c r="W288" s="43">
        <v>1.85</v>
      </c>
      <c r="X288" s="43">
        <v>0.22</v>
      </c>
      <c r="Y288" s="43">
        <f t="shared" si="24"/>
        <v>1.85</v>
      </c>
      <c r="Z288" s="43">
        <f t="shared" si="25"/>
        <v>0.22</v>
      </c>
      <c r="AA288" s="43">
        <v>0.34200000000000003</v>
      </c>
      <c r="AB288" s="44">
        <v>0.10688896117628099</v>
      </c>
      <c r="AC288">
        <f t="shared" si="26"/>
        <v>205</v>
      </c>
      <c r="AD288">
        <f t="shared" si="27"/>
        <v>1</v>
      </c>
      <c r="AE288">
        <f t="shared" si="28"/>
        <v>0.1</v>
      </c>
      <c r="AF288">
        <f>'TP Factors'!$D$3</f>
        <v>1.168489000131735</v>
      </c>
      <c r="AG288">
        <f t="shared" si="29"/>
        <v>0.1</v>
      </c>
    </row>
    <row r="289" spans="1:33">
      <c r="A289" s="40" t="s">
        <v>65</v>
      </c>
      <c r="B289" s="40">
        <v>27</v>
      </c>
      <c r="C289" s="40" t="s">
        <v>66</v>
      </c>
      <c r="D289" s="41">
        <v>33.090000000000003</v>
      </c>
      <c r="E289" s="40" t="s">
        <v>67</v>
      </c>
      <c r="F289" s="40">
        <v>1234</v>
      </c>
      <c r="G289" s="35">
        <v>98</v>
      </c>
      <c r="H289" s="40" t="s">
        <v>68</v>
      </c>
      <c r="I289" s="40" t="s">
        <v>69</v>
      </c>
      <c r="J289" s="40">
        <v>2891</v>
      </c>
      <c r="K289" s="42">
        <v>371.07161988399997</v>
      </c>
      <c r="L289" s="42">
        <v>7227.2916932099997</v>
      </c>
      <c r="M289" s="41">
        <v>5.2</v>
      </c>
      <c r="N289" s="41">
        <v>1.38</v>
      </c>
      <c r="O289" s="40">
        <v>22645</v>
      </c>
      <c r="P289" s="40">
        <v>22165</v>
      </c>
      <c r="Q289" s="43">
        <v>22645</v>
      </c>
      <c r="R289" s="43">
        <v>1700</v>
      </c>
      <c r="S289" s="40" t="s">
        <v>111</v>
      </c>
      <c r="T289" s="40" t="s">
        <v>112</v>
      </c>
      <c r="U289" s="43">
        <v>54.65</v>
      </c>
      <c r="V289" s="43">
        <v>1</v>
      </c>
      <c r="W289" s="43">
        <v>1.8</v>
      </c>
      <c r="X289" s="43">
        <v>0.47799999999999998</v>
      </c>
      <c r="Y289" s="43">
        <f t="shared" si="24"/>
        <v>1.8</v>
      </c>
      <c r="Z289" s="43">
        <f t="shared" si="25"/>
        <v>0.47799999999999998</v>
      </c>
      <c r="AA289" s="43">
        <v>0.76800000000000002</v>
      </c>
      <c r="AB289" s="44">
        <v>1.7858955272118999</v>
      </c>
      <c r="AC289">
        <f t="shared" si="26"/>
        <v>7705</v>
      </c>
      <c r="AD289">
        <f t="shared" si="27"/>
        <v>31</v>
      </c>
      <c r="AE289">
        <f t="shared" si="28"/>
        <v>8.1</v>
      </c>
      <c r="AF289">
        <f>'TP Factors'!$D$3</f>
        <v>1.168489000131735</v>
      </c>
      <c r="AG289">
        <f t="shared" si="29"/>
        <v>9.5</v>
      </c>
    </row>
    <row r="290" spans="1:33">
      <c r="A290" s="40" t="s">
        <v>65</v>
      </c>
      <c r="B290" s="40">
        <v>27</v>
      </c>
      <c r="C290" s="40" t="s">
        <v>66</v>
      </c>
      <c r="D290" s="41">
        <v>33.090000000000003</v>
      </c>
      <c r="E290" s="40" t="s">
        <v>67</v>
      </c>
      <c r="F290" s="40">
        <v>1234</v>
      </c>
      <c r="G290" s="35">
        <v>98</v>
      </c>
      <c r="H290" s="40" t="s">
        <v>68</v>
      </c>
      <c r="I290" s="40" t="s">
        <v>69</v>
      </c>
      <c r="J290" s="40">
        <v>3137</v>
      </c>
      <c r="K290" s="42">
        <v>583.441754016</v>
      </c>
      <c r="L290" s="42">
        <v>8856.0605574300007</v>
      </c>
      <c r="M290" s="41">
        <v>5.65</v>
      </c>
      <c r="N290" s="41">
        <v>1.5</v>
      </c>
      <c r="O290" s="40">
        <v>22652</v>
      </c>
      <c r="P290" s="40">
        <v>22172</v>
      </c>
      <c r="Q290" s="43">
        <v>22652</v>
      </c>
      <c r="R290" s="43">
        <v>1700</v>
      </c>
      <c r="S290" s="40" t="s">
        <v>77</v>
      </c>
      <c r="T290" s="40" t="s">
        <v>138</v>
      </c>
      <c r="U290" s="43">
        <v>54.65</v>
      </c>
      <c r="V290" s="43">
        <v>1</v>
      </c>
      <c r="W290" s="43">
        <v>1.8</v>
      </c>
      <c r="X290" s="43">
        <v>0.47799999999999998</v>
      </c>
      <c r="Y290" s="43">
        <f t="shared" si="24"/>
        <v>1.8</v>
      </c>
      <c r="Z290" s="43">
        <f t="shared" si="25"/>
        <v>0.47799999999999998</v>
      </c>
      <c r="AA290" s="43">
        <v>0.68</v>
      </c>
      <c r="AB290" s="44">
        <v>2.1883714688010598</v>
      </c>
      <c r="AC290">
        <f t="shared" si="26"/>
        <v>8359</v>
      </c>
      <c r="AD290">
        <f t="shared" si="27"/>
        <v>33</v>
      </c>
      <c r="AE290">
        <f t="shared" si="28"/>
        <v>8.8000000000000007</v>
      </c>
      <c r="AF290">
        <f>'TP Factors'!$D$3</f>
        <v>1.168489000131735</v>
      </c>
      <c r="AG290">
        <f t="shared" si="29"/>
        <v>10.3</v>
      </c>
    </row>
    <row r="291" spans="1:33">
      <c r="A291" s="40" t="s">
        <v>65</v>
      </c>
      <c r="B291" s="40">
        <v>27</v>
      </c>
      <c r="C291" s="40" t="s">
        <v>66</v>
      </c>
      <c r="D291" s="41">
        <v>33.090000000000003</v>
      </c>
      <c r="E291" s="40" t="s">
        <v>67</v>
      </c>
      <c r="F291" s="40">
        <v>1234</v>
      </c>
      <c r="G291" s="35">
        <v>11.1</v>
      </c>
      <c r="H291" s="40" t="s">
        <v>68</v>
      </c>
      <c r="I291" s="40" t="s">
        <v>69</v>
      </c>
      <c r="J291" s="40">
        <v>333</v>
      </c>
      <c r="K291" s="42">
        <v>479.250861063</v>
      </c>
      <c r="L291" s="42">
        <v>1867.5524115400001</v>
      </c>
      <c r="M291" s="41">
        <v>0.42</v>
      </c>
      <c r="N291" s="41">
        <v>0.02</v>
      </c>
      <c r="O291" s="40">
        <v>22653</v>
      </c>
      <c r="P291" s="40">
        <v>22173</v>
      </c>
      <c r="Q291" s="43">
        <v>22653</v>
      </c>
      <c r="R291" s="43">
        <v>8120</v>
      </c>
      <c r="S291" s="40" t="s">
        <v>70</v>
      </c>
      <c r="T291" s="40" t="s">
        <v>71</v>
      </c>
      <c r="U291" s="43">
        <v>54.65</v>
      </c>
      <c r="V291" s="43">
        <v>1</v>
      </c>
      <c r="W291" s="43">
        <v>1.25</v>
      </c>
      <c r="X291" s="43">
        <v>5.2999999999999999E-2</v>
      </c>
      <c r="Y291" s="43">
        <f t="shared" si="24"/>
        <v>1.25</v>
      </c>
      <c r="Z291" s="43">
        <f t="shared" si="25"/>
        <v>5.2999999999999999E-2</v>
      </c>
      <c r="AA291" s="43">
        <v>0.35</v>
      </c>
      <c r="AB291" s="44">
        <v>0.15245888511156799</v>
      </c>
      <c r="AC291">
        <f t="shared" si="26"/>
        <v>300</v>
      </c>
      <c r="AD291">
        <f t="shared" si="27"/>
        <v>1</v>
      </c>
      <c r="AE291">
        <f t="shared" si="28"/>
        <v>0</v>
      </c>
      <c r="AF291">
        <f>'TP Factors'!$D$3</f>
        <v>1.168489000131735</v>
      </c>
      <c r="AG291">
        <f t="shared" si="29"/>
        <v>0</v>
      </c>
    </row>
    <row r="292" spans="1:33">
      <c r="A292" s="40" t="s">
        <v>65</v>
      </c>
      <c r="B292" s="40">
        <v>27</v>
      </c>
      <c r="C292" s="40" t="s">
        <v>66</v>
      </c>
      <c r="D292" s="41">
        <v>33.090000000000003</v>
      </c>
      <c r="E292" s="40" t="s">
        <v>67</v>
      </c>
      <c r="F292" s="40">
        <v>1234</v>
      </c>
      <c r="G292" s="35">
        <v>98</v>
      </c>
      <c r="H292" s="40" t="s">
        <v>68</v>
      </c>
      <c r="I292" s="40" t="s">
        <v>69</v>
      </c>
      <c r="J292" s="40">
        <v>3175</v>
      </c>
      <c r="K292" s="42">
        <v>510.07368308299999</v>
      </c>
      <c r="L292" s="42">
        <v>8420.2608605500009</v>
      </c>
      <c r="M292" s="41">
        <v>5.71</v>
      </c>
      <c r="N292" s="41">
        <v>1.52</v>
      </c>
      <c r="O292" s="40">
        <v>22677</v>
      </c>
      <c r="P292" s="40">
        <v>22195</v>
      </c>
      <c r="Q292" s="43">
        <v>22677</v>
      </c>
      <c r="R292" s="43">
        <v>1700</v>
      </c>
      <c r="S292" s="40" t="s">
        <v>72</v>
      </c>
      <c r="T292" s="40" t="s">
        <v>114</v>
      </c>
      <c r="U292" s="43">
        <v>54.65</v>
      </c>
      <c r="V292" s="43">
        <v>1</v>
      </c>
      <c r="W292" s="43">
        <v>1.8</v>
      </c>
      <c r="X292" s="43">
        <v>0.47799999999999998</v>
      </c>
      <c r="Y292" s="43">
        <f t="shared" si="24"/>
        <v>1.8</v>
      </c>
      <c r="Z292" s="43">
        <f t="shared" si="25"/>
        <v>0.47799999999999998</v>
      </c>
      <c r="AA292" s="43">
        <v>0.72399999999999998</v>
      </c>
      <c r="AB292" s="44">
        <v>2.0806834492526201</v>
      </c>
      <c r="AC292">
        <f t="shared" si="26"/>
        <v>8462</v>
      </c>
      <c r="AD292">
        <f t="shared" si="27"/>
        <v>34</v>
      </c>
      <c r="AE292">
        <f t="shared" si="28"/>
        <v>8.9</v>
      </c>
      <c r="AF292">
        <f>'TP Factors'!$D$3</f>
        <v>1.168489000131735</v>
      </c>
      <c r="AG292">
        <f t="shared" si="29"/>
        <v>10.4</v>
      </c>
    </row>
    <row r="293" spans="1:33">
      <c r="A293" s="40" t="s">
        <v>65</v>
      </c>
      <c r="B293" s="40">
        <v>27</v>
      </c>
      <c r="C293" s="40" t="s">
        <v>66</v>
      </c>
      <c r="D293" s="41">
        <v>33.090000000000003</v>
      </c>
      <c r="E293" s="40" t="s">
        <v>67</v>
      </c>
      <c r="F293" s="40">
        <v>3456</v>
      </c>
      <c r="G293" s="35">
        <v>3</v>
      </c>
      <c r="H293" s="40" t="s">
        <v>68</v>
      </c>
      <c r="I293" s="40" t="s">
        <v>69</v>
      </c>
      <c r="J293" s="40">
        <v>7</v>
      </c>
      <c r="K293" s="42">
        <v>67.971559549700004</v>
      </c>
      <c r="L293" s="42">
        <v>127.191299534</v>
      </c>
      <c r="M293" s="41">
        <v>0</v>
      </c>
      <c r="N293" s="41">
        <v>0</v>
      </c>
      <c r="O293" s="40">
        <v>22685</v>
      </c>
      <c r="P293" s="40">
        <v>22203</v>
      </c>
      <c r="Q293" s="43">
        <v>22685</v>
      </c>
      <c r="R293" s="43">
        <v>4340</v>
      </c>
      <c r="S293" s="40" t="s">
        <v>77</v>
      </c>
      <c r="T293" s="40" t="s">
        <v>104</v>
      </c>
      <c r="U293" s="43">
        <v>54.65</v>
      </c>
      <c r="V293" s="43">
        <v>1</v>
      </c>
      <c r="W293" s="43">
        <v>0.7</v>
      </c>
      <c r="X293" s="43">
        <v>0.09</v>
      </c>
      <c r="Y293" s="43">
        <f t="shared" si="24"/>
        <v>0.7</v>
      </c>
      <c r="Z293" s="43">
        <f t="shared" si="25"/>
        <v>0.09</v>
      </c>
      <c r="AA293" s="43">
        <v>0.10199999999999999</v>
      </c>
      <c r="AB293" s="44">
        <v>3.1429528875163898E-2</v>
      </c>
      <c r="AC293">
        <f t="shared" si="26"/>
        <v>18</v>
      </c>
      <c r="AD293">
        <f t="shared" si="27"/>
        <v>0</v>
      </c>
      <c r="AE293">
        <f t="shared" si="28"/>
        <v>0</v>
      </c>
      <c r="AF293">
        <f>'TP Factors'!$D$3</f>
        <v>1.168489000131735</v>
      </c>
      <c r="AG293">
        <f t="shared" si="29"/>
        <v>0</v>
      </c>
    </row>
    <row r="294" spans="1:33">
      <c r="A294" s="40" t="s">
        <v>65</v>
      </c>
      <c r="B294" s="40">
        <v>27</v>
      </c>
      <c r="C294" s="40" t="s">
        <v>66</v>
      </c>
      <c r="D294" s="41">
        <v>33.090000000000003</v>
      </c>
      <c r="E294" s="40" t="s">
        <v>67</v>
      </c>
      <c r="F294" s="40">
        <v>1234</v>
      </c>
      <c r="G294" s="35">
        <v>105</v>
      </c>
      <c r="H294" s="40" t="s">
        <v>68</v>
      </c>
      <c r="I294" s="40" t="s">
        <v>69</v>
      </c>
      <c r="J294" s="40">
        <v>331</v>
      </c>
      <c r="K294" s="42">
        <v>183.570435516</v>
      </c>
      <c r="L294" s="42">
        <v>734.90858345300001</v>
      </c>
      <c r="M294" s="41">
        <v>0.64</v>
      </c>
      <c r="N294" s="41">
        <v>0.16</v>
      </c>
      <c r="O294" s="40">
        <v>22688</v>
      </c>
      <c r="P294" s="40">
        <v>22206</v>
      </c>
      <c r="Q294" s="43">
        <v>22688</v>
      </c>
      <c r="R294" s="43">
        <v>1400</v>
      </c>
      <c r="S294" s="40" t="s">
        <v>77</v>
      </c>
      <c r="T294" s="40" t="s">
        <v>102</v>
      </c>
      <c r="U294" s="43">
        <v>54.65</v>
      </c>
      <c r="V294" s="43">
        <v>1</v>
      </c>
      <c r="W294" s="43">
        <v>2.83</v>
      </c>
      <c r="X294" s="43">
        <v>0.497</v>
      </c>
      <c r="Y294" s="43">
        <f t="shared" si="24"/>
        <v>2.83</v>
      </c>
      <c r="Z294" s="43">
        <f t="shared" si="25"/>
        <v>0.497</v>
      </c>
      <c r="AA294" s="43">
        <v>0.88600000000000001</v>
      </c>
      <c r="AB294" s="44">
        <v>0.18159913945579301</v>
      </c>
      <c r="AC294">
        <f t="shared" si="26"/>
        <v>904</v>
      </c>
      <c r="AD294">
        <f t="shared" si="27"/>
        <v>6</v>
      </c>
      <c r="AE294">
        <f t="shared" si="28"/>
        <v>1</v>
      </c>
      <c r="AF294">
        <f>'TP Factors'!$D$3</f>
        <v>1.168489000131735</v>
      </c>
      <c r="AG294">
        <f t="shared" si="29"/>
        <v>1.2</v>
      </c>
    </row>
    <row r="295" spans="1:33">
      <c r="A295" s="40" t="s">
        <v>65</v>
      </c>
      <c r="B295" s="40">
        <v>27</v>
      </c>
      <c r="C295" s="40" t="s">
        <v>66</v>
      </c>
      <c r="D295" s="41">
        <v>33.090000000000003</v>
      </c>
      <c r="E295" s="40" t="s">
        <v>67</v>
      </c>
      <c r="F295" s="40">
        <v>1234</v>
      </c>
      <c r="G295" s="35">
        <v>13</v>
      </c>
      <c r="H295" s="40" t="s">
        <v>68</v>
      </c>
      <c r="I295" s="40" t="s">
        <v>69</v>
      </c>
      <c r="J295" s="40">
        <v>360</v>
      </c>
      <c r="K295" s="42">
        <v>256.83114225999998</v>
      </c>
      <c r="L295" s="42">
        <v>2068.09824858</v>
      </c>
      <c r="M295" s="41">
        <v>0.67</v>
      </c>
      <c r="N295" s="41">
        <v>0.08</v>
      </c>
      <c r="O295" s="40">
        <v>22705</v>
      </c>
      <c r="P295" s="40">
        <v>22221</v>
      </c>
      <c r="Q295" s="43">
        <v>22705</v>
      </c>
      <c r="R295" s="43">
        <v>1100</v>
      </c>
      <c r="S295" s="40" t="s">
        <v>72</v>
      </c>
      <c r="T295" s="40" t="s">
        <v>74</v>
      </c>
      <c r="U295" s="43">
        <v>54.65</v>
      </c>
      <c r="V295" s="43">
        <v>1</v>
      </c>
      <c r="W295" s="43">
        <v>1.85</v>
      </c>
      <c r="X295" s="43">
        <v>0.22</v>
      </c>
      <c r="Y295" s="43">
        <f t="shared" si="24"/>
        <v>1.85</v>
      </c>
      <c r="Z295" s="43">
        <f t="shared" si="25"/>
        <v>0.22</v>
      </c>
      <c r="AA295" s="43">
        <v>0.34200000000000003</v>
      </c>
      <c r="AB295" s="44">
        <v>0.51103616249986095</v>
      </c>
      <c r="AC295">
        <f t="shared" si="26"/>
        <v>982</v>
      </c>
      <c r="AD295">
        <f t="shared" si="27"/>
        <v>4</v>
      </c>
      <c r="AE295">
        <f t="shared" si="28"/>
        <v>0.5</v>
      </c>
      <c r="AF295">
        <f>'TP Factors'!$D$3</f>
        <v>1.168489000131735</v>
      </c>
      <c r="AG295">
        <f t="shared" si="29"/>
        <v>0.6</v>
      </c>
    </row>
    <row r="296" spans="1:33">
      <c r="A296" s="40" t="s">
        <v>65</v>
      </c>
      <c r="B296" s="40">
        <v>27</v>
      </c>
      <c r="C296" s="40" t="s">
        <v>66</v>
      </c>
      <c r="D296" s="41">
        <v>33.090000000000003</v>
      </c>
      <c r="E296" s="40" t="s">
        <v>67</v>
      </c>
      <c r="F296" s="40">
        <v>1234</v>
      </c>
      <c r="G296" s="35">
        <v>98</v>
      </c>
      <c r="H296" s="40" t="s">
        <v>68</v>
      </c>
      <c r="I296" s="40" t="s">
        <v>69</v>
      </c>
      <c r="J296" s="40">
        <v>16131</v>
      </c>
      <c r="K296" s="42">
        <v>1589.7624156700001</v>
      </c>
      <c r="L296" s="42">
        <v>45540.9118858</v>
      </c>
      <c r="M296" s="41">
        <v>29.04</v>
      </c>
      <c r="N296" s="41">
        <v>7.71</v>
      </c>
      <c r="O296" s="40">
        <v>22726</v>
      </c>
      <c r="P296" s="40">
        <v>22242</v>
      </c>
      <c r="Q296" s="43">
        <v>22726</v>
      </c>
      <c r="R296" s="43">
        <v>1700</v>
      </c>
      <c r="S296" s="40" t="s">
        <v>77</v>
      </c>
      <c r="T296" s="40" t="s">
        <v>138</v>
      </c>
      <c r="U296" s="43">
        <v>54.65</v>
      </c>
      <c r="V296" s="43">
        <v>1</v>
      </c>
      <c r="W296" s="43">
        <v>1.8</v>
      </c>
      <c r="X296" s="43">
        <v>0.47799999999999998</v>
      </c>
      <c r="Y296" s="43">
        <f t="shared" si="24"/>
        <v>1.8</v>
      </c>
      <c r="Z296" s="43">
        <f t="shared" si="25"/>
        <v>0.47799999999999998</v>
      </c>
      <c r="AA296" s="43">
        <v>0.68</v>
      </c>
      <c r="AB296" s="44">
        <v>8.5233904431438905</v>
      </c>
      <c r="AC296">
        <f t="shared" si="26"/>
        <v>32558</v>
      </c>
      <c r="AD296">
        <f t="shared" si="27"/>
        <v>129</v>
      </c>
      <c r="AE296">
        <f t="shared" si="28"/>
        <v>34.299999999999997</v>
      </c>
      <c r="AF296">
        <f>'TP Factors'!$D$3</f>
        <v>1.168489000131735</v>
      </c>
      <c r="AG296">
        <f t="shared" si="29"/>
        <v>40.1</v>
      </c>
    </row>
    <row r="297" spans="1:33">
      <c r="A297" s="40" t="s">
        <v>65</v>
      </c>
      <c r="B297" s="40">
        <v>27</v>
      </c>
      <c r="C297" s="40" t="s">
        <v>66</v>
      </c>
      <c r="D297" s="41">
        <v>33.090000000000003</v>
      </c>
      <c r="E297" s="40" t="s">
        <v>67</v>
      </c>
      <c r="F297" s="40">
        <v>1234</v>
      </c>
      <c r="G297" s="35">
        <v>98</v>
      </c>
      <c r="H297" s="40" t="s">
        <v>68</v>
      </c>
      <c r="I297" s="40" t="s">
        <v>69</v>
      </c>
      <c r="J297" s="40">
        <v>76</v>
      </c>
      <c r="K297" s="42">
        <v>193.24300497300001</v>
      </c>
      <c r="L297" s="42">
        <v>202.624571006</v>
      </c>
      <c r="M297" s="41">
        <v>0.14000000000000001</v>
      </c>
      <c r="N297" s="41">
        <v>0.04</v>
      </c>
      <c r="O297" s="40">
        <v>22752</v>
      </c>
      <c r="P297" s="40">
        <v>22268</v>
      </c>
      <c r="Q297" s="43">
        <v>22752</v>
      </c>
      <c r="R297" s="43">
        <v>1700</v>
      </c>
      <c r="S297" s="40" t="s">
        <v>72</v>
      </c>
      <c r="T297" s="40" t="s">
        <v>114</v>
      </c>
      <c r="U297" s="43">
        <v>54.65</v>
      </c>
      <c r="V297" s="43">
        <v>1</v>
      </c>
      <c r="W297" s="43">
        <v>1.8</v>
      </c>
      <c r="X297" s="43">
        <v>0.47799999999999998</v>
      </c>
      <c r="Y297" s="43">
        <f t="shared" si="24"/>
        <v>1.8</v>
      </c>
      <c r="Z297" s="43">
        <f t="shared" si="25"/>
        <v>0.47799999999999998</v>
      </c>
      <c r="AA297" s="43">
        <v>0.72399999999999998</v>
      </c>
      <c r="AB297" s="44">
        <v>5.0069421638793597E-2</v>
      </c>
      <c r="AC297">
        <f t="shared" si="26"/>
        <v>204</v>
      </c>
      <c r="AD297">
        <f t="shared" si="27"/>
        <v>1</v>
      </c>
      <c r="AE297">
        <f t="shared" si="28"/>
        <v>0.2</v>
      </c>
      <c r="AF297">
        <f>'TP Factors'!$D$3</f>
        <v>1.168489000131735</v>
      </c>
      <c r="AG297">
        <f t="shared" si="29"/>
        <v>0.2</v>
      </c>
    </row>
    <row r="298" spans="1:33">
      <c r="A298" s="40" t="s">
        <v>65</v>
      </c>
      <c r="B298" s="40">
        <v>27</v>
      </c>
      <c r="C298" s="40" t="s">
        <v>66</v>
      </c>
      <c r="D298" s="41">
        <v>33.090000000000003</v>
      </c>
      <c r="E298" s="40" t="s">
        <v>67</v>
      </c>
      <c r="F298" s="40">
        <v>1234</v>
      </c>
      <c r="G298" s="35">
        <v>13</v>
      </c>
      <c r="H298" s="40" t="s">
        <v>68</v>
      </c>
      <c r="I298" s="40" t="s">
        <v>69</v>
      </c>
      <c r="J298" s="40">
        <v>29</v>
      </c>
      <c r="K298" s="42">
        <v>110.657111794</v>
      </c>
      <c r="L298" s="42">
        <v>323.86556010200002</v>
      </c>
      <c r="M298" s="41">
        <v>0.05</v>
      </c>
      <c r="N298" s="41">
        <v>0.01</v>
      </c>
      <c r="O298" s="40">
        <v>22767</v>
      </c>
      <c r="P298" s="40">
        <v>22282</v>
      </c>
      <c r="Q298" s="43">
        <v>22767</v>
      </c>
      <c r="R298" s="43">
        <v>1100</v>
      </c>
      <c r="S298" s="40" t="s">
        <v>77</v>
      </c>
      <c r="T298" s="40" t="s">
        <v>97</v>
      </c>
      <c r="U298" s="43">
        <v>54.65</v>
      </c>
      <c r="V298" s="43">
        <v>1</v>
      </c>
      <c r="W298" s="43">
        <v>1.85</v>
      </c>
      <c r="X298" s="43">
        <v>0.22</v>
      </c>
      <c r="Y298" s="43">
        <f t="shared" si="24"/>
        <v>1.85</v>
      </c>
      <c r="Z298" s="43">
        <f t="shared" si="25"/>
        <v>0.22</v>
      </c>
      <c r="AA298" s="43">
        <v>0.17399999999999999</v>
      </c>
      <c r="AB298" s="44">
        <v>8.0028602670253399E-2</v>
      </c>
      <c r="AC298">
        <f t="shared" si="26"/>
        <v>78</v>
      </c>
      <c r="AD298">
        <f t="shared" si="27"/>
        <v>0</v>
      </c>
      <c r="AE298">
        <f t="shared" si="28"/>
        <v>0</v>
      </c>
      <c r="AF298">
        <f>'TP Factors'!$D$3</f>
        <v>1.168489000131735</v>
      </c>
      <c r="AG298">
        <f t="shared" si="29"/>
        <v>0</v>
      </c>
    </row>
    <row r="299" spans="1:33">
      <c r="A299" s="40" t="s">
        <v>65</v>
      </c>
      <c r="B299" s="40">
        <v>27</v>
      </c>
      <c r="C299" s="40" t="s">
        <v>66</v>
      </c>
      <c r="D299" s="41">
        <v>33.090000000000003</v>
      </c>
      <c r="E299" s="40" t="s">
        <v>67</v>
      </c>
      <c r="F299" s="40">
        <v>1234</v>
      </c>
      <c r="G299" s="35">
        <v>98</v>
      </c>
      <c r="H299" s="40" t="s">
        <v>68</v>
      </c>
      <c r="I299" s="40" t="s">
        <v>69</v>
      </c>
      <c r="J299" s="40">
        <v>3443</v>
      </c>
      <c r="K299" s="42">
        <v>475.88894441500003</v>
      </c>
      <c r="L299" s="42">
        <v>7904.4317468600002</v>
      </c>
      <c r="M299" s="41">
        <v>6.2</v>
      </c>
      <c r="N299" s="41">
        <v>1.65</v>
      </c>
      <c r="O299" s="40">
        <v>22770</v>
      </c>
      <c r="P299" s="40">
        <v>22285</v>
      </c>
      <c r="Q299" s="43">
        <v>22770</v>
      </c>
      <c r="R299" s="43">
        <v>1700</v>
      </c>
      <c r="S299" s="40" t="s">
        <v>70</v>
      </c>
      <c r="T299" s="40" t="s">
        <v>113</v>
      </c>
      <c r="U299" s="43">
        <v>54.65</v>
      </c>
      <c r="V299" s="43">
        <v>1</v>
      </c>
      <c r="W299" s="43">
        <v>1.8</v>
      </c>
      <c r="X299" s="43">
        <v>0.47799999999999998</v>
      </c>
      <c r="Y299" s="43">
        <f t="shared" si="24"/>
        <v>1.8</v>
      </c>
      <c r="Z299" s="43">
        <f t="shared" si="25"/>
        <v>0.47799999999999998</v>
      </c>
      <c r="AA299" s="43">
        <v>0.83599999999999997</v>
      </c>
      <c r="AB299" s="44">
        <v>1.95321980918291</v>
      </c>
      <c r="AC299">
        <f t="shared" si="26"/>
        <v>9173</v>
      </c>
      <c r="AD299">
        <f t="shared" si="27"/>
        <v>36</v>
      </c>
      <c r="AE299">
        <f t="shared" si="28"/>
        <v>9.6999999999999993</v>
      </c>
      <c r="AF299">
        <f>'TP Factors'!$D$3</f>
        <v>1.168489000131735</v>
      </c>
      <c r="AG299">
        <f t="shared" si="29"/>
        <v>11.3</v>
      </c>
    </row>
    <row r="300" spans="1:33">
      <c r="A300" s="40" t="s">
        <v>65</v>
      </c>
      <c r="B300" s="40">
        <v>27</v>
      </c>
      <c r="C300" s="40" t="s">
        <v>66</v>
      </c>
      <c r="D300" s="41">
        <v>33.090000000000003</v>
      </c>
      <c r="E300" s="40" t="s">
        <v>67</v>
      </c>
      <c r="F300" s="40">
        <v>1234</v>
      </c>
      <c r="G300" s="35">
        <v>102.5</v>
      </c>
      <c r="H300" s="40" t="s">
        <v>68</v>
      </c>
      <c r="I300" s="40" t="s">
        <v>69</v>
      </c>
      <c r="J300" s="40">
        <v>80</v>
      </c>
      <c r="K300" s="42">
        <v>91.761691646100005</v>
      </c>
      <c r="L300" s="42">
        <v>248.64978757200001</v>
      </c>
      <c r="M300" s="41">
        <v>0.17</v>
      </c>
      <c r="N300" s="41">
        <v>0.04</v>
      </c>
      <c r="O300" s="40">
        <v>22771</v>
      </c>
      <c r="P300" s="40">
        <v>22286</v>
      </c>
      <c r="Q300" s="43">
        <v>22771</v>
      </c>
      <c r="R300" s="43">
        <v>1300</v>
      </c>
      <c r="S300" s="40" t="s">
        <v>77</v>
      </c>
      <c r="T300" s="40" t="s">
        <v>83</v>
      </c>
      <c r="U300" s="43">
        <v>54.65</v>
      </c>
      <c r="V300" s="43">
        <v>1</v>
      </c>
      <c r="W300" s="43">
        <v>2.42</v>
      </c>
      <c r="X300" s="43">
        <v>0.51600000000000001</v>
      </c>
      <c r="Y300" s="43">
        <f t="shared" si="24"/>
        <v>2.42</v>
      </c>
      <c r="Z300" s="43">
        <f t="shared" si="25"/>
        <v>0.51600000000000001</v>
      </c>
      <c r="AA300" s="43">
        <v>0.63100000000000001</v>
      </c>
      <c r="AB300" s="44">
        <v>6.1442454838623803E-2</v>
      </c>
      <c r="AC300">
        <f t="shared" si="26"/>
        <v>218</v>
      </c>
      <c r="AD300">
        <f t="shared" si="27"/>
        <v>1</v>
      </c>
      <c r="AE300">
        <f t="shared" si="28"/>
        <v>0.2</v>
      </c>
      <c r="AF300">
        <f>'TP Factors'!$D$3</f>
        <v>1.168489000131735</v>
      </c>
      <c r="AG300">
        <f t="shared" si="29"/>
        <v>0.2</v>
      </c>
    </row>
    <row r="301" spans="1:33">
      <c r="A301" s="40" t="s">
        <v>65</v>
      </c>
      <c r="B301" s="40">
        <v>27</v>
      </c>
      <c r="C301" s="40" t="s">
        <v>66</v>
      </c>
      <c r="D301" s="41">
        <v>33.090000000000003</v>
      </c>
      <c r="E301" s="40" t="s">
        <v>67</v>
      </c>
      <c r="F301" s="40">
        <v>1234</v>
      </c>
      <c r="G301" s="35">
        <v>45</v>
      </c>
      <c r="H301" s="40" t="s">
        <v>68</v>
      </c>
      <c r="I301" s="40" t="s">
        <v>69</v>
      </c>
      <c r="J301" s="40">
        <v>8</v>
      </c>
      <c r="K301" s="42">
        <v>92.5723084551</v>
      </c>
      <c r="L301" s="42">
        <v>19.8690629016</v>
      </c>
      <c r="M301" s="41">
        <v>0.01</v>
      </c>
      <c r="N301" s="41">
        <v>0</v>
      </c>
      <c r="O301" s="40">
        <v>22794</v>
      </c>
      <c r="P301" s="40">
        <v>22309</v>
      </c>
      <c r="Q301" s="43">
        <v>22794</v>
      </c>
      <c r="R301" s="43">
        <v>8140</v>
      </c>
      <c r="S301" s="40" t="s">
        <v>111</v>
      </c>
      <c r="T301" s="40" t="s">
        <v>136</v>
      </c>
      <c r="U301" s="43">
        <v>54.65</v>
      </c>
      <c r="V301" s="43">
        <v>1</v>
      </c>
      <c r="W301" s="43">
        <v>1.18</v>
      </c>
      <c r="X301" s="43">
        <v>0.48</v>
      </c>
      <c r="Y301" s="43">
        <f t="shared" si="24"/>
        <v>1.18</v>
      </c>
      <c r="Z301" s="43">
        <f t="shared" si="25"/>
        <v>0.48</v>
      </c>
      <c r="AA301" s="43">
        <v>0.77700000000000002</v>
      </c>
      <c r="AB301" s="44">
        <v>4.9097327308429096E-3</v>
      </c>
      <c r="AC301">
        <f t="shared" si="26"/>
        <v>21</v>
      </c>
      <c r="AD301">
        <f t="shared" si="27"/>
        <v>0</v>
      </c>
      <c r="AE301">
        <f t="shared" si="28"/>
        <v>0</v>
      </c>
      <c r="AF301">
        <f>'TP Factors'!$D$3</f>
        <v>1.168489000131735</v>
      </c>
      <c r="AG301">
        <f t="shared" si="29"/>
        <v>0</v>
      </c>
    </row>
    <row r="302" spans="1:33">
      <c r="A302" s="40" t="s">
        <v>65</v>
      </c>
      <c r="B302" s="40">
        <v>27</v>
      </c>
      <c r="C302" s="40" t="s">
        <v>66</v>
      </c>
      <c r="D302" s="41">
        <v>33.090000000000003</v>
      </c>
      <c r="E302" s="40" t="s">
        <v>67</v>
      </c>
      <c r="F302" s="40">
        <v>1234</v>
      </c>
      <c r="G302" s="35">
        <v>13</v>
      </c>
      <c r="H302" s="40" t="s">
        <v>68</v>
      </c>
      <c r="I302" s="40" t="s">
        <v>69</v>
      </c>
      <c r="J302" s="40">
        <v>34</v>
      </c>
      <c r="K302" s="42">
        <v>168.79677646299999</v>
      </c>
      <c r="L302" s="42">
        <v>389.21167996200001</v>
      </c>
      <c r="M302" s="41">
        <v>0.06</v>
      </c>
      <c r="N302" s="41">
        <v>0.01</v>
      </c>
      <c r="O302" s="40">
        <v>22819</v>
      </c>
      <c r="P302" s="40">
        <v>22334</v>
      </c>
      <c r="Q302" s="43">
        <v>22819</v>
      </c>
      <c r="R302" s="43">
        <v>1100</v>
      </c>
      <c r="S302" s="40" t="s">
        <v>77</v>
      </c>
      <c r="T302" s="40" t="s">
        <v>97</v>
      </c>
      <c r="U302" s="43">
        <v>54.65</v>
      </c>
      <c r="V302" s="43">
        <v>1</v>
      </c>
      <c r="W302" s="43">
        <v>1.85</v>
      </c>
      <c r="X302" s="43">
        <v>0.22</v>
      </c>
      <c r="Y302" s="43">
        <f t="shared" si="24"/>
        <v>1.85</v>
      </c>
      <c r="Z302" s="43">
        <f t="shared" si="25"/>
        <v>0.22</v>
      </c>
      <c r="AA302" s="43">
        <v>0.17399999999999999</v>
      </c>
      <c r="AB302" s="44">
        <v>9.6175915936931297E-2</v>
      </c>
      <c r="AC302">
        <f t="shared" si="26"/>
        <v>94</v>
      </c>
      <c r="AD302">
        <f t="shared" si="27"/>
        <v>0</v>
      </c>
      <c r="AE302">
        <f t="shared" si="28"/>
        <v>0</v>
      </c>
      <c r="AF302">
        <f>'TP Factors'!$D$3</f>
        <v>1.168489000131735</v>
      </c>
      <c r="AG302">
        <f t="shared" si="29"/>
        <v>0</v>
      </c>
    </row>
    <row r="303" spans="1:33">
      <c r="A303" s="40" t="s">
        <v>65</v>
      </c>
      <c r="B303" s="40">
        <v>27</v>
      </c>
      <c r="C303" s="40" t="s">
        <v>66</v>
      </c>
      <c r="D303" s="41">
        <v>33.090000000000003</v>
      </c>
      <c r="E303" s="40" t="s">
        <v>67</v>
      </c>
      <c r="F303" s="40">
        <v>1234</v>
      </c>
      <c r="G303" s="35">
        <v>105</v>
      </c>
      <c r="H303" s="40" t="s">
        <v>68</v>
      </c>
      <c r="I303" s="40" t="s">
        <v>69</v>
      </c>
      <c r="J303" s="40">
        <v>13</v>
      </c>
      <c r="K303" s="42">
        <v>28.407583968099999</v>
      </c>
      <c r="L303" s="42">
        <v>27.754715274599999</v>
      </c>
      <c r="M303" s="41">
        <v>0.03</v>
      </c>
      <c r="N303" s="41">
        <v>0.01</v>
      </c>
      <c r="O303" s="40">
        <v>22821</v>
      </c>
      <c r="P303" s="40">
        <v>22336</v>
      </c>
      <c r="Q303" s="43">
        <v>22821</v>
      </c>
      <c r="R303" s="43">
        <v>1400</v>
      </c>
      <c r="S303" s="40" t="s">
        <v>72</v>
      </c>
      <c r="T303" s="40" t="s">
        <v>103</v>
      </c>
      <c r="U303" s="43">
        <v>54.65</v>
      </c>
      <c r="V303" s="43">
        <v>1</v>
      </c>
      <c r="W303" s="43">
        <v>2.83</v>
      </c>
      <c r="X303" s="43">
        <v>0.497</v>
      </c>
      <c r="Y303" s="43">
        <f t="shared" si="24"/>
        <v>2.83</v>
      </c>
      <c r="Z303" s="43">
        <f t="shared" si="25"/>
        <v>0.497</v>
      </c>
      <c r="AA303" s="43">
        <v>0.88700000000000001</v>
      </c>
      <c r="AB303" s="44">
        <v>6.8583120724117104E-3</v>
      </c>
      <c r="AC303">
        <f t="shared" si="26"/>
        <v>34</v>
      </c>
      <c r="AD303">
        <f t="shared" si="27"/>
        <v>0</v>
      </c>
      <c r="AE303">
        <f t="shared" si="28"/>
        <v>0</v>
      </c>
      <c r="AF303">
        <f>'TP Factors'!$D$3</f>
        <v>1.168489000131735</v>
      </c>
      <c r="AG303">
        <f t="shared" si="29"/>
        <v>0</v>
      </c>
    </row>
    <row r="304" spans="1:33">
      <c r="A304" s="40" t="s">
        <v>65</v>
      </c>
      <c r="B304" s="40">
        <v>27</v>
      </c>
      <c r="C304" s="40" t="s">
        <v>66</v>
      </c>
      <c r="D304" s="41">
        <v>33.090000000000003</v>
      </c>
      <c r="E304" s="40" t="s">
        <v>67</v>
      </c>
      <c r="F304" s="40">
        <v>1234</v>
      </c>
      <c r="G304" s="35">
        <v>13</v>
      </c>
      <c r="H304" s="40" t="s">
        <v>68</v>
      </c>
      <c r="I304" s="40" t="s">
        <v>69</v>
      </c>
      <c r="J304" s="40">
        <v>1</v>
      </c>
      <c r="K304" s="42">
        <v>20.2294946118</v>
      </c>
      <c r="L304" s="42">
        <v>15.2942917607</v>
      </c>
      <c r="M304" s="41">
        <v>0</v>
      </c>
      <c r="N304" s="41">
        <v>0</v>
      </c>
      <c r="O304" s="40">
        <v>22823</v>
      </c>
      <c r="P304" s="40">
        <v>22338</v>
      </c>
      <c r="Q304" s="43">
        <v>22823</v>
      </c>
      <c r="R304" s="43">
        <v>1100</v>
      </c>
      <c r="S304" s="40" t="s">
        <v>77</v>
      </c>
      <c r="T304" s="40" t="s">
        <v>97</v>
      </c>
      <c r="U304" s="43">
        <v>54.65</v>
      </c>
      <c r="V304" s="43">
        <v>1</v>
      </c>
      <c r="W304" s="43">
        <v>1.85</v>
      </c>
      <c r="X304" s="43">
        <v>0.22</v>
      </c>
      <c r="Y304" s="43">
        <f t="shared" si="24"/>
        <v>1.85</v>
      </c>
      <c r="Z304" s="43">
        <f t="shared" si="25"/>
        <v>0.22</v>
      </c>
      <c r="AA304" s="43">
        <v>0.17399999999999999</v>
      </c>
      <c r="AB304" s="44">
        <v>3.7792866818051598E-3</v>
      </c>
      <c r="AC304">
        <f t="shared" si="26"/>
        <v>4</v>
      </c>
      <c r="AD304">
        <f t="shared" si="27"/>
        <v>0</v>
      </c>
      <c r="AE304">
        <f t="shared" si="28"/>
        <v>0</v>
      </c>
      <c r="AF304">
        <f>'TP Factors'!$D$3</f>
        <v>1.168489000131735</v>
      </c>
      <c r="AG304">
        <f t="shared" si="29"/>
        <v>0</v>
      </c>
    </row>
    <row r="305" spans="1:33">
      <c r="A305" s="40" t="s">
        <v>65</v>
      </c>
      <c r="B305" s="40">
        <v>27</v>
      </c>
      <c r="C305" s="40" t="s">
        <v>66</v>
      </c>
      <c r="D305" s="41">
        <v>33.090000000000003</v>
      </c>
      <c r="E305" s="40" t="s">
        <v>67</v>
      </c>
      <c r="F305" s="40">
        <v>1234</v>
      </c>
      <c r="G305" s="35">
        <v>13</v>
      </c>
      <c r="H305" s="40" t="s">
        <v>68</v>
      </c>
      <c r="I305" s="40" t="s">
        <v>69</v>
      </c>
      <c r="J305" s="40">
        <v>348</v>
      </c>
      <c r="K305" s="42">
        <v>366.84068119</v>
      </c>
      <c r="L305" s="42">
        <v>3935.0267770800001</v>
      </c>
      <c r="M305" s="41">
        <v>0.64</v>
      </c>
      <c r="N305" s="41">
        <v>0.08</v>
      </c>
      <c r="O305" s="40">
        <v>22824</v>
      </c>
      <c r="P305" s="40">
        <v>22339</v>
      </c>
      <c r="Q305" s="43">
        <v>22824</v>
      </c>
      <c r="R305" s="43">
        <v>1100</v>
      </c>
      <c r="S305" s="40" t="s">
        <v>77</v>
      </c>
      <c r="T305" s="40" t="s">
        <v>97</v>
      </c>
      <c r="U305" s="43">
        <v>54.65</v>
      </c>
      <c r="V305" s="43">
        <v>1</v>
      </c>
      <c r="W305" s="43">
        <v>1.85</v>
      </c>
      <c r="X305" s="43">
        <v>0.22</v>
      </c>
      <c r="Y305" s="43">
        <f t="shared" si="24"/>
        <v>1.85</v>
      </c>
      <c r="Z305" s="43">
        <f t="shared" si="25"/>
        <v>0.22</v>
      </c>
      <c r="AA305" s="43">
        <v>0.17399999999999999</v>
      </c>
      <c r="AB305" s="44">
        <v>0.97234102200666594</v>
      </c>
      <c r="AC305">
        <f t="shared" si="26"/>
        <v>950</v>
      </c>
      <c r="AD305">
        <f t="shared" si="27"/>
        <v>4</v>
      </c>
      <c r="AE305">
        <f t="shared" si="28"/>
        <v>0.5</v>
      </c>
      <c r="AF305">
        <f>'TP Factors'!$D$3</f>
        <v>1.168489000131735</v>
      </c>
      <c r="AG305">
        <f t="shared" si="29"/>
        <v>0.6</v>
      </c>
    </row>
    <row r="306" spans="1:33">
      <c r="A306" s="40" t="s">
        <v>65</v>
      </c>
      <c r="B306" s="40">
        <v>27</v>
      </c>
      <c r="C306" s="40" t="s">
        <v>66</v>
      </c>
      <c r="D306" s="41">
        <v>33.090000000000003</v>
      </c>
      <c r="E306" s="40" t="s">
        <v>67</v>
      </c>
      <c r="F306" s="40">
        <v>3456</v>
      </c>
      <c r="G306" s="35">
        <v>4</v>
      </c>
      <c r="H306" s="40" t="s">
        <v>68</v>
      </c>
      <c r="I306" s="40" t="s">
        <v>69</v>
      </c>
      <c r="J306" s="40">
        <v>2035</v>
      </c>
      <c r="K306" s="42">
        <v>437.92910421099998</v>
      </c>
      <c r="L306" s="42">
        <v>9731.37754098</v>
      </c>
      <c r="M306" s="41">
        <v>2.44</v>
      </c>
      <c r="N306" s="41">
        <v>0.13</v>
      </c>
      <c r="O306" s="40">
        <v>22836</v>
      </c>
      <c r="P306" s="40">
        <v>22351</v>
      </c>
      <c r="Q306" s="43">
        <v>22836</v>
      </c>
      <c r="R306" s="43">
        <v>3100</v>
      </c>
      <c r="S306" s="40" t="s">
        <v>72</v>
      </c>
      <c r="T306" s="40" t="s">
        <v>134</v>
      </c>
      <c r="U306" s="43">
        <v>54.65</v>
      </c>
      <c r="V306" s="43">
        <v>1</v>
      </c>
      <c r="W306" s="43">
        <v>1.25</v>
      </c>
      <c r="X306" s="43">
        <v>6.4000000000000001E-2</v>
      </c>
      <c r="Y306" s="43">
        <f t="shared" si="24"/>
        <v>1.25</v>
      </c>
      <c r="Z306" s="43">
        <f t="shared" si="25"/>
        <v>6.4000000000000001E-2</v>
      </c>
      <c r="AA306" s="43">
        <v>0.41099999999999998</v>
      </c>
      <c r="AB306" s="44">
        <v>2.4046661407600101</v>
      </c>
      <c r="AC306">
        <f t="shared" si="26"/>
        <v>5552</v>
      </c>
      <c r="AD306">
        <f t="shared" si="27"/>
        <v>15</v>
      </c>
      <c r="AE306">
        <f t="shared" si="28"/>
        <v>0.8</v>
      </c>
      <c r="AF306">
        <f>'TP Factors'!$D$3</f>
        <v>1.168489000131735</v>
      </c>
      <c r="AG306">
        <f t="shared" si="29"/>
        <v>0.9</v>
      </c>
    </row>
    <row r="307" spans="1:33">
      <c r="A307" s="40" t="s">
        <v>65</v>
      </c>
      <c r="B307" s="40">
        <v>27</v>
      </c>
      <c r="C307" s="40" t="s">
        <v>66</v>
      </c>
      <c r="D307" s="41">
        <v>33.090000000000003</v>
      </c>
      <c r="E307" s="40" t="s">
        <v>67</v>
      </c>
      <c r="F307" s="40">
        <v>1234</v>
      </c>
      <c r="G307" s="35">
        <v>98</v>
      </c>
      <c r="H307" s="40" t="s">
        <v>68</v>
      </c>
      <c r="I307" s="40" t="s">
        <v>69</v>
      </c>
      <c r="J307" s="40">
        <v>6402</v>
      </c>
      <c r="K307" s="42">
        <v>750.79666671899997</v>
      </c>
      <c r="L307" s="42">
        <v>18073.361651300002</v>
      </c>
      <c r="M307" s="41">
        <v>11.52</v>
      </c>
      <c r="N307" s="41">
        <v>3.06</v>
      </c>
      <c r="O307" s="40">
        <v>22838</v>
      </c>
      <c r="P307" s="40">
        <v>22353</v>
      </c>
      <c r="Q307" s="43">
        <v>22838</v>
      </c>
      <c r="R307" s="43">
        <v>1700</v>
      </c>
      <c r="S307" s="40" t="s">
        <v>77</v>
      </c>
      <c r="T307" s="40" t="s">
        <v>138</v>
      </c>
      <c r="U307" s="43">
        <v>54.65</v>
      </c>
      <c r="V307" s="43">
        <v>1</v>
      </c>
      <c r="W307" s="43">
        <v>1.8</v>
      </c>
      <c r="X307" s="43">
        <v>0.47799999999999998</v>
      </c>
      <c r="Y307" s="43">
        <f t="shared" si="24"/>
        <v>1.8</v>
      </c>
      <c r="Z307" s="43">
        <f t="shared" si="25"/>
        <v>0.47799999999999998</v>
      </c>
      <c r="AA307" s="43">
        <v>0.68</v>
      </c>
      <c r="AB307" s="44">
        <v>4.4660070611077698</v>
      </c>
      <c r="AC307">
        <f t="shared" si="26"/>
        <v>17060</v>
      </c>
      <c r="AD307">
        <f t="shared" si="27"/>
        <v>68</v>
      </c>
      <c r="AE307">
        <f t="shared" si="28"/>
        <v>18</v>
      </c>
      <c r="AF307">
        <f>'TP Factors'!$D$3</f>
        <v>1.168489000131735</v>
      </c>
      <c r="AG307">
        <f t="shared" si="29"/>
        <v>21</v>
      </c>
    </row>
    <row r="308" spans="1:33">
      <c r="A308" s="40" t="s">
        <v>65</v>
      </c>
      <c r="B308" s="40">
        <v>27</v>
      </c>
      <c r="C308" s="40" t="s">
        <v>66</v>
      </c>
      <c r="D308" s="41">
        <v>33.090000000000003</v>
      </c>
      <c r="E308" s="40" t="s">
        <v>67</v>
      </c>
      <c r="F308" s="40">
        <v>1234</v>
      </c>
      <c r="G308" s="35">
        <v>11.1</v>
      </c>
      <c r="H308" s="40" t="s">
        <v>68</v>
      </c>
      <c r="I308" s="40" t="s">
        <v>69</v>
      </c>
      <c r="J308" s="40">
        <v>287</v>
      </c>
      <c r="K308" s="42">
        <v>302.38423674500001</v>
      </c>
      <c r="L308" s="42">
        <v>2816.7301262999999</v>
      </c>
      <c r="M308" s="41">
        <v>0.36</v>
      </c>
      <c r="N308" s="41">
        <v>0.02</v>
      </c>
      <c r="O308" s="40">
        <v>22841</v>
      </c>
      <c r="P308" s="40">
        <v>22356</v>
      </c>
      <c r="Q308" s="43">
        <v>22841</v>
      </c>
      <c r="R308" s="43">
        <v>8120</v>
      </c>
      <c r="S308" s="40" t="s">
        <v>77</v>
      </c>
      <c r="T308" s="40" t="s">
        <v>80</v>
      </c>
      <c r="U308" s="43">
        <v>54.65</v>
      </c>
      <c r="V308" s="43">
        <v>1</v>
      </c>
      <c r="W308" s="43">
        <v>1.25</v>
      </c>
      <c r="X308" s="43">
        <v>5.2999999999999999E-2</v>
      </c>
      <c r="Y308" s="43">
        <f t="shared" si="24"/>
        <v>1.25</v>
      </c>
      <c r="Z308" s="43">
        <f t="shared" si="25"/>
        <v>5.2999999999999999E-2</v>
      </c>
      <c r="AA308" s="43">
        <v>0.2</v>
      </c>
      <c r="AB308" s="44">
        <v>0.69602638827318397</v>
      </c>
      <c r="AC308">
        <f t="shared" si="26"/>
        <v>782</v>
      </c>
      <c r="AD308">
        <f t="shared" si="27"/>
        <v>2</v>
      </c>
      <c r="AE308">
        <f t="shared" si="28"/>
        <v>0.1</v>
      </c>
      <c r="AF308">
        <f>'TP Factors'!$D$3</f>
        <v>1.168489000131735</v>
      </c>
      <c r="AG308">
        <f t="shared" si="29"/>
        <v>0.1</v>
      </c>
    </row>
    <row r="309" spans="1:33">
      <c r="A309" s="40" t="s">
        <v>65</v>
      </c>
      <c r="B309" s="40">
        <v>27</v>
      </c>
      <c r="C309" s="40" t="s">
        <v>66</v>
      </c>
      <c r="D309" s="41">
        <v>33.090000000000003</v>
      </c>
      <c r="E309" s="40" t="s">
        <v>67</v>
      </c>
      <c r="F309" s="40">
        <v>3456</v>
      </c>
      <c r="G309" s="35">
        <v>4</v>
      </c>
      <c r="H309" s="40" t="s">
        <v>68</v>
      </c>
      <c r="I309" s="40" t="s">
        <v>69</v>
      </c>
      <c r="J309" s="40">
        <v>302</v>
      </c>
      <c r="K309" s="42">
        <v>190.69130755399999</v>
      </c>
      <c r="L309" s="42">
        <v>1443.24777733</v>
      </c>
      <c r="M309" s="41">
        <v>0.36</v>
      </c>
      <c r="N309" s="41">
        <v>0.02</v>
      </c>
      <c r="O309" s="40">
        <v>22842</v>
      </c>
      <c r="P309" s="40">
        <v>22357</v>
      </c>
      <c r="Q309" s="43">
        <v>22842</v>
      </c>
      <c r="R309" s="43">
        <v>3100</v>
      </c>
      <c r="S309" s="40" t="s">
        <v>70</v>
      </c>
      <c r="T309" s="40" t="s">
        <v>94</v>
      </c>
      <c r="U309" s="43">
        <v>54.65</v>
      </c>
      <c r="V309" s="43">
        <v>1</v>
      </c>
      <c r="W309" s="43">
        <v>1.25</v>
      </c>
      <c r="X309" s="43">
        <v>6.4000000000000001E-2</v>
      </c>
      <c r="Y309" s="43">
        <f t="shared" si="24"/>
        <v>1.25</v>
      </c>
      <c r="Z309" s="43">
        <f t="shared" si="25"/>
        <v>6.4000000000000001E-2</v>
      </c>
      <c r="AA309" s="43">
        <v>0.41099999999999998</v>
      </c>
      <c r="AB309" s="44">
        <v>0.35663286603014099</v>
      </c>
      <c r="AC309">
        <f t="shared" si="26"/>
        <v>823</v>
      </c>
      <c r="AD309">
        <f t="shared" si="27"/>
        <v>2</v>
      </c>
      <c r="AE309">
        <f t="shared" si="28"/>
        <v>0.1</v>
      </c>
      <c r="AF309">
        <f>'TP Factors'!$D$3</f>
        <v>1.168489000131735</v>
      </c>
      <c r="AG309">
        <f t="shared" si="29"/>
        <v>0.1</v>
      </c>
    </row>
    <row r="310" spans="1:33">
      <c r="A310" s="40" t="s">
        <v>65</v>
      </c>
      <c r="B310" s="40">
        <v>27</v>
      </c>
      <c r="C310" s="40" t="s">
        <v>66</v>
      </c>
      <c r="D310" s="41">
        <v>33.090000000000003</v>
      </c>
      <c r="E310" s="40" t="s">
        <v>67</v>
      </c>
      <c r="F310" s="40">
        <v>1234</v>
      </c>
      <c r="G310" s="35">
        <v>45</v>
      </c>
      <c r="H310" s="40" t="s">
        <v>68</v>
      </c>
      <c r="I310" s="40" t="s">
        <v>69</v>
      </c>
      <c r="J310" s="40">
        <v>173</v>
      </c>
      <c r="K310" s="42">
        <v>172.90276061099999</v>
      </c>
      <c r="L310" s="42">
        <v>539.28021720499999</v>
      </c>
      <c r="M310" s="41">
        <v>0.21</v>
      </c>
      <c r="N310" s="41">
        <v>0.08</v>
      </c>
      <c r="O310" s="40">
        <v>22853</v>
      </c>
      <c r="P310" s="40">
        <v>22368</v>
      </c>
      <c r="Q310" s="43">
        <v>22853</v>
      </c>
      <c r="R310" s="43">
        <v>8140</v>
      </c>
      <c r="S310" s="40" t="s">
        <v>77</v>
      </c>
      <c r="T310" s="40" t="s">
        <v>79</v>
      </c>
      <c r="U310" s="43">
        <v>54.65</v>
      </c>
      <c r="V310" s="43">
        <v>1</v>
      </c>
      <c r="W310" s="43">
        <v>1.18</v>
      </c>
      <c r="X310" s="43">
        <v>0.48</v>
      </c>
      <c r="Y310" s="43">
        <f t="shared" si="24"/>
        <v>1.18</v>
      </c>
      <c r="Z310" s="43">
        <f t="shared" si="25"/>
        <v>0.48</v>
      </c>
      <c r="AA310" s="43">
        <v>0.63</v>
      </c>
      <c r="AB310" s="44">
        <v>0.13325851074486</v>
      </c>
      <c r="AC310">
        <f t="shared" si="26"/>
        <v>472</v>
      </c>
      <c r="AD310">
        <f t="shared" si="27"/>
        <v>1</v>
      </c>
      <c r="AE310">
        <f t="shared" si="28"/>
        <v>0.5</v>
      </c>
      <c r="AF310">
        <f>'TP Factors'!$D$3</f>
        <v>1.168489000131735</v>
      </c>
      <c r="AG310">
        <f t="shared" si="29"/>
        <v>0.6</v>
      </c>
    </row>
    <row r="311" spans="1:33">
      <c r="A311" s="40" t="s">
        <v>65</v>
      </c>
      <c r="B311" s="40">
        <v>27</v>
      </c>
      <c r="C311" s="40" t="s">
        <v>66</v>
      </c>
      <c r="D311" s="41">
        <v>33.090000000000003</v>
      </c>
      <c r="E311" s="40" t="s">
        <v>67</v>
      </c>
      <c r="F311" s="40">
        <v>3456</v>
      </c>
      <c r="G311" s="35">
        <v>30.5</v>
      </c>
      <c r="H311" s="40" t="s">
        <v>68</v>
      </c>
      <c r="I311" s="40" t="s">
        <v>69</v>
      </c>
      <c r="J311" s="40">
        <v>785</v>
      </c>
      <c r="K311" s="42">
        <v>393.74084590899997</v>
      </c>
      <c r="L311" s="42">
        <v>5756.90238598</v>
      </c>
      <c r="M311" s="41">
        <v>1.51</v>
      </c>
      <c r="N311" s="41">
        <v>0.4</v>
      </c>
      <c r="O311" s="40">
        <v>22854</v>
      </c>
      <c r="P311" s="40">
        <v>22369</v>
      </c>
      <c r="Q311" s="43">
        <v>22854</v>
      </c>
      <c r="R311" s="43">
        <v>2210</v>
      </c>
      <c r="S311" s="40" t="s">
        <v>72</v>
      </c>
      <c r="T311" s="40" t="s">
        <v>73</v>
      </c>
      <c r="U311" s="43">
        <v>54.65</v>
      </c>
      <c r="V311" s="43">
        <v>1</v>
      </c>
      <c r="W311" s="43">
        <v>1.92</v>
      </c>
      <c r="X311" s="43">
        <v>0.50600000000000001</v>
      </c>
      <c r="Y311" s="43">
        <f t="shared" si="24"/>
        <v>1.92</v>
      </c>
      <c r="Z311" s="43">
        <f t="shared" si="25"/>
        <v>0.50600000000000001</v>
      </c>
      <c r="AA311" s="43">
        <v>0.26800000000000002</v>
      </c>
      <c r="AB311" s="44">
        <v>1.42255586993591</v>
      </c>
      <c r="AC311">
        <f t="shared" si="26"/>
        <v>2142</v>
      </c>
      <c r="AD311">
        <f t="shared" si="27"/>
        <v>9</v>
      </c>
      <c r="AE311">
        <f t="shared" si="28"/>
        <v>2.4</v>
      </c>
      <c r="AF311">
        <f>'TP Factors'!$D$3</f>
        <v>1.168489000131735</v>
      </c>
      <c r="AG311">
        <f t="shared" si="29"/>
        <v>2.8</v>
      </c>
    </row>
    <row r="312" spans="1:33">
      <c r="A312" s="40" t="s">
        <v>65</v>
      </c>
      <c r="B312" s="40">
        <v>27</v>
      </c>
      <c r="C312" s="40" t="s">
        <v>66</v>
      </c>
      <c r="D312" s="41">
        <v>33.090000000000003</v>
      </c>
      <c r="E312" s="40" t="s">
        <v>67</v>
      </c>
      <c r="F312" s="40">
        <v>1234</v>
      </c>
      <c r="G312" s="35">
        <v>105</v>
      </c>
      <c r="H312" s="40" t="s">
        <v>68</v>
      </c>
      <c r="I312" s="40" t="s">
        <v>69</v>
      </c>
      <c r="J312" s="40">
        <v>102</v>
      </c>
      <c r="K312" s="42">
        <v>121.351016375</v>
      </c>
      <c r="L312" s="42">
        <v>226.31586319300001</v>
      </c>
      <c r="M312" s="41">
        <v>0.2</v>
      </c>
      <c r="N312" s="41">
        <v>0.05</v>
      </c>
      <c r="O312" s="40">
        <v>22866</v>
      </c>
      <c r="P312" s="40">
        <v>22381</v>
      </c>
      <c r="Q312" s="43">
        <v>22866</v>
      </c>
      <c r="R312" s="43">
        <v>1400</v>
      </c>
      <c r="S312" s="40" t="s">
        <v>77</v>
      </c>
      <c r="T312" s="40" t="s">
        <v>102</v>
      </c>
      <c r="U312" s="43">
        <v>54.65</v>
      </c>
      <c r="V312" s="43">
        <v>1</v>
      </c>
      <c r="W312" s="43">
        <v>2.83</v>
      </c>
      <c r="X312" s="43">
        <v>0.497</v>
      </c>
      <c r="Y312" s="43">
        <f t="shared" si="24"/>
        <v>2.83</v>
      </c>
      <c r="Z312" s="43">
        <f t="shared" si="25"/>
        <v>0.497</v>
      </c>
      <c r="AA312" s="43">
        <v>0.88600000000000001</v>
      </c>
      <c r="AB312" s="44">
        <v>5.59236440265755E-2</v>
      </c>
      <c r="AC312">
        <f t="shared" si="26"/>
        <v>278</v>
      </c>
      <c r="AD312">
        <f t="shared" si="27"/>
        <v>2</v>
      </c>
      <c r="AE312">
        <f t="shared" si="28"/>
        <v>0.3</v>
      </c>
      <c r="AF312">
        <f>'TP Factors'!$D$3</f>
        <v>1.168489000131735</v>
      </c>
      <c r="AG312">
        <f t="shared" si="29"/>
        <v>0.4</v>
      </c>
    </row>
    <row r="313" spans="1:33">
      <c r="A313" s="40" t="s">
        <v>65</v>
      </c>
      <c r="B313" s="40">
        <v>27</v>
      </c>
      <c r="C313" s="40" t="s">
        <v>66</v>
      </c>
      <c r="D313" s="41">
        <v>33.090000000000003</v>
      </c>
      <c r="E313" s="40" t="s">
        <v>67</v>
      </c>
      <c r="F313" s="40">
        <v>1234</v>
      </c>
      <c r="G313" s="35">
        <v>45</v>
      </c>
      <c r="H313" s="40" t="s">
        <v>68</v>
      </c>
      <c r="I313" s="40" t="s">
        <v>69</v>
      </c>
      <c r="J313" s="40">
        <v>2168</v>
      </c>
      <c r="K313" s="42">
        <v>415.71901267200002</v>
      </c>
      <c r="L313" s="42">
        <v>6763.3522735200004</v>
      </c>
      <c r="M313" s="41">
        <v>2.6</v>
      </c>
      <c r="N313" s="41">
        <v>1.04</v>
      </c>
      <c r="O313" s="40">
        <v>22867</v>
      </c>
      <c r="P313" s="40">
        <v>22382</v>
      </c>
      <c r="Q313" s="43">
        <v>22867</v>
      </c>
      <c r="R313" s="43">
        <v>8140</v>
      </c>
      <c r="S313" s="40" t="s">
        <v>77</v>
      </c>
      <c r="T313" s="40" t="s">
        <v>79</v>
      </c>
      <c r="U313" s="43">
        <v>54.65</v>
      </c>
      <c r="V313" s="43">
        <v>1</v>
      </c>
      <c r="W313" s="43">
        <v>1.18</v>
      </c>
      <c r="X313" s="43">
        <v>0.48</v>
      </c>
      <c r="Y313" s="43">
        <f t="shared" si="24"/>
        <v>1.18</v>
      </c>
      <c r="Z313" s="43">
        <f t="shared" si="25"/>
        <v>0.48</v>
      </c>
      <c r="AA313" s="43">
        <v>0.63</v>
      </c>
      <c r="AB313" s="44">
        <v>1.6712540585012801</v>
      </c>
      <c r="AC313">
        <f t="shared" si="26"/>
        <v>5915</v>
      </c>
      <c r="AD313">
        <f t="shared" si="27"/>
        <v>15</v>
      </c>
      <c r="AE313">
        <f t="shared" si="28"/>
        <v>6.3</v>
      </c>
      <c r="AF313">
        <f>'TP Factors'!$D$3</f>
        <v>1.168489000131735</v>
      </c>
      <c r="AG313">
        <f t="shared" si="29"/>
        <v>7.4</v>
      </c>
    </row>
    <row r="314" spans="1:33">
      <c r="A314" s="40" t="s">
        <v>65</v>
      </c>
      <c r="B314" s="40">
        <v>27</v>
      </c>
      <c r="C314" s="40" t="s">
        <v>66</v>
      </c>
      <c r="D314" s="41">
        <v>33.090000000000003</v>
      </c>
      <c r="E314" s="40" t="s">
        <v>67</v>
      </c>
      <c r="F314" s="40">
        <v>1234</v>
      </c>
      <c r="G314" s="35">
        <v>98</v>
      </c>
      <c r="H314" s="40" t="s">
        <v>68</v>
      </c>
      <c r="I314" s="40" t="s">
        <v>69</v>
      </c>
      <c r="J314" s="40">
        <v>2801</v>
      </c>
      <c r="K314" s="42">
        <v>469.72218491899997</v>
      </c>
      <c r="L314" s="42">
        <v>7908.3035868899997</v>
      </c>
      <c r="M314" s="41">
        <v>5.04</v>
      </c>
      <c r="N314" s="41">
        <v>1.34</v>
      </c>
      <c r="O314" s="40">
        <v>22890</v>
      </c>
      <c r="P314" s="40">
        <v>22404</v>
      </c>
      <c r="Q314" s="43">
        <v>22890</v>
      </c>
      <c r="R314" s="43">
        <v>1700</v>
      </c>
      <c r="S314" s="40" t="s">
        <v>77</v>
      </c>
      <c r="T314" s="40" t="s">
        <v>138</v>
      </c>
      <c r="U314" s="43">
        <v>54.65</v>
      </c>
      <c r="V314" s="43">
        <v>1</v>
      </c>
      <c r="W314" s="43">
        <v>1.8</v>
      </c>
      <c r="X314" s="43">
        <v>0.47799999999999998</v>
      </c>
      <c r="Y314" s="43">
        <f t="shared" si="24"/>
        <v>1.8</v>
      </c>
      <c r="Z314" s="43">
        <f t="shared" si="25"/>
        <v>0.47799999999999998</v>
      </c>
      <c r="AA314" s="43">
        <v>0.68</v>
      </c>
      <c r="AB314" s="44">
        <v>1.95417655786873</v>
      </c>
      <c r="AC314">
        <f t="shared" si="26"/>
        <v>7465</v>
      </c>
      <c r="AD314">
        <f t="shared" si="27"/>
        <v>30</v>
      </c>
      <c r="AE314">
        <f t="shared" si="28"/>
        <v>7.9</v>
      </c>
      <c r="AF314">
        <f>'TP Factors'!$D$3</f>
        <v>1.168489000131735</v>
      </c>
      <c r="AG314">
        <f t="shared" si="29"/>
        <v>9.1999999999999993</v>
      </c>
    </row>
    <row r="315" spans="1:33">
      <c r="A315" s="40" t="s">
        <v>65</v>
      </c>
      <c r="B315" s="40">
        <v>27</v>
      </c>
      <c r="C315" s="40" t="s">
        <v>66</v>
      </c>
      <c r="D315" s="41">
        <v>33.090000000000003</v>
      </c>
      <c r="E315" s="40" t="s">
        <v>67</v>
      </c>
      <c r="F315" s="40">
        <v>1234</v>
      </c>
      <c r="G315" s="35">
        <v>98</v>
      </c>
      <c r="H315" s="40" t="s">
        <v>68</v>
      </c>
      <c r="I315" s="40" t="s">
        <v>69</v>
      </c>
      <c r="J315" s="40">
        <v>44</v>
      </c>
      <c r="K315" s="42">
        <v>71.801471244799998</v>
      </c>
      <c r="L315" s="42">
        <v>116.584214351</v>
      </c>
      <c r="M315" s="41">
        <v>0.08</v>
      </c>
      <c r="N315" s="41">
        <v>0.02</v>
      </c>
      <c r="O315" s="40">
        <v>22894</v>
      </c>
      <c r="P315" s="40">
        <v>22408</v>
      </c>
      <c r="Q315" s="43">
        <v>22894</v>
      </c>
      <c r="R315" s="43">
        <v>1700</v>
      </c>
      <c r="S315" s="40" t="s">
        <v>72</v>
      </c>
      <c r="T315" s="40" t="s">
        <v>114</v>
      </c>
      <c r="U315" s="43">
        <v>54.65</v>
      </c>
      <c r="V315" s="43">
        <v>1</v>
      </c>
      <c r="W315" s="43">
        <v>1.8</v>
      </c>
      <c r="X315" s="43">
        <v>0.47799999999999998</v>
      </c>
      <c r="Y315" s="43">
        <f t="shared" si="24"/>
        <v>1.8</v>
      </c>
      <c r="Z315" s="43">
        <f t="shared" si="25"/>
        <v>0.47799999999999998</v>
      </c>
      <c r="AA315" s="43">
        <v>0.72399999999999998</v>
      </c>
      <c r="AB315" s="44">
        <v>2.8808471529322598E-2</v>
      </c>
      <c r="AC315">
        <f t="shared" si="26"/>
        <v>117</v>
      </c>
      <c r="AD315">
        <f t="shared" si="27"/>
        <v>0</v>
      </c>
      <c r="AE315">
        <f t="shared" si="28"/>
        <v>0.1</v>
      </c>
      <c r="AF315">
        <f>'TP Factors'!$D$3</f>
        <v>1.168489000131735</v>
      </c>
      <c r="AG315">
        <f t="shared" si="29"/>
        <v>0.1</v>
      </c>
    </row>
    <row r="316" spans="1:33">
      <c r="A316" s="40" t="s">
        <v>65</v>
      </c>
      <c r="B316" s="40">
        <v>27</v>
      </c>
      <c r="C316" s="40" t="s">
        <v>66</v>
      </c>
      <c r="D316" s="41">
        <v>33.090000000000003</v>
      </c>
      <c r="E316" s="40" t="s">
        <v>67</v>
      </c>
      <c r="F316" s="40">
        <v>3456</v>
      </c>
      <c r="G316" s="35">
        <v>3</v>
      </c>
      <c r="H316" s="40" t="s">
        <v>68</v>
      </c>
      <c r="I316" s="40" t="s">
        <v>69</v>
      </c>
      <c r="J316" s="40">
        <v>2756</v>
      </c>
      <c r="K316" s="42">
        <v>577.21964628900002</v>
      </c>
      <c r="L316" s="42">
        <v>13114.403999300001</v>
      </c>
      <c r="M316" s="41">
        <v>1.93</v>
      </c>
      <c r="N316" s="41">
        <v>0.25</v>
      </c>
      <c r="O316" s="40">
        <v>22932</v>
      </c>
      <c r="P316" s="40">
        <v>22446</v>
      </c>
      <c r="Q316" s="43">
        <v>22932</v>
      </c>
      <c r="R316" s="43">
        <v>4340</v>
      </c>
      <c r="S316" s="40" t="s">
        <v>70</v>
      </c>
      <c r="T316" s="40" t="s">
        <v>105</v>
      </c>
      <c r="U316" s="43">
        <v>54.65</v>
      </c>
      <c r="V316" s="43">
        <v>1</v>
      </c>
      <c r="W316" s="43">
        <v>0.7</v>
      </c>
      <c r="X316" s="43">
        <v>0.09</v>
      </c>
      <c r="Y316" s="43">
        <f t="shared" si="24"/>
        <v>0.7</v>
      </c>
      <c r="Z316" s="43">
        <f t="shared" si="25"/>
        <v>0.09</v>
      </c>
      <c r="AA316" s="43">
        <v>0.41299999999999998</v>
      </c>
      <c r="AB316" s="44">
        <v>3.2406268404336198</v>
      </c>
      <c r="AC316">
        <f t="shared" si="26"/>
        <v>7518</v>
      </c>
      <c r="AD316">
        <f t="shared" si="27"/>
        <v>12</v>
      </c>
      <c r="AE316">
        <f t="shared" si="28"/>
        <v>1.5</v>
      </c>
      <c r="AF316">
        <f>'TP Factors'!$D$3</f>
        <v>1.168489000131735</v>
      </c>
      <c r="AG316">
        <f t="shared" si="29"/>
        <v>1.8</v>
      </c>
    </row>
    <row r="317" spans="1:33">
      <c r="A317" s="40" t="s">
        <v>65</v>
      </c>
      <c r="B317" s="40">
        <v>27</v>
      </c>
      <c r="C317" s="40" t="s">
        <v>66</v>
      </c>
      <c r="D317" s="41">
        <v>33.090000000000003</v>
      </c>
      <c r="E317" s="40" t="s">
        <v>67</v>
      </c>
      <c r="F317" s="40">
        <v>1234</v>
      </c>
      <c r="G317" s="35">
        <v>98</v>
      </c>
      <c r="H317" s="40" t="s">
        <v>68</v>
      </c>
      <c r="I317" s="40" t="s">
        <v>69</v>
      </c>
      <c r="J317" s="40">
        <v>2</v>
      </c>
      <c r="K317" s="42">
        <v>20.366586388999998</v>
      </c>
      <c r="L317" s="42">
        <v>6.4316648087799999</v>
      </c>
      <c r="M317" s="41">
        <v>0</v>
      </c>
      <c r="N317" s="41">
        <v>0</v>
      </c>
      <c r="O317" s="40">
        <v>22935</v>
      </c>
      <c r="P317" s="40">
        <v>22449</v>
      </c>
      <c r="Q317" s="43">
        <v>22935</v>
      </c>
      <c r="R317" s="43">
        <v>1700</v>
      </c>
      <c r="S317" s="40" t="s">
        <v>72</v>
      </c>
      <c r="T317" s="40" t="s">
        <v>114</v>
      </c>
      <c r="U317" s="43">
        <v>54.65</v>
      </c>
      <c r="V317" s="43">
        <v>1</v>
      </c>
      <c r="W317" s="43">
        <v>1.8</v>
      </c>
      <c r="X317" s="43">
        <v>0.47799999999999998</v>
      </c>
      <c r="Y317" s="43">
        <f t="shared" si="24"/>
        <v>1.8</v>
      </c>
      <c r="Z317" s="43">
        <f t="shared" si="25"/>
        <v>0.47799999999999998</v>
      </c>
      <c r="AA317" s="43">
        <v>0.72399999999999998</v>
      </c>
      <c r="AB317" s="44">
        <v>1.58929262887775E-3</v>
      </c>
      <c r="AC317">
        <f t="shared" si="26"/>
        <v>6</v>
      </c>
      <c r="AD317">
        <f t="shared" si="27"/>
        <v>0</v>
      </c>
      <c r="AE317">
        <f t="shared" si="28"/>
        <v>0</v>
      </c>
      <c r="AF317">
        <f>'TP Factors'!$D$3</f>
        <v>1.168489000131735</v>
      </c>
      <c r="AG317">
        <f t="shared" si="29"/>
        <v>0</v>
      </c>
    </row>
    <row r="318" spans="1:33">
      <c r="A318" s="40" t="s">
        <v>65</v>
      </c>
      <c r="B318" s="40">
        <v>27</v>
      </c>
      <c r="C318" s="40" t="s">
        <v>66</v>
      </c>
      <c r="D318" s="41">
        <v>33.090000000000003</v>
      </c>
      <c r="E318" s="40" t="s">
        <v>67</v>
      </c>
      <c r="F318" s="40">
        <v>3456</v>
      </c>
      <c r="G318" s="35">
        <v>3</v>
      </c>
      <c r="H318" s="40" t="s">
        <v>68</v>
      </c>
      <c r="I318" s="40" t="s">
        <v>69</v>
      </c>
      <c r="J318" s="40">
        <v>351</v>
      </c>
      <c r="K318" s="42">
        <v>564.44806341100002</v>
      </c>
      <c r="L318" s="42">
        <v>6770.0263222699996</v>
      </c>
      <c r="M318" s="41">
        <v>0.25</v>
      </c>
      <c r="N318" s="41">
        <v>0.03</v>
      </c>
      <c r="O318" s="40">
        <v>22938</v>
      </c>
      <c r="P318" s="40">
        <v>22452</v>
      </c>
      <c r="Q318" s="43">
        <v>22938</v>
      </c>
      <c r="R318" s="43">
        <v>4340</v>
      </c>
      <c r="S318" s="40" t="s">
        <v>77</v>
      </c>
      <c r="T318" s="40" t="s">
        <v>104</v>
      </c>
      <c r="U318" s="43">
        <v>54.65</v>
      </c>
      <c r="V318" s="43">
        <v>1</v>
      </c>
      <c r="W318" s="43">
        <v>0.7</v>
      </c>
      <c r="X318" s="43">
        <v>0.09</v>
      </c>
      <c r="Y318" s="43">
        <f t="shared" si="24"/>
        <v>0.7</v>
      </c>
      <c r="Z318" s="43">
        <f t="shared" si="25"/>
        <v>0.09</v>
      </c>
      <c r="AA318" s="43">
        <v>0.10199999999999999</v>
      </c>
      <c r="AB318" s="44">
        <v>1.6729032453036401</v>
      </c>
      <c r="AC318">
        <f t="shared" si="26"/>
        <v>959</v>
      </c>
      <c r="AD318">
        <f t="shared" si="27"/>
        <v>1</v>
      </c>
      <c r="AE318">
        <f t="shared" si="28"/>
        <v>0.2</v>
      </c>
      <c r="AF318">
        <f>'TP Factors'!$D$3</f>
        <v>1.168489000131735</v>
      </c>
      <c r="AG318">
        <f t="shared" si="29"/>
        <v>0.2</v>
      </c>
    </row>
    <row r="319" spans="1:33">
      <c r="A319" s="40" t="s">
        <v>65</v>
      </c>
      <c r="B319" s="40">
        <v>27</v>
      </c>
      <c r="C319" s="40" t="s">
        <v>66</v>
      </c>
      <c r="D319" s="41">
        <v>33.090000000000003</v>
      </c>
      <c r="E319" s="40" t="s">
        <v>67</v>
      </c>
      <c r="F319" s="40">
        <v>3456</v>
      </c>
      <c r="G319" s="35">
        <v>0</v>
      </c>
      <c r="H319" s="40" t="s">
        <v>68</v>
      </c>
      <c r="I319" s="40" t="s">
        <v>69</v>
      </c>
      <c r="J319" s="40">
        <v>722</v>
      </c>
      <c r="K319" s="42">
        <v>340.17388129099999</v>
      </c>
      <c r="L319" s="42">
        <v>4683.0137689000003</v>
      </c>
      <c r="M319" s="41">
        <v>0</v>
      </c>
      <c r="N319" s="41">
        <v>0</v>
      </c>
      <c r="O319" s="40">
        <v>22947</v>
      </c>
      <c r="P319" s="40">
        <v>22461</v>
      </c>
      <c r="Q319" s="43">
        <v>22947</v>
      </c>
      <c r="R319" s="43">
        <v>6300</v>
      </c>
      <c r="S319" s="40" t="s">
        <v>72</v>
      </c>
      <c r="T319" s="40" t="s">
        <v>93</v>
      </c>
      <c r="U319" s="43">
        <v>54.65</v>
      </c>
      <c r="V319" s="43">
        <v>1</v>
      </c>
      <c r="W319" s="43">
        <v>0</v>
      </c>
      <c r="X319" s="43">
        <v>0</v>
      </c>
      <c r="Y319" s="43">
        <f t="shared" si="24"/>
        <v>0</v>
      </c>
      <c r="Z319" s="43">
        <f t="shared" si="25"/>
        <v>0</v>
      </c>
      <c r="AA319" s="43">
        <v>0.30299999999999999</v>
      </c>
      <c r="AB319" s="44">
        <v>1.1571932749835001</v>
      </c>
      <c r="AC319">
        <f t="shared" si="26"/>
        <v>1970</v>
      </c>
      <c r="AD319">
        <f t="shared" si="27"/>
        <v>0</v>
      </c>
      <c r="AE319">
        <f t="shared" si="28"/>
        <v>0</v>
      </c>
      <c r="AF319">
        <f>'TP Factors'!$D$3</f>
        <v>1.168489000131735</v>
      </c>
      <c r="AG319">
        <f t="shared" si="29"/>
        <v>0</v>
      </c>
    </row>
    <row r="320" spans="1:33">
      <c r="A320" s="40" t="s">
        <v>65</v>
      </c>
      <c r="B320" s="40">
        <v>27</v>
      </c>
      <c r="C320" s="40" t="s">
        <v>66</v>
      </c>
      <c r="D320" s="41">
        <v>33.090000000000003</v>
      </c>
      <c r="E320" s="40" t="s">
        <v>67</v>
      </c>
      <c r="F320" s="40">
        <v>1234</v>
      </c>
      <c r="G320" s="35">
        <v>98</v>
      </c>
      <c r="H320" s="40" t="s">
        <v>68</v>
      </c>
      <c r="I320" s="40" t="s">
        <v>69</v>
      </c>
      <c r="J320" s="40">
        <v>201</v>
      </c>
      <c r="K320" s="42">
        <v>181.49927351900001</v>
      </c>
      <c r="L320" s="42">
        <v>533.84832449600003</v>
      </c>
      <c r="M320" s="41">
        <v>0.36</v>
      </c>
      <c r="N320" s="41">
        <v>0.1</v>
      </c>
      <c r="O320" s="40">
        <v>22967</v>
      </c>
      <c r="P320" s="40">
        <v>22481</v>
      </c>
      <c r="Q320" s="43">
        <v>22967</v>
      </c>
      <c r="R320" s="43">
        <v>1700</v>
      </c>
      <c r="S320" s="40" t="s">
        <v>72</v>
      </c>
      <c r="T320" s="40" t="s">
        <v>114</v>
      </c>
      <c r="U320" s="43">
        <v>54.65</v>
      </c>
      <c r="V320" s="43">
        <v>1</v>
      </c>
      <c r="W320" s="43">
        <v>1.8</v>
      </c>
      <c r="X320" s="43">
        <v>0.47799999999999998</v>
      </c>
      <c r="Y320" s="43">
        <f t="shared" si="24"/>
        <v>1.8</v>
      </c>
      <c r="Z320" s="43">
        <f t="shared" si="25"/>
        <v>0.47799999999999998</v>
      </c>
      <c r="AA320" s="43">
        <v>0.72399999999999998</v>
      </c>
      <c r="AB320" s="44">
        <v>0.13191626621078101</v>
      </c>
      <c r="AC320">
        <f t="shared" si="26"/>
        <v>537</v>
      </c>
      <c r="AD320">
        <f t="shared" si="27"/>
        <v>2</v>
      </c>
      <c r="AE320">
        <f t="shared" si="28"/>
        <v>0.6</v>
      </c>
      <c r="AF320">
        <f>'TP Factors'!$D$3</f>
        <v>1.168489000131735</v>
      </c>
      <c r="AG320">
        <f t="shared" si="29"/>
        <v>0.7</v>
      </c>
    </row>
    <row r="321" spans="1:33">
      <c r="A321" s="40" t="s">
        <v>65</v>
      </c>
      <c r="B321" s="40">
        <v>27</v>
      </c>
      <c r="C321" s="40" t="s">
        <v>66</v>
      </c>
      <c r="D321" s="41">
        <v>33.090000000000003</v>
      </c>
      <c r="E321" s="40" t="s">
        <v>67</v>
      </c>
      <c r="F321" s="40">
        <v>3456</v>
      </c>
      <c r="G321" s="35">
        <v>3</v>
      </c>
      <c r="H321" s="40" t="s">
        <v>68</v>
      </c>
      <c r="I321" s="40" t="s">
        <v>69</v>
      </c>
      <c r="J321" s="40">
        <v>403</v>
      </c>
      <c r="K321" s="42">
        <v>559.94726096199997</v>
      </c>
      <c r="L321" s="42">
        <v>7769.2659290399997</v>
      </c>
      <c r="M321" s="41">
        <v>0.28000000000000003</v>
      </c>
      <c r="N321" s="41">
        <v>0.04</v>
      </c>
      <c r="O321" s="40">
        <v>22970</v>
      </c>
      <c r="P321" s="40">
        <v>22484</v>
      </c>
      <c r="Q321" s="43">
        <v>22970</v>
      </c>
      <c r="R321" s="43">
        <v>4340</v>
      </c>
      <c r="S321" s="40" t="s">
        <v>77</v>
      </c>
      <c r="T321" s="40" t="s">
        <v>104</v>
      </c>
      <c r="U321" s="43">
        <v>54.65</v>
      </c>
      <c r="V321" s="43">
        <v>1</v>
      </c>
      <c r="W321" s="43">
        <v>0.7</v>
      </c>
      <c r="X321" s="43">
        <v>0.09</v>
      </c>
      <c r="Y321" s="43">
        <f t="shared" si="24"/>
        <v>0.7</v>
      </c>
      <c r="Z321" s="43">
        <f t="shared" si="25"/>
        <v>0.09</v>
      </c>
      <c r="AA321" s="43">
        <v>0.10199999999999999</v>
      </c>
      <c r="AB321" s="44">
        <v>1.23795721232411</v>
      </c>
      <c r="AC321">
        <f t="shared" si="26"/>
        <v>709</v>
      </c>
      <c r="AD321">
        <f t="shared" si="27"/>
        <v>1</v>
      </c>
      <c r="AE321">
        <f t="shared" si="28"/>
        <v>0.1</v>
      </c>
      <c r="AF321">
        <f>'TP Factors'!$D$3</f>
        <v>1.168489000131735</v>
      </c>
      <c r="AG321">
        <f t="shared" si="29"/>
        <v>0.1</v>
      </c>
    </row>
    <row r="322" spans="1:33">
      <c r="A322" s="40" t="s">
        <v>65</v>
      </c>
      <c r="B322" s="40">
        <v>27</v>
      </c>
      <c r="C322" s="40" t="s">
        <v>66</v>
      </c>
      <c r="D322" s="41">
        <v>33.090000000000003</v>
      </c>
      <c r="E322" s="40" t="s">
        <v>67</v>
      </c>
      <c r="F322" s="40">
        <v>1234</v>
      </c>
      <c r="G322" s="35">
        <v>11.1</v>
      </c>
      <c r="H322" s="40" t="s">
        <v>68</v>
      </c>
      <c r="I322" s="40" t="s">
        <v>69</v>
      </c>
      <c r="J322" s="40">
        <v>200</v>
      </c>
      <c r="K322" s="42">
        <v>252.843812224</v>
      </c>
      <c r="L322" s="42">
        <v>1961.3141252</v>
      </c>
      <c r="M322" s="41">
        <v>0.25</v>
      </c>
      <c r="N322" s="41">
        <v>0.01</v>
      </c>
      <c r="O322" s="40">
        <v>22972</v>
      </c>
      <c r="P322" s="40">
        <v>22486</v>
      </c>
      <c r="Q322" s="43">
        <v>22972</v>
      </c>
      <c r="R322" s="43">
        <v>8120</v>
      </c>
      <c r="S322" s="40" t="s">
        <v>77</v>
      </c>
      <c r="T322" s="40" t="s">
        <v>80</v>
      </c>
      <c r="U322" s="43">
        <v>54.65</v>
      </c>
      <c r="V322" s="43">
        <v>1</v>
      </c>
      <c r="W322" s="43">
        <v>1.25</v>
      </c>
      <c r="X322" s="43">
        <v>5.2999999999999999E-2</v>
      </c>
      <c r="Y322" s="43">
        <f t="shared" si="24"/>
        <v>1.25</v>
      </c>
      <c r="Z322" s="43">
        <f t="shared" si="25"/>
        <v>5.2999999999999999E-2</v>
      </c>
      <c r="AA322" s="43">
        <v>0.2</v>
      </c>
      <c r="AB322" s="44">
        <v>0.48464933646673303</v>
      </c>
      <c r="AC322">
        <f t="shared" si="26"/>
        <v>545</v>
      </c>
      <c r="AD322">
        <f t="shared" si="27"/>
        <v>2</v>
      </c>
      <c r="AE322">
        <f t="shared" si="28"/>
        <v>0.1</v>
      </c>
      <c r="AF322">
        <f>'TP Factors'!$D$3</f>
        <v>1.168489000131735</v>
      </c>
      <c r="AG322">
        <f t="shared" si="29"/>
        <v>0.1</v>
      </c>
    </row>
    <row r="323" spans="1:33">
      <c r="A323" s="40" t="s">
        <v>65</v>
      </c>
      <c r="B323" s="40">
        <v>27</v>
      </c>
      <c r="C323" s="40" t="s">
        <v>66</v>
      </c>
      <c r="D323" s="41">
        <v>33.090000000000003</v>
      </c>
      <c r="E323" s="40" t="s">
        <v>67</v>
      </c>
      <c r="F323" s="40">
        <v>1234</v>
      </c>
      <c r="G323" s="35">
        <v>102.5</v>
      </c>
      <c r="H323" s="40" t="s">
        <v>68</v>
      </c>
      <c r="I323" s="40" t="s">
        <v>69</v>
      </c>
      <c r="J323" s="40">
        <v>86764</v>
      </c>
      <c r="K323" s="42">
        <v>2820.0223470800001</v>
      </c>
      <c r="L323" s="42">
        <v>257540.338969</v>
      </c>
      <c r="M323" s="41">
        <v>182.2</v>
      </c>
      <c r="N323" s="41">
        <v>44.77</v>
      </c>
      <c r="O323" s="40">
        <v>22975</v>
      </c>
      <c r="P323" s="40">
        <v>22488</v>
      </c>
      <c r="Q323" s="43">
        <v>22975</v>
      </c>
      <c r="R323" s="43">
        <v>1300</v>
      </c>
      <c r="S323" s="40" t="s">
        <v>72</v>
      </c>
      <c r="T323" s="40" t="s">
        <v>89</v>
      </c>
      <c r="U323" s="43">
        <v>54.65</v>
      </c>
      <c r="V323" s="43">
        <v>1</v>
      </c>
      <c r="W323" s="43">
        <v>2.42</v>
      </c>
      <c r="X323" s="43">
        <v>0.51600000000000001</v>
      </c>
      <c r="Y323" s="43">
        <f t="shared" ref="Y323:Y386" si="30">W323</f>
        <v>2.42</v>
      </c>
      <c r="Z323" s="43">
        <f t="shared" ref="Z323:Z386" si="31">X323</f>
        <v>0.51600000000000001</v>
      </c>
      <c r="AA323" s="43">
        <v>0.66200000000000003</v>
      </c>
      <c r="AB323" s="44">
        <v>63.6393351213</v>
      </c>
      <c r="AC323">
        <f t="shared" ref="AC323:AC386" si="32">ROUND(AB323*AA323*U323*102.79,0)</f>
        <v>236660</v>
      </c>
      <c r="AD323">
        <f t="shared" ref="AD323:AD386" si="33">ROUND(Y323*AC323*0.002205,0)</f>
        <v>1263</v>
      </c>
      <c r="AE323">
        <f t="shared" ref="AE323:AE386" si="34">ROUND(Z323*AC323*0.002205,1)</f>
        <v>269.3</v>
      </c>
      <c r="AF323">
        <f>'TP Factors'!$D$3</f>
        <v>1.168489000131735</v>
      </c>
      <c r="AG323">
        <f t="shared" ref="AG323:AG386" si="35">ROUND(AE323*AF323,1)</f>
        <v>314.7</v>
      </c>
    </row>
    <row r="324" spans="1:33">
      <c r="A324" s="40" t="s">
        <v>65</v>
      </c>
      <c r="B324" s="40">
        <v>27</v>
      </c>
      <c r="C324" s="40" t="s">
        <v>66</v>
      </c>
      <c r="D324" s="41">
        <v>33.090000000000003</v>
      </c>
      <c r="E324" s="40" t="s">
        <v>67</v>
      </c>
      <c r="F324" s="40">
        <v>1234</v>
      </c>
      <c r="G324" s="35">
        <v>13</v>
      </c>
      <c r="H324" s="40" t="s">
        <v>68</v>
      </c>
      <c r="I324" s="40" t="s">
        <v>69</v>
      </c>
      <c r="J324" s="40">
        <v>160</v>
      </c>
      <c r="K324" s="42">
        <v>271.88457658599998</v>
      </c>
      <c r="L324" s="42">
        <v>1805.15043874</v>
      </c>
      <c r="M324" s="41">
        <v>0.3</v>
      </c>
      <c r="N324" s="41">
        <v>0.04</v>
      </c>
      <c r="O324" s="40">
        <v>22977</v>
      </c>
      <c r="P324" s="40">
        <v>22490</v>
      </c>
      <c r="Q324" s="43">
        <v>22977</v>
      </c>
      <c r="R324" s="43">
        <v>1100</v>
      </c>
      <c r="S324" s="40" t="s">
        <v>77</v>
      </c>
      <c r="T324" s="40" t="s">
        <v>97</v>
      </c>
      <c r="U324" s="43">
        <v>54.65</v>
      </c>
      <c r="V324" s="43">
        <v>1</v>
      </c>
      <c r="W324" s="43">
        <v>1.85</v>
      </c>
      <c r="X324" s="43">
        <v>0.22</v>
      </c>
      <c r="Y324" s="43">
        <f t="shared" si="30"/>
        <v>1.85</v>
      </c>
      <c r="Z324" s="43">
        <f t="shared" si="31"/>
        <v>0.22</v>
      </c>
      <c r="AA324" s="43">
        <v>0.17399999999999999</v>
      </c>
      <c r="AB324" s="44">
        <v>0.44606060352687699</v>
      </c>
      <c r="AC324">
        <f t="shared" si="32"/>
        <v>436</v>
      </c>
      <c r="AD324">
        <f t="shared" si="33"/>
        <v>2</v>
      </c>
      <c r="AE324">
        <f t="shared" si="34"/>
        <v>0.2</v>
      </c>
      <c r="AF324">
        <f>'TP Factors'!$D$3</f>
        <v>1.168489000131735</v>
      </c>
      <c r="AG324">
        <f t="shared" si="35"/>
        <v>0.2</v>
      </c>
    </row>
    <row r="325" spans="1:33">
      <c r="A325" s="40" t="s">
        <v>65</v>
      </c>
      <c r="B325" s="40">
        <v>27</v>
      </c>
      <c r="C325" s="40" t="s">
        <v>66</v>
      </c>
      <c r="D325" s="41">
        <v>33.090000000000003</v>
      </c>
      <c r="E325" s="40" t="s">
        <v>67</v>
      </c>
      <c r="F325" s="40">
        <v>1234</v>
      </c>
      <c r="G325" s="35">
        <v>105</v>
      </c>
      <c r="H325" s="40" t="s">
        <v>68</v>
      </c>
      <c r="I325" s="40" t="s">
        <v>69</v>
      </c>
      <c r="J325" s="40">
        <v>3220</v>
      </c>
      <c r="K325" s="42">
        <v>426.34231566800003</v>
      </c>
      <c r="L325" s="42">
        <v>7141.2847404000004</v>
      </c>
      <c r="M325" s="41">
        <v>6.21</v>
      </c>
      <c r="N325" s="41">
        <v>1.6</v>
      </c>
      <c r="O325" s="40">
        <v>22983</v>
      </c>
      <c r="P325" s="40">
        <v>22496</v>
      </c>
      <c r="Q325" s="43">
        <v>22983</v>
      </c>
      <c r="R325" s="43">
        <v>1400</v>
      </c>
      <c r="S325" s="40" t="s">
        <v>77</v>
      </c>
      <c r="T325" s="40" t="s">
        <v>102</v>
      </c>
      <c r="U325" s="43">
        <v>54.65</v>
      </c>
      <c r="V325" s="43">
        <v>1</v>
      </c>
      <c r="W325" s="43">
        <v>2.83</v>
      </c>
      <c r="X325" s="43">
        <v>0.497</v>
      </c>
      <c r="Y325" s="43">
        <f t="shared" si="30"/>
        <v>2.83</v>
      </c>
      <c r="Z325" s="43">
        <f t="shared" si="31"/>
        <v>0.497</v>
      </c>
      <c r="AA325" s="43">
        <v>0.88600000000000001</v>
      </c>
      <c r="AB325" s="44">
        <v>1.7646428313798901</v>
      </c>
      <c r="AC325">
        <f t="shared" si="32"/>
        <v>8783</v>
      </c>
      <c r="AD325">
        <f t="shared" si="33"/>
        <v>55</v>
      </c>
      <c r="AE325">
        <f t="shared" si="34"/>
        <v>9.6</v>
      </c>
      <c r="AF325">
        <f>'TP Factors'!$D$3</f>
        <v>1.168489000131735</v>
      </c>
      <c r="AG325">
        <f t="shared" si="35"/>
        <v>11.2</v>
      </c>
    </row>
    <row r="326" spans="1:33">
      <c r="A326" s="40" t="s">
        <v>65</v>
      </c>
      <c r="B326" s="40">
        <v>27</v>
      </c>
      <c r="C326" s="40" t="s">
        <v>66</v>
      </c>
      <c r="D326" s="41">
        <v>33.090000000000003</v>
      </c>
      <c r="E326" s="40" t="s">
        <v>67</v>
      </c>
      <c r="F326" s="40">
        <v>3456</v>
      </c>
      <c r="G326" s="35">
        <v>4</v>
      </c>
      <c r="H326" s="40" t="s">
        <v>68</v>
      </c>
      <c r="I326" s="40" t="s">
        <v>69</v>
      </c>
      <c r="J326" s="40">
        <v>2809</v>
      </c>
      <c r="K326" s="42">
        <v>704.62419882699999</v>
      </c>
      <c r="L326" s="42">
        <v>13429.1304535</v>
      </c>
      <c r="M326" s="41">
        <v>3.37</v>
      </c>
      <c r="N326" s="41">
        <v>0.18</v>
      </c>
      <c r="O326" s="40">
        <v>22984</v>
      </c>
      <c r="P326" s="40">
        <v>22497</v>
      </c>
      <c r="Q326" s="43">
        <v>22984</v>
      </c>
      <c r="R326" s="43">
        <v>3100</v>
      </c>
      <c r="S326" s="40" t="s">
        <v>72</v>
      </c>
      <c r="T326" s="40" t="s">
        <v>134</v>
      </c>
      <c r="U326" s="43">
        <v>54.65</v>
      </c>
      <c r="V326" s="43">
        <v>1</v>
      </c>
      <c r="W326" s="43">
        <v>1.25</v>
      </c>
      <c r="X326" s="43">
        <v>6.4000000000000001E-2</v>
      </c>
      <c r="Y326" s="43">
        <f t="shared" si="30"/>
        <v>1.25</v>
      </c>
      <c r="Z326" s="43">
        <f t="shared" si="31"/>
        <v>6.4000000000000001E-2</v>
      </c>
      <c r="AA326" s="43">
        <v>0.41099999999999998</v>
      </c>
      <c r="AB326" s="44">
        <v>3.3183971298384898</v>
      </c>
      <c r="AC326">
        <f t="shared" si="32"/>
        <v>7661</v>
      </c>
      <c r="AD326">
        <f t="shared" si="33"/>
        <v>21</v>
      </c>
      <c r="AE326">
        <f t="shared" si="34"/>
        <v>1.1000000000000001</v>
      </c>
      <c r="AF326">
        <f>'TP Factors'!$D$3</f>
        <v>1.168489000131735</v>
      </c>
      <c r="AG326">
        <f t="shared" si="35"/>
        <v>1.3</v>
      </c>
    </row>
    <row r="327" spans="1:33">
      <c r="A327" s="40" t="s">
        <v>65</v>
      </c>
      <c r="B327" s="40">
        <v>27</v>
      </c>
      <c r="C327" s="40" t="s">
        <v>66</v>
      </c>
      <c r="D327" s="41">
        <v>33.090000000000003</v>
      </c>
      <c r="E327" s="40" t="s">
        <v>67</v>
      </c>
      <c r="F327" s="40">
        <v>1234</v>
      </c>
      <c r="G327" s="35">
        <v>105</v>
      </c>
      <c r="H327" s="40" t="s">
        <v>68</v>
      </c>
      <c r="I327" s="40" t="s">
        <v>69</v>
      </c>
      <c r="J327" s="40">
        <v>175</v>
      </c>
      <c r="K327" s="42">
        <v>103.38193212199999</v>
      </c>
      <c r="L327" s="42">
        <v>387.543916325</v>
      </c>
      <c r="M327" s="41">
        <v>0.34</v>
      </c>
      <c r="N327" s="41">
        <v>0.09</v>
      </c>
      <c r="O327" s="40">
        <v>22987</v>
      </c>
      <c r="P327" s="40">
        <v>22500</v>
      </c>
      <c r="Q327" s="43">
        <v>22987</v>
      </c>
      <c r="R327" s="43">
        <v>1400</v>
      </c>
      <c r="S327" s="40" t="s">
        <v>77</v>
      </c>
      <c r="T327" s="40" t="s">
        <v>102</v>
      </c>
      <c r="U327" s="43">
        <v>54.65</v>
      </c>
      <c r="V327" s="43">
        <v>1</v>
      </c>
      <c r="W327" s="43">
        <v>2.83</v>
      </c>
      <c r="X327" s="43">
        <v>0.497</v>
      </c>
      <c r="Y327" s="43">
        <f t="shared" si="30"/>
        <v>2.83</v>
      </c>
      <c r="Z327" s="43">
        <f t="shared" si="31"/>
        <v>0.497</v>
      </c>
      <c r="AA327" s="43">
        <v>0.88600000000000001</v>
      </c>
      <c r="AB327" s="44">
        <v>9.5763804215788298E-2</v>
      </c>
      <c r="AC327">
        <f t="shared" si="32"/>
        <v>477</v>
      </c>
      <c r="AD327">
        <f t="shared" si="33"/>
        <v>3</v>
      </c>
      <c r="AE327">
        <f t="shared" si="34"/>
        <v>0.5</v>
      </c>
      <c r="AF327">
        <f>'TP Factors'!$D$3</f>
        <v>1.168489000131735</v>
      </c>
      <c r="AG327">
        <f t="shared" si="35"/>
        <v>0.6</v>
      </c>
    </row>
    <row r="328" spans="1:33">
      <c r="A328" s="40" t="s">
        <v>65</v>
      </c>
      <c r="B328" s="40">
        <v>27</v>
      </c>
      <c r="C328" s="40" t="s">
        <v>66</v>
      </c>
      <c r="D328" s="41">
        <v>33.090000000000003</v>
      </c>
      <c r="E328" s="40" t="s">
        <v>67</v>
      </c>
      <c r="F328" s="40">
        <v>1234</v>
      </c>
      <c r="G328" s="35">
        <v>98</v>
      </c>
      <c r="H328" s="40" t="s">
        <v>68</v>
      </c>
      <c r="I328" s="40" t="s">
        <v>69</v>
      </c>
      <c r="J328" s="40">
        <v>2265</v>
      </c>
      <c r="K328" s="42">
        <v>375.12681849500001</v>
      </c>
      <c r="L328" s="42">
        <v>6394.8387616800001</v>
      </c>
      <c r="M328" s="41">
        <v>4.08</v>
      </c>
      <c r="N328" s="41">
        <v>1.08</v>
      </c>
      <c r="O328" s="40">
        <v>22991</v>
      </c>
      <c r="P328" s="40">
        <v>22504</v>
      </c>
      <c r="Q328" s="43">
        <v>22991</v>
      </c>
      <c r="R328" s="43">
        <v>1700</v>
      </c>
      <c r="S328" s="40" t="s">
        <v>77</v>
      </c>
      <c r="T328" s="40" t="s">
        <v>138</v>
      </c>
      <c r="U328" s="43">
        <v>54.65</v>
      </c>
      <c r="V328" s="43">
        <v>1</v>
      </c>
      <c r="W328" s="43">
        <v>1.8</v>
      </c>
      <c r="X328" s="43">
        <v>0.47799999999999998</v>
      </c>
      <c r="Y328" s="43">
        <f t="shared" si="30"/>
        <v>1.8</v>
      </c>
      <c r="Z328" s="43">
        <f t="shared" si="31"/>
        <v>0.47799999999999998</v>
      </c>
      <c r="AA328" s="43">
        <v>0.68</v>
      </c>
      <c r="AB328" s="44">
        <v>1.5801927508432201</v>
      </c>
      <c r="AC328">
        <f t="shared" si="32"/>
        <v>6036</v>
      </c>
      <c r="AD328">
        <f t="shared" si="33"/>
        <v>24</v>
      </c>
      <c r="AE328">
        <f t="shared" si="34"/>
        <v>6.4</v>
      </c>
      <c r="AF328">
        <f>'TP Factors'!$D$3</f>
        <v>1.168489000131735</v>
      </c>
      <c r="AG328">
        <f t="shared" si="35"/>
        <v>7.5</v>
      </c>
    </row>
    <row r="329" spans="1:33">
      <c r="A329" s="40" t="s">
        <v>65</v>
      </c>
      <c r="B329" s="40">
        <v>27</v>
      </c>
      <c r="C329" s="40" t="s">
        <v>66</v>
      </c>
      <c r="D329" s="41">
        <v>33.090000000000003</v>
      </c>
      <c r="E329" s="40" t="s">
        <v>67</v>
      </c>
      <c r="F329" s="40">
        <v>1234</v>
      </c>
      <c r="G329" s="35">
        <v>98</v>
      </c>
      <c r="H329" s="40" t="s">
        <v>68</v>
      </c>
      <c r="I329" s="40" t="s">
        <v>69</v>
      </c>
      <c r="J329" s="40">
        <v>31</v>
      </c>
      <c r="K329" s="42">
        <v>60.044512375399997</v>
      </c>
      <c r="L329" s="42">
        <v>87.9621379047</v>
      </c>
      <c r="M329" s="41">
        <v>0.06</v>
      </c>
      <c r="N329" s="41">
        <v>0.01</v>
      </c>
      <c r="O329" s="40">
        <v>23035</v>
      </c>
      <c r="P329" s="40">
        <v>22547</v>
      </c>
      <c r="Q329" s="43">
        <v>23035</v>
      </c>
      <c r="R329" s="43">
        <v>1700</v>
      </c>
      <c r="S329" s="40" t="s">
        <v>77</v>
      </c>
      <c r="T329" s="40" t="s">
        <v>138</v>
      </c>
      <c r="U329" s="43">
        <v>54.65</v>
      </c>
      <c r="V329" s="43">
        <v>1</v>
      </c>
      <c r="W329" s="43">
        <v>1.8</v>
      </c>
      <c r="X329" s="43">
        <v>0.47799999999999998</v>
      </c>
      <c r="Y329" s="43">
        <f t="shared" si="30"/>
        <v>1.8</v>
      </c>
      <c r="Z329" s="43">
        <f t="shared" si="31"/>
        <v>0.47799999999999998</v>
      </c>
      <c r="AA329" s="43">
        <v>0.68</v>
      </c>
      <c r="AB329" s="44">
        <v>2.1735830693258001E-2</v>
      </c>
      <c r="AC329">
        <f t="shared" si="32"/>
        <v>83</v>
      </c>
      <c r="AD329">
        <f t="shared" si="33"/>
        <v>0</v>
      </c>
      <c r="AE329">
        <f t="shared" si="34"/>
        <v>0.1</v>
      </c>
      <c r="AF329">
        <f>'TP Factors'!$D$3</f>
        <v>1.168489000131735</v>
      </c>
      <c r="AG329">
        <f t="shared" si="35"/>
        <v>0.1</v>
      </c>
    </row>
    <row r="330" spans="1:33">
      <c r="A330" s="40" t="s">
        <v>65</v>
      </c>
      <c r="B330" s="40">
        <v>27</v>
      </c>
      <c r="C330" s="40" t="s">
        <v>66</v>
      </c>
      <c r="D330" s="41">
        <v>33.090000000000003</v>
      </c>
      <c r="E330" s="40" t="s">
        <v>67</v>
      </c>
      <c r="F330" s="40">
        <v>1234</v>
      </c>
      <c r="G330" s="35">
        <v>105</v>
      </c>
      <c r="H330" s="40" t="s">
        <v>68</v>
      </c>
      <c r="I330" s="40" t="s">
        <v>69</v>
      </c>
      <c r="J330" s="40">
        <v>1501</v>
      </c>
      <c r="K330" s="42">
        <v>406.400960435</v>
      </c>
      <c r="L330" s="42">
        <v>3324.60857936</v>
      </c>
      <c r="M330" s="41">
        <v>2.9</v>
      </c>
      <c r="N330" s="41">
        <v>0.75</v>
      </c>
      <c r="O330" s="40">
        <v>23037</v>
      </c>
      <c r="P330" s="40">
        <v>22549</v>
      </c>
      <c r="Q330" s="43">
        <v>23037</v>
      </c>
      <c r="R330" s="43">
        <v>1400</v>
      </c>
      <c r="S330" s="40" t="s">
        <v>72</v>
      </c>
      <c r="T330" s="40" t="s">
        <v>103</v>
      </c>
      <c r="U330" s="43">
        <v>54.65</v>
      </c>
      <c r="V330" s="43">
        <v>1</v>
      </c>
      <c r="W330" s="43">
        <v>2.83</v>
      </c>
      <c r="X330" s="43">
        <v>0.497</v>
      </c>
      <c r="Y330" s="43">
        <f t="shared" si="30"/>
        <v>2.83</v>
      </c>
      <c r="Z330" s="43">
        <f t="shared" si="31"/>
        <v>0.497</v>
      </c>
      <c r="AA330" s="43">
        <v>0.88700000000000001</v>
      </c>
      <c r="AB330" s="44">
        <v>0.82152538510496798</v>
      </c>
      <c r="AC330">
        <f t="shared" si="32"/>
        <v>4093</v>
      </c>
      <c r="AD330">
        <f t="shared" si="33"/>
        <v>26</v>
      </c>
      <c r="AE330">
        <f t="shared" si="34"/>
        <v>4.5</v>
      </c>
      <c r="AF330">
        <f>'TP Factors'!$D$3</f>
        <v>1.168489000131735</v>
      </c>
      <c r="AG330">
        <f t="shared" si="35"/>
        <v>5.3</v>
      </c>
    </row>
    <row r="331" spans="1:33">
      <c r="A331" s="40" t="s">
        <v>65</v>
      </c>
      <c r="B331" s="40">
        <v>27</v>
      </c>
      <c r="C331" s="40" t="s">
        <v>66</v>
      </c>
      <c r="D331" s="41">
        <v>33.090000000000003</v>
      </c>
      <c r="E331" s="40" t="s">
        <v>67</v>
      </c>
      <c r="F331" s="40">
        <v>3456</v>
      </c>
      <c r="G331" s="35">
        <v>4</v>
      </c>
      <c r="H331" s="40" t="s">
        <v>68</v>
      </c>
      <c r="I331" s="40" t="s">
        <v>69</v>
      </c>
      <c r="J331" s="40">
        <v>748</v>
      </c>
      <c r="K331" s="42">
        <v>339.59264820200002</v>
      </c>
      <c r="L331" s="42">
        <v>3577.3609819399999</v>
      </c>
      <c r="M331" s="41">
        <v>0.9</v>
      </c>
      <c r="N331" s="41">
        <v>0.05</v>
      </c>
      <c r="O331" s="40">
        <v>23041</v>
      </c>
      <c r="P331" s="40">
        <v>22553</v>
      </c>
      <c r="Q331" s="43">
        <v>23041</v>
      </c>
      <c r="R331" s="43">
        <v>3100</v>
      </c>
      <c r="S331" s="40" t="s">
        <v>70</v>
      </c>
      <c r="T331" s="40" t="s">
        <v>94</v>
      </c>
      <c r="U331" s="43">
        <v>54.65</v>
      </c>
      <c r="V331" s="43">
        <v>1</v>
      </c>
      <c r="W331" s="43">
        <v>1.25</v>
      </c>
      <c r="X331" s="43">
        <v>6.4000000000000001E-2</v>
      </c>
      <c r="Y331" s="43">
        <f t="shared" si="30"/>
        <v>1.25</v>
      </c>
      <c r="Z331" s="43">
        <f t="shared" si="31"/>
        <v>6.4000000000000001E-2</v>
      </c>
      <c r="AA331" s="43">
        <v>0.41099999999999998</v>
      </c>
      <c r="AB331" s="44">
        <v>0.88398161415057597</v>
      </c>
      <c r="AC331">
        <f t="shared" si="32"/>
        <v>2041</v>
      </c>
      <c r="AD331">
        <f t="shared" si="33"/>
        <v>6</v>
      </c>
      <c r="AE331">
        <f t="shared" si="34"/>
        <v>0.3</v>
      </c>
      <c r="AF331">
        <f>'TP Factors'!$D$3</f>
        <v>1.168489000131735</v>
      </c>
      <c r="AG331">
        <f t="shared" si="35"/>
        <v>0.4</v>
      </c>
    </row>
    <row r="332" spans="1:33">
      <c r="A332" s="40" t="s">
        <v>65</v>
      </c>
      <c r="B332" s="40">
        <v>27</v>
      </c>
      <c r="C332" s="40" t="s">
        <v>66</v>
      </c>
      <c r="D332" s="41">
        <v>33.090000000000003</v>
      </c>
      <c r="E332" s="40" t="s">
        <v>67</v>
      </c>
      <c r="F332" s="40">
        <v>3456</v>
      </c>
      <c r="G332" s="35">
        <v>3</v>
      </c>
      <c r="H332" s="40" t="s">
        <v>68</v>
      </c>
      <c r="I332" s="40" t="s">
        <v>69</v>
      </c>
      <c r="J332" s="40">
        <v>1058</v>
      </c>
      <c r="K332" s="42">
        <v>716.26171876499996</v>
      </c>
      <c r="L332" s="42">
        <v>20377.1826148</v>
      </c>
      <c r="M332" s="41">
        <v>0.74</v>
      </c>
      <c r="N332" s="41">
        <v>0.1</v>
      </c>
      <c r="O332" s="40">
        <v>23042</v>
      </c>
      <c r="P332" s="40">
        <v>22554</v>
      </c>
      <c r="Q332" s="43">
        <v>23042</v>
      </c>
      <c r="R332" s="43">
        <v>4340</v>
      </c>
      <c r="S332" s="40" t="s">
        <v>77</v>
      </c>
      <c r="T332" s="40" t="s">
        <v>104</v>
      </c>
      <c r="U332" s="43">
        <v>54.65</v>
      </c>
      <c r="V332" s="43">
        <v>1</v>
      </c>
      <c r="W332" s="43">
        <v>0.7</v>
      </c>
      <c r="X332" s="43">
        <v>0.09</v>
      </c>
      <c r="Y332" s="43">
        <f t="shared" si="30"/>
        <v>0.7</v>
      </c>
      <c r="Z332" s="43">
        <f t="shared" si="31"/>
        <v>0.09</v>
      </c>
      <c r="AA332" s="43">
        <v>0.10199999999999999</v>
      </c>
      <c r="AB332" s="44">
        <v>5.03529134201285</v>
      </c>
      <c r="AC332">
        <f t="shared" si="32"/>
        <v>2885</v>
      </c>
      <c r="AD332">
        <f t="shared" si="33"/>
        <v>4</v>
      </c>
      <c r="AE332">
        <f t="shared" si="34"/>
        <v>0.6</v>
      </c>
      <c r="AF332">
        <f>'TP Factors'!$D$3</f>
        <v>1.168489000131735</v>
      </c>
      <c r="AG332">
        <f t="shared" si="35"/>
        <v>0.7</v>
      </c>
    </row>
    <row r="333" spans="1:33">
      <c r="A333" s="40" t="s">
        <v>65</v>
      </c>
      <c r="B333" s="40">
        <v>27</v>
      </c>
      <c r="C333" s="40" t="s">
        <v>66</v>
      </c>
      <c r="D333" s="41">
        <v>33.090000000000003</v>
      </c>
      <c r="E333" s="40" t="s">
        <v>67</v>
      </c>
      <c r="F333" s="40">
        <v>3456</v>
      </c>
      <c r="G333" s="35">
        <v>4</v>
      </c>
      <c r="H333" s="40" t="s">
        <v>68</v>
      </c>
      <c r="I333" s="40" t="s">
        <v>69</v>
      </c>
      <c r="J333" s="40">
        <v>185</v>
      </c>
      <c r="K333" s="42">
        <v>260.62565250199998</v>
      </c>
      <c r="L333" s="42">
        <v>3643.0815347399998</v>
      </c>
      <c r="M333" s="41">
        <v>0.22</v>
      </c>
      <c r="N333" s="41">
        <v>0.01</v>
      </c>
      <c r="O333" s="40">
        <v>23050</v>
      </c>
      <c r="P333" s="40">
        <v>22562</v>
      </c>
      <c r="Q333" s="43">
        <v>23050</v>
      </c>
      <c r="R333" s="43">
        <v>3100</v>
      </c>
      <c r="S333" s="40" t="s">
        <v>77</v>
      </c>
      <c r="T333" s="40" t="s">
        <v>81</v>
      </c>
      <c r="U333" s="43">
        <v>54.65</v>
      </c>
      <c r="V333" s="43">
        <v>1</v>
      </c>
      <c r="W333" s="43">
        <v>1.25</v>
      </c>
      <c r="X333" s="43">
        <v>6.4000000000000001E-2</v>
      </c>
      <c r="Y333" s="43">
        <f t="shared" si="30"/>
        <v>1.25</v>
      </c>
      <c r="Z333" s="43">
        <f t="shared" si="31"/>
        <v>6.4000000000000001E-2</v>
      </c>
      <c r="AA333" s="43">
        <v>0.1</v>
      </c>
      <c r="AB333" s="44">
        <v>0.90022145146239596</v>
      </c>
      <c r="AC333">
        <f t="shared" si="32"/>
        <v>506</v>
      </c>
      <c r="AD333">
        <f t="shared" si="33"/>
        <v>1</v>
      </c>
      <c r="AE333">
        <f t="shared" si="34"/>
        <v>0.1</v>
      </c>
      <c r="AF333">
        <f>'TP Factors'!$D$3</f>
        <v>1.168489000131735</v>
      </c>
      <c r="AG333">
        <f t="shared" si="35"/>
        <v>0.1</v>
      </c>
    </row>
    <row r="334" spans="1:33">
      <c r="A334" s="40" t="s">
        <v>65</v>
      </c>
      <c r="B334" s="40">
        <v>27</v>
      </c>
      <c r="C334" s="40" t="s">
        <v>66</v>
      </c>
      <c r="D334" s="41">
        <v>33.090000000000003</v>
      </c>
      <c r="E334" s="40" t="s">
        <v>67</v>
      </c>
      <c r="F334" s="40">
        <v>1234</v>
      </c>
      <c r="G334" s="35">
        <v>98</v>
      </c>
      <c r="H334" s="40" t="s">
        <v>68</v>
      </c>
      <c r="I334" s="40" t="s">
        <v>69</v>
      </c>
      <c r="J334" s="40">
        <v>84</v>
      </c>
      <c r="K334" s="42">
        <v>93.168635411799997</v>
      </c>
      <c r="L334" s="42">
        <v>223.491802296</v>
      </c>
      <c r="M334" s="41">
        <v>0.15</v>
      </c>
      <c r="N334" s="41">
        <v>0.04</v>
      </c>
      <c r="O334" s="40">
        <v>23055</v>
      </c>
      <c r="P334" s="40">
        <v>22567</v>
      </c>
      <c r="Q334" s="43">
        <v>23055</v>
      </c>
      <c r="R334" s="43">
        <v>1700</v>
      </c>
      <c r="S334" s="40" t="s">
        <v>72</v>
      </c>
      <c r="T334" s="40" t="s">
        <v>114</v>
      </c>
      <c r="U334" s="43">
        <v>54.65</v>
      </c>
      <c r="V334" s="43">
        <v>1</v>
      </c>
      <c r="W334" s="43">
        <v>1.8</v>
      </c>
      <c r="X334" s="43">
        <v>0.47799999999999998</v>
      </c>
      <c r="Y334" s="43">
        <f t="shared" si="30"/>
        <v>1.8</v>
      </c>
      <c r="Z334" s="43">
        <f t="shared" si="31"/>
        <v>0.47799999999999998</v>
      </c>
      <c r="AA334" s="43">
        <v>0.72399999999999998</v>
      </c>
      <c r="AB334" s="44">
        <v>5.5225806154435203E-2</v>
      </c>
      <c r="AC334">
        <f t="shared" si="32"/>
        <v>225</v>
      </c>
      <c r="AD334">
        <f t="shared" si="33"/>
        <v>1</v>
      </c>
      <c r="AE334">
        <f t="shared" si="34"/>
        <v>0.2</v>
      </c>
      <c r="AF334">
        <f>'TP Factors'!$D$3</f>
        <v>1.168489000131735</v>
      </c>
      <c r="AG334">
        <f t="shared" si="35"/>
        <v>0.2</v>
      </c>
    </row>
    <row r="335" spans="1:33">
      <c r="A335" s="40" t="s">
        <v>65</v>
      </c>
      <c r="B335" s="40">
        <v>27</v>
      </c>
      <c r="C335" s="40" t="s">
        <v>66</v>
      </c>
      <c r="D335" s="41">
        <v>33.090000000000003</v>
      </c>
      <c r="E335" s="40" t="s">
        <v>67</v>
      </c>
      <c r="F335" s="40">
        <v>3456</v>
      </c>
      <c r="G335" s="35">
        <v>3</v>
      </c>
      <c r="H335" s="40" t="s">
        <v>68</v>
      </c>
      <c r="I335" s="40" t="s">
        <v>69</v>
      </c>
      <c r="J335" s="40">
        <v>54</v>
      </c>
      <c r="K335" s="42">
        <v>176.09508661199999</v>
      </c>
      <c r="L335" s="42">
        <v>1036.2525417700001</v>
      </c>
      <c r="M335" s="41">
        <v>0.04</v>
      </c>
      <c r="N335" s="41">
        <v>0</v>
      </c>
      <c r="O335" s="40">
        <v>23057</v>
      </c>
      <c r="P335" s="40">
        <v>22569</v>
      </c>
      <c r="Q335" s="43">
        <v>23057</v>
      </c>
      <c r="R335" s="43">
        <v>4340</v>
      </c>
      <c r="S335" s="40" t="s">
        <v>77</v>
      </c>
      <c r="T335" s="40" t="s">
        <v>104</v>
      </c>
      <c r="U335" s="43">
        <v>54.65</v>
      </c>
      <c r="V335" s="43">
        <v>1</v>
      </c>
      <c r="W335" s="43">
        <v>0.7</v>
      </c>
      <c r="X335" s="43">
        <v>0.09</v>
      </c>
      <c r="Y335" s="43">
        <f t="shared" si="30"/>
        <v>0.7</v>
      </c>
      <c r="Z335" s="43">
        <f t="shared" si="31"/>
        <v>0.09</v>
      </c>
      <c r="AA335" s="43">
        <v>0.10199999999999999</v>
      </c>
      <c r="AB335" s="44">
        <v>0.25606255538729</v>
      </c>
      <c r="AC335">
        <f t="shared" si="32"/>
        <v>147</v>
      </c>
      <c r="AD335">
        <f t="shared" si="33"/>
        <v>0</v>
      </c>
      <c r="AE335">
        <f t="shared" si="34"/>
        <v>0</v>
      </c>
      <c r="AF335">
        <f>'TP Factors'!$D$3</f>
        <v>1.168489000131735</v>
      </c>
      <c r="AG335">
        <f t="shared" si="35"/>
        <v>0</v>
      </c>
    </row>
    <row r="336" spans="1:33">
      <c r="A336" s="40" t="s">
        <v>65</v>
      </c>
      <c r="B336" s="40">
        <v>27</v>
      </c>
      <c r="C336" s="40" t="s">
        <v>66</v>
      </c>
      <c r="D336" s="41">
        <v>33.090000000000003</v>
      </c>
      <c r="E336" s="40" t="s">
        <v>67</v>
      </c>
      <c r="F336" s="40">
        <v>3456</v>
      </c>
      <c r="G336" s="35">
        <v>3</v>
      </c>
      <c r="H336" s="40" t="s">
        <v>68</v>
      </c>
      <c r="I336" s="40" t="s">
        <v>69</v>
      </c>
      <c r="J336" s="40">
        <v>421</v>
      </c>
      <c r="K336" s="42">
        <v>350.13773224400001</v>
      </c>
      <c r="L336" s="42">
        <v>8106.5541340299997</v>
      </c>
      <c r="M336" s="41">
        <v>0.28999999999999998</v>
      </c>
      <c r="N336" s="41">
        <v>0.04</v>
      </c>
      <c r="O336" s="40">
        <v>23068</v>
      </c>
      <c r="P336" s="40">
        <v>22580</v>
      </c>
      <c r="Q336" s="43">
        <v>23068</v>
      </c>
      <c r="R336" s="43">
        <v>4340</v>
      </c>
      <c r="S336" s="40" t="s">
        <v>77</v>
      </c>
      <c r="T336" s="40" t="s">
        <v>104</v>
      </c>
      <c r="U336" s="43">
        <v>54.65</v>
      </c>
      <c r="V336" s="43">
        <v>1</v>
      </c>
      <c r="W336" s="43">
        <v>0.7</v>
      </c>
      <c r="X336" s="43">
        <v>0.09</v>
      </c>
      <c r="Y336" s="43">
        <f t="shared" si="30"/>
        <v>0.7</v>
      </c>
      <c r="Z336" s="43">
        <f t="shared" si="31"/>
        <v>0.09</v>
      </c>
      <c r="AA336" s="43">
        <v>0.10199999999999999</v>
      </c>
      <c r="AB336" s="44">
        <v>2.0031651389756902</v>
      </c>
      <c r="AC336">
        <f t="shared" si="32"/>
        <v>1148</v>
      </c>
      <c r="AD336">
        <f t="shared" si="33"/>
        <v>2</v>
      </c>
      <c r="AE336">
        <f t="shared" si="34"/>
        <v>0.2</v>
      </c>
      <c r="AF336">
        <f>'TP Factors'!$D$3</f>
        <v>1.168489000131735</v>
      </c>
      <c r="AG336">
        <f t="shared" si="35"/>
        <v>0.2</v>
      </c>
    </row>
    <row r="337" spans="1:33">
      <c r="A337" s="40" t="s">
        <v>65</v>
      </c>
      <c r="B337" s="40">
        <v>27</v>
      </c>
      <c r="C337" s="40" t="s">
        <v>66</v>
      </c>
      <c r="D337" s="41">
        <v>33.090000000000003</v>
      </c>
      <c r="E337" s="40" t="s">
        <v>67</v>
      </c>
      <c r="F337" s="40">
        <v>3456</v>
      </c>
      <c r="G337" s="35">
        <v>3</v>
      </c>
      <c r="H337" s="40" t="s">
        <v>68</v>
      </c>
      <c r="I337" s="40" t="s">
        <v>69</v>
      </c>
      <c r="J337" s="40">
        <v>23</v>
      </c>
      <c r="K337" s="42">
        <v>82.339927536199994</v>
      </c>
      <c r="L337" s="42">
        <v>108.874262543</v>
      </c>
      <c r="M337" s="41">
        <v>0.02</v>
      </c>
      <c r="N337" s="41">
        <v>0</v>
      </c>
      <c r="O337" s="40">
        <v>23077</v>
      </c>
      <c r="P337" s="40">
        <v>22589</v>
      </c>
      <c r="Q337" s="43">
        <v>23077</v>
      </c>
      <c r="R337" s="43">
        <v>4340</v>
      </c>
      <c r="S337" s="40" t="s">
        <v>72</v>
      </c>
      <c r="T337" s="40" t="s">
        <v>88</v>
      </c>
      <c r="U337" s="43">
        <v>54.65</v>
      </c>
      <c r="V337" s="43">
        <v>1</v>
      </c>
      <c r="W337" s="43">
        <v>0.7</v>
      </c>
      <c r="X337" s="43">
        <v>0.09</v>
      </c>
      <c r="Y337" s="43">
        <f t="shared" si="30"/>
        <v>0.7</v>
      </c>
      <c r="Z337" s="43">
        <f t="shared" si="31"/>
        <v>0.09</v>
      </c>
      <c r="AA337" s="43">
        <v>0.41299999999999998</v>
      </c>
      <c r="AB337" s="44">
        <v>2.6903308570066401E-2</v>
      </c>
      <c r="AC337">
        <f t="shared" si="32"/>
        <v>62</v>
      </c>
      <c r="AD337">
        <f t="shared" si="33"/>
        <v>0</v>
      </c>
      <c r="AE337">
        <f t="shared" si="34"/>
        <v>0</v>
      </c>
      <c r="AF337">
        <f>'TP Factors'!$D$3</f>
        <v>1.168489000131735</v>
      </c>
      <c r="AG337">
        <f t="shared" si="35"/>
        <v>0</v>
      </c>
    </row>
    <row r="338" spans="1:33">
      <c r="A338" s="40" t="s">
        <v>65</v>
      </c>
      <c r="B338" s="40">
        <v>27</v>
      </c>
      <c r="C338" s="40" t="s">
        <v>66</v>
      </c>
      <c r="D338" s="41">
        <v>33.090000000000003</v>
      </c>
      <c r="E338" s="40" t="s">
        <v>67</v>
      </c>
      <c r="F338" s="40">
        <v>3456</v>
      </c>
      <c r="G338" s="35">
        <v>0</v>
      </c>
      <c r="H338" s="40" t="s">
        <v>68</v>
      </c>
      <c r="I338" s="40" t="s">
        <v>69</v>
      </c>
      <c r="J338" s="40">
        <v>222</v>
      </c>
      <c r="K338" s="42">
        <v>183.00901215600001</v>
      </c>
      <c r="L338" s="42">
        <v>1436.5761147999999</v>
      </c>
      <c r="M338" s="41">
        <v>0</v>
      </c>
      <c r="N338" s="41">
        <v>0</v>
      </c>
      <c r="O338" s="40">
        <v>23078</v>
      </c>
      <c r="P338" s="40">
        <v>22590</v>
      </c>
      <c r="Q338" s="43">
        <v>23078</v>
      </c>
      <c r="R338" s="43">
        <v>6300</v>
      </c>
      <c r="S338" s="40" t="s">
        <v>72</v>
      </c>
      <c r="T338" s="40" t="s">
        <v>93</v>
      </c>
      <c r="U338" s="43">
        <v>54.65</v>
      </c>
      <c r="V338" s="43">
        <v>1</v>
      </c>
      <c r="W338" s="43">
        <v>0</v>
      </c>
      <c r="X338" s="43">
        <v>0</v>
      </c>
      <c r="Y338" s="43">
        <f t="shared" si="30"/>
        <v>0</v>
      </c>
      <c r="Z338" s="43">
        <f t="shared" si="31"/>
        <v>0</v>
      </c>
      <c r="AA338" s="43">
        <v>0.30299999999999999</v>
      </c>
      <c r="AB338" s="44">
        <v>0.35498426892489099</v>
      </c>
      <c r="AC338">
        <f t="shared" si="32"/>
        <v>604</v>
      </c>
      <c r="AD338">
        <f t="shared" si="33"/>
        <v>0</v>
      </c>
      <c r="AE338">
        <f t="shared" si="34"/>
        <v>0</v>
      </c>
      <c r="AF338">
        <f>'TP Factors'!$D$3</f>
        <v>1.168489000131735</v>
      </c>
      <c r="AG338">
        <f t="shared" si="35"/>
        <v>0</v>
      </c>
    </row>
    <row r="339" spans="1:33">
      <c r="A339" s="40" t="s">
        <v>65</v>
      </c>
      <c r="B339" s="40">
        <v>27</v>
      </c>
      <c r="C339" s="40" t="s">
        <v>66</v>
      </c>
      <c r="D339" s="41">
        <v>33.090000000000003</v>
      </c>
      <c r="E339" s="40" t="s">
        <v>67</v>
      </c>
      <c r="F339" s="40">
        <v>3456</v>
      </c>
      <c r="G339" s="35">
        <v>3</v>
      </c>
      <c r="H339" s="40" t="s">
        <v>68</v>
      </c>
      <c r="I339" s="40" t="s">
        <v>69</v>
      </c>
      <c r="J339" s="40">
        <v>146</v>
      </c>
      <c r="K339" s="42">
        <v>425.89198344699997</v>
      </c>
      <c r="L339" s="42">
        <v>2809.6768639500001</v>
      </c>
      <c r="M339" s="41">
        <v>0.1</v>
      </c>
      <c r="N339" s="41">
        <v>0.01</v>
      </c>
      <c r="O339" s="40">
        <v>23083</v>
      </c>
      <c r="P339" s="40">
        <v>22595</v>
      </c>
      <c r="Q339" s="43">
        <v>23083</v>
      </c>
      <c r="R339" s="43">
        <v>4340</v>
      </c>
      <c r="S339" s="40" t="s">
        <v>77</v>
      </c>
      <c r="T339" s="40" t="s">
        <v>104</v>
      </c>
      <c r="U339" s="43">
        <v>54.65</v>
      </c>
      <c r="V339" s="43">
        <v>1</v>
      </c>
      <c r="W339" s="43">
        <v>0.7</v>
      </c>
      <c r="X339" s="43">
        <v>0.09</v>
      </c>
      <c r="Y339" s="43">
        <f t="shared" si="30"/>
        <v>0.7</v>
      </c>
      <c r="Z339" s="43">
        <f t="shared" si="31"/>
        <v>0.09</v>
      </c>
      <c r="AA339" s="43">
        <v>0.10199999999999999</v>
      </c>
      <c r="AB339" s="44">
        <v>0.69428349612248197</v>
      </c>
      <c r="AC339">
        <f t="shared" si="32"/>
        <v>398</v>
      </c>
      <c r="AD339">
        <f t="shared" si="33"/>
        <v>1</v>
      </c>
      <c r="AE339">
        <f t="shared" si="34"/>
        <v>0.1</v>
      </c>
      <c r="AF339">
        <f>'TP Factors'!$D$3</f>
        <v>1.168489000131735</v>
      </c>
      <c r="AG339">
        <f t="shared" si="35"/>
        <v>0.1</v>
      </c>
    </row>
    <row r="340" spans="1:33">
      <c r="A340" s="40" t="s">
        <v>65</v>
      </c>
      <c r="B340" s="40">
        <v>27</v>
      </c>
      <c r="C340" s="40" t="s">
        <v>66</v>
      </c>
      <c r="D340" s="41">
        <v>33.090000000000003</v>
      </c>
      <c r="E340" s="40" t="s">
        <v>67</v>
      </c>
      <c r="F340" s="40">
        <v>1234</v>
      </c>
      <c r="G340" s="35">
        <v>13</v>
      </c>
      <c r="H340" s="40" t="s">
        <v>68</v>
      </c>
      <c r="I340" s="40" t="s">
        <v>69</v>
      </c>
      <c r="J340" s="40">
        <v>3</v>
      </c>
      <c r="K340" s="42">
        <v>54.263286417099998</v>
      </c>
      <c r="L340" s="42">
        <v>36.419265875400001</v>
      </c>
      <c r="M340" s="41">
        <v>0.01</v>
      </c>
      <c r="N340" s="41">
        <v>0</v>
      </c>
      <c r="O340" s="40">
        <v>23085</v>
      </c>
      <c r="P340" s="40">
        <v>22597</v>
      </c>
      <c r="Q340" s="43">
        <v>23085</v>
      </c>
      <c r="R340" s="43">
        <v>1100</v>
      </c>
      <c r="S340" s="40" t="s">
        <v>77</v>
      </c>
      <c r="T340" s="40" t="s">
        <v>97</v>
      </c>
      <c r="U340" s="43">
        <v>54.65</v>
      </c>
      <c r="V340" s="43">
        <v>1</v>
      </c>
      <c r="W340" s="43">
        <v>1.85</v>
      </c>
      <c r="X340" s="43">
        <v>0.22</v>
      </c>
      <c r="Y340" s="43">
        <f t="shared" si="30"/>
        <v>1.85</v>
      </c>
      <c r="Z340" s="43">
        <f t="shared" si="31"/>
        <v>0.22</v>
      </c>
      <c r="AA340" s="43">
        <v>0.17399999999999999</v>
      </c>
      <c r="AB340" s="44">
        <v>8.9993605903580208E-3</v>
      </c>
      <c r="AC340">
        <f t="shared" si="32"/>
        <v>9</v>
      </c>
      <c r="AD340">
        <f t="shared" si="33"/>
        <v>0</v>
      </c>
      <c r="AE340">
        <f t="shared" si="34"/>
        <v>0</v>
      </c>
      <c r="AF340">
        <f>'TP Factors'!$D$3</f>
        <v>1.168489000131735</v>
      </c>
      <c r="AG340">
        <f t="shared" si="35"/>
        <v>0</v>
      </c>
    </row>
    <row r="341" spans="1:33">
      <c r="A341" s="40" t="s">
        <v>65</v>
      </c>
      <c r="B341" s="40">
        <v>27</v>
      </c>
      <c r="C341" s="40" t="s">
        <v>66</v>
      </c>
      <c r="D341" s="41">
        <v>33.090000000000003</v>
      </c>
      <c r="E341" s="40" t="s">
        <v>67</v>
      </c>
      <c r="F341" s="40">
        <v>1234</v>
      </c>
      <c r="G341" s="35">
        <v>13</v>
      </c>
      <c r="H341" s="40" t="s">
        <v>68</v>
      </c>
      <c r="I341" s="40" t="s">
        <v>69</v>
      </c>
      <c r="J341" s="40">
        <v>130</v>
      </c>
      <c r="K341" s="42">
        <v>247.30162652199999</v>
      </c>
      <c r="L341" s="42">
        <v>1464.31159845</v>
      </c>
      <c r="M341" s="41">
        <v>0.24</v>
      </c>
      <c r="N341" s="41">
        <v>0.03</v>
      </c>
      <c r="O341" s="40">
        <v>23087</v>
      </c>
      <c r="P341" s="40">
        <v>22599</v>
      </c>
      <c r="Q341" s="43">
        <v>23087</v>
      </c>
      <c r="R341" s="43">
        <v>1100</v>
      </c>
      <c r="S341" s="40" t="s">
        <v>77</v>
      </c>
      <c r="T341" s="40" t="s">
        <v>97</v>
      </c>
      <c r="U341" s="43">
        <v>54.65</v>
      </c>
      <c r="V341" s="43">
        <v>1</v>
      </c>
      <c r="W341" s="43">
        <v>1.85</v>
      </c>
      <c r="X341" s="43">
        <v>0.22</v>
      </c>
      <c r="Y341" s="43">
        <f t="shared" si="30"/>
        <v>1.85</v>
      </c>
      <c r="Z341" s="43">
        <f t="shared" si="31"/>
        <v>0.22</v>
      </c>
      <c r="AA341" s="43">
        <v>0.17399999999999999</v>
      </c>
      <c r="AB341" s="44">
        <v>0.36183782875446802</v>
      </c>
      <c r="AC341">
        <f t="shared" si="32"/>
        <v>354</v>
      </c>
      <c r="AD341">
        <f t="shared" si="33"/>
        <v>1</v>
      </c>
      <c r="AE341">
        <f t="shared" si="34"/>
        <v>0.2</v>
      </c>
      <c r="AF341">
        <f>'TP Factors'!$D$3</f>
        <v>1.168489000131735</v>
      </c>
      <c r="AG341">
        <f t="shared" si="35"/>
        <v>0.2</v>
      </c>
    </row>
    <row r="342" spans="1:33">
      <c r="A342" s="40" t="s">
        <v>65</v>
      </c>
      <c r="B342" s="40">
        <v>27</v>
      </c>
      <c r="C342" s="40" t="s">
        <v>66</v>
      </c>
      <c r="D342" s="41">
        <v>33.090000000000003</v>
      </c>
      <c r="E342" s="40" t="s">
        <v>67</v>
      </c>
      <c r="F342" s="40">
        <v>1234</v>
      </c>
      <c r="G342" s="35">
        <v>105</v>
      </c>
      <c r="H342" s="40" t="s">
        <v>68</v>
      </c>
      <c r="I342" s="40" t="s">
        <v>69</v>
      </c>
      <c r="J342" s="40">
        <v>3</v>
      </c>
      <c r="K342" s="42">
        <v>11.474237690500001</v>
      </c>
      <c r="L342" s="42">
        <v>5.6363721906400004</v>
      </c>
      <c r="M342" s="41">
        <v>0.01</v>
      </c>
      <c r="N342" s="41">
        <v>0</v>
      </c>
      <c r="O342" s="40">
        <v>23093</v>
      </c>
      <c r="P342" s="40">
        <v>22605</v>
      </c>
      <c r="Q342" s="43">
        <v>23093</v>
      </c>
      <c r="R342" s="43">
        <v>1400</v>
      </c>
      <c r="S342" s="40" t="s">
        <v>72</v>
      </c>
      <c r="T342" s="40" t="s">
        <v>103</v>
      </c>
      <c r="U342" s="43">
        <v>54.65</v>
      </c>
      <c r="V342" s="43">
        <v>1</v>
      </c>
      <c r="W342" s="43">
        <v>2.83</v>
      </c>
      <c r="X342" s="43">
        <v>0.497</v>
      </c>
      <c r="Y342" s="43">
        <f t="shared" si="30"/>
        <v>2.83</v>
      </c>
      <c r="Z342" s="43">
        <f t="shared" si="31"/>
        <v>0.497</v>
      </c>
      <c r="AA342" s="43">
        <v>0.88700000000000001</v>
      </c>
      <c r="AB342" s="44">
        <v>1.39277232847886E-3</v>
      </c>
      <c r="AC342">
        <f t="shared" si="32"/>
        <v>7</v>
      </c>
      <c r="AD342">
        <f t="shared" si="33"/>
        <v>0</v>
      </c>
      <c r="AE342">
        <f t="shared" si="34"/>
        <v>0</v>
      </c>
      <c r="AF342">
        <f>'TP Factors'!$D$3</f>
        <v>1.168489000131735</v>
      </c>
      <c r="AG342">
        <f t="shared" si="35"/>
        <v>0</v>
      </c>
    </row>
    <row r="343" spans="1:33">
      <c r="A343" s="40" t="s">
        <v>65</v>
      </c>
      <c r="B343" s="40">
        <v>27</v>
      </c>
      <c r="C343" s="40" t="s">
        <v>66</v>
      </c>
      <c r="D343" s="41">
        <v>33.090000000000003</v>
      </c>
      <c r="E343" s="40" t="s">
        <v>67</v>
      </c>
      <c r="F343" s="40">
        <v>3456</v>
      </c>
      <c r="G343" s="35">
        <v>3</v>
      </c>
      <c r="H343" s="40" t="s">
        <v>68</v>
      </c>
      <c r="I343" s="40" t="s">
        <v>69</v>
      </c>
      <c r="J343" s="40">
        <v>1798</v>
      </c>
      <c r="K343" s="42">
        <v>404.21078255899999</v>
      </c>
      <c r="L343" s="42">
        <v>8552.4076337400002</v>
      </c>
      <c r="M343" s="41">
        <v>1.26</v>
      </c>
      <c r="N343" s="41">
        <v>0.16</v>
      </c>
      <c r="O343" s="40">
        <v>23104</v>
      </c>
      <c r="P343" s="40">
        <v>22616</v>
      </c>
      <c r="Q343" s="43">
        <v>23104</v>
      </c>
      <c r="R343" s="43">
        <v>4340</v>
      </c>
      <c r="S343" s="40" t="s">
        <v>70</v>
      </c>
      <c r="T343" s="40" t="s">
        <v>105</v>
      </c>
      <c r="U343" s="43">
        <v>54.65</v>
      </c>
      <c r="V343" s="43">
        <v>1</v>
      </c>
      <c r="W343" s="43">
        <v>0.7</v>
      </c>
      <c r="X343" s="43">
        <v>0.09</v>
      </c>
      <c r="Y343" s="43">
        <f t="shared" si="30"/>
        <v>0.7</v>
      </c>
      <c r="Z343" s="43">
        <f t="shared" si="31"/>
        <v>0.09</v>
      </c>
      <c r="AA343" s="43">
        <v>0.41299999999999998</v>
      </c>
      <c r="AB343" s="44">
        <v>1.16881375210793</v>
      </c>
      <c r="AC343">
        <f t="shared" si="32"/>
        <v>2712</v>
      </c>
      <c r="AD343">
        <f t="shared" si="33"/>
        <v>4</v>
      </c>
      <c r="AE343">
        <f t="shared" si="34"/>
        <v>0.5</v>
      </c>
      <c r="AF343">
        <f>'TP Factors'!$D$3</f>
        <v>1.168489000131735</v>
      </c>
      <c r="AG343">
        <f t="shared" si="35"/>
        <v>0.6</v>
      </c>
    </row>
    <row r="344" spans="1:33">
      <c r="A344" s="40" t="s">
        <v>65</v>
      </c>
      <c r="B344" s="40">
        <v>27</v>
      </c>
      <c r="C344" s="40" t="s">
        <v>66</v>
      </c>
      <c r="D344" s="41">
        <v>33.090000000000003</v>
      </c>
      <c r="E344" s="40" t="s">
        <v>67</v>
      </c>
      <c r="F344" s="40">
        <v>3456</v>
      </c>
      <c r="G344" s="35">
        <v>30.5</v>
      </c>
      <c r="H344" s="40" t="s">
        <v>68</v>
      </c>
      <c r="I344" s="40" t="s">
        <v>69</v>
      </c>
      <c r="J344" s="40">
        <v>1000</v>
      </c>
      <c r="K344" s="42">
        <v>566.72340920500005</v>
      </c>
      <c r="L344" s="42">
        <v>7330.1115658199997</v>
      </c>
      <c r="M344" s="41">
        <v>1.92</v>
      </c>
      <c r="N344" s="41">
        <v>0.51</v>
      </c>
      <c r="O344" s="40">
        <v>23120</v>
      </c>
      <c r="P344" s="40">
        <v>22632</v>
      </c>
      <c r="Q344" s="43">
        <v>23120</v>
      </c>
      <c r="R344" s="43">
        <v>2210</v>
      </c>
      <c r="S344" s="40" t="s">
        <v>72</v>
      </c>
      <c r="T344" s="40" t="s">
        <v>73</v>
      </c>
      <c r="U344" s="43">
        <v>54.65</v>
      </c>
      <c r="V344" s="43">
        <v>1</v>
      </c>
      <c r="W344" s="43">
        <v>1.92</v>
      </c>
      <c r="X344" s="43">
        <v>0.50600000000000001</v>
      </c>
      <c r="Y344" s="43">
        <f t="shared" si="30"/>
        <v>1.92</v>
      </c>
      <c r="Z344" s="43">
        <f t="shared" si="31"/>
        <v>0.50600000000000001</v>
      </c>
      <c r="AA344" s="43">
        <v>0.26800000000000002</v>
      </c>
      <c r="AB344" s="44">
        <v>1.8113027694236099</v>
      </c>
      <c r="AC344">
        <f t="shared" si="32"/>
        <v>2727</v>
      </c>
      <c r="AD344">
        <f t="shared" si="33"/>
        <v>12</v>
      </c>
      <c r="AE344">
        <f t="shared" si="34"/>
        <v>3</v>
      </c>
      <c r="AF344">
        <f>'TP Factors'!$D$3</f>
        <v>1.168489000131735</v>
      </c>
      <c r="AG344">
        <f t="shared" si="35"/>
        <v>3.5</v>
      </c>
    </row>
    <row r="345" spans="1:33">
      <c r="A345" s="40" t="s">
        <v>65</v>
      </c>
      <c r="B345" s="40">
        <v>27</v>
      </c>
      <c r="C345" s="40" t="s">
        <v>66</v>
      </c>
      <c r="D345" s="41">
        <v>33.090000000000003</v>
      </c>
      <c r="E345" s="40" t="s">
        <v>67</v>
      </c>
      <c r="F345" s="40">
        <v>1234</v>
      </c>
      <c r="G345" s="35">
        <v>13</v>
      </c>
      <c r="H345" s="40" t="s">
        <v>68</v>
      </c>
      <c r="I345" s="40" t="s">
        <v>69</v>
      </c>
      <c r="J345" s="40">
        <v>14</v>
      </c>
      <c r="K345" s="42">
        <v>64.008193828499998</v>
      </c>
      <c r="L345" s="42">
        <v>156.18008088299999</v>
      </c>
      <c r="M345" s="41">
        <v>0.03</v>
      </c>
      <c r="N345" s="41">
        <v>0</v>
      </c>
      <c r="O345" s="40">
        <v>23139</v>
      </c>
      <c r="P345" s="40">
        <v>22651</v>
      </c>
      <c r="Q345" s="43">
        <v>23139</v>
      </c>
      <c r="R345" s="43">
        <v>1100</v>
      </c>
      <c r="S345" s="40" t="s">
        <v>77</v>
      </c>
      <c r="T345" s="40" t="s">
        <v>97</v>
      </c>
      <c r="U345" s="43">
        <v>54.65</v>
      </c>
      <c r="V345" s="43">
        <v>1</v>
      </c>
      <c r="W345" s="43">
        <v>1.85</v>
      </c>
      <c r="X345" s="43">
        <v>0.22</v>
      </c>
      <c r="Y345" s="43">
        <f t="shared" si="30"/>
        <v>1.85</v>
      </c>
      <c r="Z345" s="43">
        <f t="shared" si="31"/>
        <v>0.22</v>
      </c>
      <c r="AA345" s="43">
        <v>0.17399999999999999</v>
      </c>
      <c r="AB345" s="44">
        <v>3.8592784095265398E-2</v>
      </c>
      <c r="AC345">
        <f t="shared" si="32"/>
        <v>38</v>
      </c>
      <c r="AD345">
        <f t="shared" si="33"/>
        <v>0</v>
      </c>
      <c r="AE345">
        <f t="shared" si="34"/>
        <v>0</v>
      </c>
      <c r="AF345">
        <f>'TP Factors'!$D$3</f>
        <v>1.168489000131735</v>
      </c>
      <c r="AG345">
        <f t="shared" si="35"/>
        <v>0</v>
      </c>
    </row>
    <row r="346" spans="1:33">
      <c r="A346" s="40" t="s">
        <v>65</v>
      </c>
      <c r="B346" s="40">
        <v>27</v>
      </c>
      <c r="C346" s="40" t="s">
        <v>66</v>
      </c>
      <c r="D346" s="41">
        <v>33.090000000000003</v>
      </c>
      <c r="E346" s="40" t="s">
        <v>67</v>
      </c>
      <c r="F346" s="40">
        <v>1234</v>
      </c>
      <c r="G346" s="35">
        <v>102.5</v>
      </c>
      <c r="H346" s="40" t="s">
        <v>68</v>
      </c>
      <c r="I346" s="40" t="s">
        <v>69</v>
      </c>
      <c r="J346" s="40">
        <v>551</v>
      </c>
      <c r="K346" s="42">
        <v>257.08327646999999</v>
      </c>
      <c r="L346" s="42">
        <v>1715.58184366</v>
      </c>
      <c r="M346" s="41">
        <v>1.1599999999999999</v>
      </c>
      <c r="N346" s="41">
        <v>0.28000000000000003</v>
      </c>
      <c r="O346" s="40">
        <v>23141</v>
      </c>
      <c r="P346" s="40">
        <v>22653</v>
      </c>
      <c r="Q346" s="43">
        <v>23141</v>
      </c>
      <c r="R346" s="43">
        <v>1300</v>
      </c>
      <c r="S346" s="40" t="s">
        <v>77</v>
      </c>
      <c r="T346" s="40" t="s">
        <v>83</v>
      </c>
      <c r="U346" s="43">
        <v>54.65</v>
      </c>
      <c r="V346" s="43">
        <v>1</v>
      </c>
      <c r="W346" s="43">
        <v>2.42</v>
      </c>
      <c r="X346" s="43">
        <v>0.51600000000000001</v>
      </c>
      <c r="Y346" s="43">
        <f t="shared" si="30"/>
        <v>2.42</v>
      </c>
      <c r="Z346" s="43">
        <f t="shared" si="31"/>
        <v>0.51600000000000001</v>
      </c>
      <c r="AA346" s="43">
        <v>0.63100000000000001</v>
      </c>
      <c r="AB346" s="44">
        <v>0.42392781019430498</v>
      </c>
      <c r="AC346">
        <f t="shared" si="32"/>
        <v>1503</v>
      </c>
      <c r="AD346">
        <f t="shared" si="33"/>
        <v>8</v>
      </c>
      <c r="AE346">
        <f t="shared" si="34"/>
        <v>1.7</v>
      </c>
      <c r="AF346">
        <f>'TP Factors'!$D$3</f>
        <v>1.168489000131735</v>
      </c>
      <c r="AG346">
        <f t="shared" si="35"/>
        <v>2</v>
      </c>
    </row>
    <row r="347" spans="1:33">
      <c r="A347" s="40" t="s">
        <v>65</v>
      </c>
      <c r="B347" s="40">
        <v>27</v>
      </c>
      <c r="C347" s="40" t="s">
        <v>66</v>
      </c>
      <c r="D347" s="41">
        <v>33.090000000000003</v>
      </c>
      <c r="E347" s="40" t="s">
        <v>67</v>
      </c>
      <c r="F347" s="40">
        <v>1234</v>
      </c>
      <c r="G347" s="35">
        <v>13</v>
      </c>
      <c r="H347" s="40" t="s">
        <v>68</v>
      </c>
      <c r="I347" s="40" t="s">
        <v>69</v>
      </c>
      <c r="J347" s="40">
        <v>4</v>
      </c>
      <c r="K347" s="42">
        <v>42.6377120784</v>
      </c>
      <c r="L347" s="42">
        <v>43.724484118100001</v>
      </c>
      <c r="M347" s="41">
        <v>0.01</v>
      </c>
      <c r="N347" s="41">
        <v>0</v>
      </c>
      <c r="O347" s="40">
        <v>23142</v>
      </c>
      <c r="P347" s="40">
        <v>22654</v>
      </c>
      <c r="Q347" s="43">
        <v>23142</v>
      </c>
      <c r="R347" s="43">
        <v>1100</v>
      </c>
      <c r="S347" s="40" t="s">
        <v>77</v>
      </c>
      <c r="T347" s="40" t="s">
        <v>97</v>
      </c>
      <c r="U347" s="43">
        <v>54.65</v>
      </c>
      <c r="V347" s="43">
        <v>1</v>
      </c>
      <c r="W347" s="43">
        <v>1.85</v>
      </c>
      <c r="X347" s="43">
        <v>0.22</v>
      </c>
      <c r="Y347" s="43">
        <f t="shared" si="30"/>
        <v>1.85</v>
      </c>
      <c r="Z347" s="43">
        <f t="shared" si="31"/>
        <v>0.22</v>
      </c>
      <c r="AA347" s="43">
        <v>0.17399999999999999</v>
      </c>
      <c r="AB347" s="44">
        <v>1.0804512108025801E-2</v>
      </c>
      <c r="AC347">
        <f t="shared" si="32"/>
        <v>11</v>
      </c>
      <c r="AD347">
        <f t="shared" si="33"/>
        <v>0</v>
      </c>
      <c r="AE347">
        <f t="shared" si="34"/>
        <v>0</v>
      </c>
      <c r="AF347">
        <f>'TP Factors'!$D$3</f>
        <v>1.168489000131735</v>
      </c>
      <c r="AG347">
        <f t="shared" si="35"/>
        <v>0</v>
      </c>
    </row>
    <row r="348" spans="1:33">
      <c r="A348" s="40" t="s">
        <v>65</v>
      </c>
      <c r="B348" s="40">
        <v>27</v>
      </c>
      <c r="C348" s="40" t="s">
        <v>66</v>
      </c>
      <c r="D348" s="41">
        <v>33.090000000000003</v>
      </c>
      <c r="E348" s="40" t="s">
        <v>67</v>
      </c>
      <c r="F348" s="40">
        <v>1234</v>
      </c>
      <c r="G348" s="35">
        <v>45</v>
      </c>
      <c r="H348" s="40" t="s">
        <v>68</v>
      </c>
      <c r="I348" s="40" t="s">
        <v>69</v>
      </c>
      <c r="J348" s="40">
        <v>1967</v>
      </c>
      <c r="K348" s="42">
        <v>481.00939943200001</v>
      </c>
      <c r="L348" s="42">
        <v>5496.9126387899996</v>
      </c>
      <c r="M348" s="41">
        <v>2.36</v>
      </c>
      <c r="N348" s="41">
        <v>0.94</v>
      </c>
      <c r="O348" s="40">
        <v>23148</v>
      </c>
      <c r="P348" s="40">
        <v>22660</v>
      </c>
      <c r="Q348" s="43">
        <v>23148</v>
      </c>
      <c r="R348" s="43">
        <v>8140</v>
      </c>
      <c r="S348" s="40" t="s">
        <v>72</v>
      </c>
      <c r="T348" s="40" t="s">
        <v>84</v>
      </c>
      <c r="U348" s="43">
        <v>54.65</v>
      </c>
      <c r="V348" s="43">
        <v>1</v>
      </c>
      <c r="W348" s="43">
        <v>1.18</v>
      </c>
      <c r="X348" s="43">
        <v>0.48</v>
      </c>
      <c r="Y348" s="43">
        <f t="shared" si="30"/>
        <v>1.18</v>
      </c>
      <c r="Z348" s="43">
        <f t="shared" si="31"/>
        <v>0.48</v>
      </c>
      <c r="AA348" s="43">
        <v>0.70299999999999996</v>
      </c>
      <c r="AB348" s="44">
        <v>1.23757768316872</v>
      </c>
      <c r="AC348">
        <f t="shared" si="32"/>
        <v>4887</v>
      </c>
      <c r="AD348">
        <f t="shared" si="33"/>
        <v>13</v>
      </c>
      <c r="AE348">
        <f t="shared" si="34"/>
        <v>5.2</v>
      </c>
      <c r="AF348">
        <f>'TP Factors'!$D$3</f>
        <v>1.168489000131735</v>
      </c>
      <c r="AG348">
        <f t="shared" si="35"/>
        <v>6.1</v>
      </c>
    </row>
    <row r="349" spans="1:33">
      <c r="A349" s="40" t="s">
        <v>65</v>
      </c>
      <c r="B349" s="40">
        <v>27</v>
      </c>
      <c r="C349" s="40" t="s">
        <v>66</v>
      </c>
      <c r="D349" s="41">
        <v>33.090000000000003</v>
      </c>
      <c r="E349" s="40" t="s">
        <v>67</v>
      </c>
      <c r="F349" s="40">
        <v>1234</v>
      </c>
      <c r="G349" s="35">
        <v>13</v>
      </c>
      <c r="H349" s="40" t="s">
        <v>68</v>
      </c>
      <c r="I349" s="40" t="s">
        <v>69</v>
      </c>
      <c r="J349" s="40">
        <v>24</v>
      </c>
      <c r="K349" s="42">
        <v>79.612762791600005</v>
      </c>
      <c r="L349" s="42">
        <v>267.37110829</v>
      </c>
      <c r="M349" s="41">
        <v>0.04</v>
      </c>
      <c r="N349" s="41">
        <v>0.01</v>
      </c>
      <c r="O349" s="40">
        <v>23150</v>
      </c>
      <c r="P349" s="40">
        <v>22662</v>
      </c>
      <c r="Q349" s="43">
        <v>23150</v>
      </c>
      <c r="R349" s="43">
        <v>1100</v>
      </c>
      <c r="S349" s="40" t="s">
        <v>77</v>
      </c>
      <c r="T349" s="40" t="s">
        <v>97</v>
      </c>
      <c r="U349" s="43">
        <v>54.65</v>
      </c>
      <c r="V349" s="43">
        <v>1</v>
      </c>
      <c r="W349" s="43">
        <v>1.85</v>
      </c>
      <c r="X349" s="43">
        <v>0.22</v>
      </c>
      <c r="Y349" s="43">
        <f t="shared" si="30"/>
        <v>1.85</v>
      </c>
      <c r="Z349" s="43">
        <f t="shared" si="31"/>
        <v>0.22</v>
      </c>
      <c r="AA349" s="43">
        <v>0.17399999999999999</v>
      </c>
      <c r="AB349" s="44">
        <v>6.6068575426750195E-2</v>
      </c>
      <c r="AC349">
        <f t="shared" si="32"/>
        <v>65</v>
      </c>
      <c r="AD349">
        <f t="shared" si="33"/>
        <v>0</v>
      </c>
      <c r="AE349">
        <f t="shared" si="34"/>
        <v>0</v>
      </c>
      <c r="AF349">
        <f>'TP Factors'!$D$3</f>
        <v>1.168489000131735</v>
      </c>
      <c r="AG349">
        <f t="shared" si="35"/>
        <v>0</v>
      </c>
    </row>
    <row r="350" spans="1:33">
      <c r="A350" s="40" t="s">
        <v>65</v>
      </c>
      <c r="B350" s="40">
        <v>27</v>
      </c>
      <c r="C350" s="40" t="s">
        <v>66</v>
      </c>
      <c r="D350" s="41">
        <v>33.090000000000003</v>
      </c>
      <c r="E350" s="40" t="s">
        <v>67</v>
      </c>
      <c r="F350" s="40">
        <v>1234</v>
      </c>
      <c r="G350" s="35">
        <v>102.5</v>
      </c>
      <c r="H350" s="40" t="s">
        <v>68</v>
      </c>
      <c r="I350" s="40" t="s">
        <v>69</v>
      </c>
      <c r="J350" s="40">
        <v>118</v>
      </c>
      <c r="K350" s="42">
        <v>129.82987216000001</v>
      </c>
      <c r="L350" s="42">
        <v>368.723542764</v>
      </c>
      <c r="M350" s="41">
        <v>0.25</v>
      </c>
      <c r="N350" s="41">
        <v>0.06</v>
      </c>
      <c r="O350" s="40">
        <v>23153</v>
      </c>
      <c r="P350" s="40">
        <v>22665</v>
      </c>
      <c r="Q350" s="43">
        <v>23153</v>
      </c>
      <c r="R350" s="43">
        <v>1300</v>
      </c>
      <c r="S350" s="40" t="s">
        <v>77</v>
      </c>
      <c r="T350" s="40" t="s">
        <v>83</v>
      </c>
      <c r="U350" s="43">
        <v>54.65</v>
      </c>
      <c r="V350" s="43">
        <v>1</v>
      </c>
      <c r="W350" s="43">
        <v>2.42</v>
      </c>
      <c r="X350" s="43">
        <v>0.51600000000000001</v>
      </c>
      <c r="Y350" s="43">
        <f t="shared" si="30"/>
        <v>2.42</v>
      </c>
      <c r="Z350" s="43">
        <f t="shared" si="31"/>
        <v>0.51600000000000001</v>
      </c>
      <c r="AA350" s="43">
        <v>0.63100000000000001</v>
      </c>
      <c r="AB350" s="44">
        <v>9.1113207242817601E-2</v>
      </c>
      <c r="AC350">
        <f t="shared" si="32"/>
        <v>323</v>
      </c>
      <c r="AD350">
        <f t="shared" si="33"/>
        <v>2</v>
      </c>
      <c r="AE350">
        <f t="shared" si="34"/>
        <v>0.4</v>
      </c>
      <c r="AF350">
        <f>'TP Factors'!$D$3</f>
        <v>1.168489000131735</v>
      </c>
      <c r="AG350">
        <f t="shared" si="35"/>
        <v>0.5</v>
      </c>
    </row>
    <row r="351" spans="1:33">
      <c r="A351" s="40" t="s">
        <v>65</v>
      </c>
      <c r="B351" s="40">
        <v>27</v>
      </c>
      <c r="C351" s="40" t="s">
        <v>66</v>
      </c>
      <c r="D351" s="41">
        <v>33.090000000000003</v>
      </c>
      <c r="E351" s="40" t="s">
        <v>67</v>
      </c>
      <c r="F351" s="40">
        <v>1234</v>
      </c>
      <c r="G351" s="35">
        <v>105</v>
      </c>
      <c r="H351" s="40" t="s">
        <v>68</v>
      </c>
      <c r="I351" s="40" t="s">
        <v>69</v>
      </c>
      <c r="J351" s="40">
        <v>4</v>
      </c>
      <c r="K351" s="42">
        <v>18.561024266099999</v>
      </c>
      <c r="L351" s="42">
        <v>9.30280379545</v>
      </c>
      <c r="M351" s="41">
        <v>0.01</v>
      </c>
      <c r="N351" s="41">
        <v>0</v>
      </c>
      <c r="O351" s="40">
        <v>23159</v>
      </c>
      <c r="P351" s="40">
        <v>22671</v>
      </c>
      <c r="Q351" s="43">
        <v>23159</v>
      </c>
      <c r="R351" s="43">
        <v>1400</v>
      </c>
      <c r="S351" s="40" t="s">
        <v>72</v>
      </c>
      <c r="T351" s="40" t="s">
        <v>103</v>
      </c>
      <c r="U351" s="43">
        <v>54.65</v>
      </c>
      <c r="V351" s="43">
        <v>1</v>
      </c>
      <c r="W351" s="43">
        <v>2.83</v>
      </c>
      <c r="X351" s="43">
        <v>0.497</v>
      </c>
      <c r="Y351" s="43">
        <f t="shared" si="30"/>
        <v>2.83</v>
      </c>
      <c r="Z351" s="43">
        <f t="shared" si="31"/>
        <v>0.497</v>
      </c>
      <c r="AA351" s="43">
        <v>0.88700000000000001</v>
      </c>
      <c r="AB351" s="44">
        <v>2.2987636852001602E-3</v>
      </c>
      <c r="AC351">
        <f t="shared" si="32"/>
        <v>11</v>
      </c>
      <c r="AD351">
        <f t="shared" si="33"/>
        <v>0</v>
      </c>
      <c r="AE351">
        <f t="shared" si="34"/>
        <v>0</v>
      </c>
      <c r="AF351">
        <f>'TP Factors'!$D$3</f>
        <v>1.168489000131735</v>
      </c>
      <c r="AG351">
        <f t="shared" si="35"/>
        <v>0</v>
      </c>
    </row>
    <row r="352" spans="1:33">
      <c r="A352" s="40" t="s">
        <v>65</v>
      </c>
      <c r="B352" s="40">
        <v>27</v>
      </c>
      <c r="C352" s="40" t="s">
        <v>66</v>
      </c>
      <c r="D352" s="41">
        <v>33.090000000000003</v>
      </c>
      <c r="E352" s="40" t="s">
        <v>67</v>
      </c>
      <c r="F352" s="40">
        <v>1234</v>
      </c>
      <c r="G352" s="35">
        <v>105</v>
      </c>
      <c r="H352" s="40" t="s">
        <v>68</v>
      </c>
      <c r="I352" s="40" t="s">
        <v>69</v>
      </c>
      <c r="J352" s="40">
        <v>119</v>
      </c>
      <c r="K352" s="42">
        <v>102.19826969899999</v>
      </c>
      <c r="L352" s="42">
        <v>259.07197635099999</v>
      </c>
      <c r="M352" s="41">
        <v>0.23</v>
      </c>
      <c r="N352" s="41">
        <v>0.06</v>
      </c>
      <c r="O352" s="40">
        <v>23160</v>
      </c>
      <c r="P352" s="40">
        <v>22672</v>
      </c>
      <c r="Q352" s="43">
        <v>23160</v>
      </c>
      <c r="R352" s="43">
        <v>1400</v>
      </c>
      <c r="S352" s="40" t="s">
        <v>70</v>
      </c>
      <c r="T352" s="40" t="s">
        <v>109</v>
      </c>
      <c r="U352" s="43">
        <v>54.65</v>
      </c>
      <c r="V352" s="43">
        <v>1</v>
      </c>
      <c r="W352" s="43">
        <v>2.83</v>
      </c>
      <c r="X352" s="43">
        <v>0.497</v>
      </c>
      <c r="Y352" s="43">
        <f t="shared" si="30"/>
        <v>2.83</v>
      </c>
      <c r="Z352" s="43">
        <f t="shared" si="31"/>
        <v>0.497</v>
      </c>
      <c r="AA352" s="43">
        <v>0.9</v>
      </c>
      <c r="AB352" s="44">
        <v>6.4017823470271296E-2</v>
      </c>
      <c r="AC352">
        <f t="shared" si="32"/>
        <v>324</v>
      </c>
      <c r="AD352">
        <f t="shared" si="33"/>
        <v>2</v>
      </c>
      <c r="AE352">
        <f t="shared" si="34"/>
        <v>0.4</v>
      </c>
      <c r="AF352">
        <f>'TP Factors'!$D$3</f>
        <v>1.168489000131735</v>
      </c>
      <c r="AG352">
        <f t="shared" si="35"/>
        <v>0.5</v>
      </c>
    </row>
    <row r="353" spans="1:33">
      <c r="A353" s="40" t="s">
        <v>65</v>
      </c>
      <c r="B353" s="40">
        <v>27</v>
      </c>
      <c r="C353" s="40" t="s">
        <v>66</v>
      </c>
      <c r="D353" s="41">
        <v>33.090000000000003</v>
      </c>
      <c r="E353" s="40" t="s">
        <v>67</v>
      </c>
      <c r="F353" s="40">
        <v>1234</v>
      </c>
      <c r="G353" s="35">
        <v>98</v>
      </c>
      <c r="H353" s="40" t="s">
        <v>68</v>
      </c>
      <c r="I353" s="40" t="s">
        <v>69</v>
      </c>
      <c r="J353" s="40">
        <v>16</v>
      </c>
      <c r="K353" s="42">
        <v>32.074290627400003</v>
      </c>
      <c r="L353" s="42">
        <v>42.213073426500003</v>
      </c>
      <c r="M353" s="41">
        <v>0.03</v>
      </c>
      <c r="N353" s="41">
        <v>0.01</v>
      </c>
      <c r="O353" s="40">
        <v>23161</v>
      </c>
      <c r="P353" s="40">
        <v>22673</v>
      </c>
      <c r="Q353" s="43">
        <v>23161</v>
      </c>
      <c r="R353" s="43">
        <v>1700</v>
      </c>
      <c r="S353" s="40" t="s">
        <v>72</v>
      </c>
      <c r="T353" s="40" t="s">
        <v>114</v>
      </c>
      <c r="U353" s="43">
        <v>54.65</v>
      </c>
      <c r="V353" s="43">
        <v>1</v>
      </c>
      <c r="W353" s="43">
        <v>1.8</v>
      </c>
      <c r="X353" s="43">
        <v>0.47799999999999998</v>
      </c>
      <c r="Y353" s="43">
        <f t="shared" si="30"/>
        <v>1.8</v>
      </c>
      <c r="Z353" s="43">
        <f t="shared" si="31"/>
        <v>0.47799999999999998</v>
      </c>
      <c r="AA353" s="43">
        <v>0.72399999999999998</v>
      </c>
      <c r="AB353" s="44">
        <v>1.04310358857215E-2</v>
      </c>
      <c r="AC353">
        <f t="shared" si="32"/>
        <v>42</v>
      </c>
      <c r="AD353">
        <f t="shared" si="33"/>
        <v>0</v>
      </c>
      <c r="AE353">
        <f t="shared" si="34"/>
        <v>0</v>
      </c>
      <c r="AF353">
        <f>'TP Factors'!$D$3</f>
        <v>1.168489000131735</v>
      </c>
      <c r="AG353">
        <f t="shared" si="35"/>
        <v>0</v>
      </c>
    </row>
    <row r="354" spans="1:33">
      <c r="A354" s="40" t="s">
        <v>65</v>
      </c>
      <c r="B354" s="40">
        <v>27</v>
      </c>
      <c r="C354" s="40" t="s">
        <v>66</v>
      </c>
      <c r="D354" s="41">
        <v>33.090000000000003</v>
      </c>
      <c r="E354" s="40" t="s">
        <v>67</v>
      </c>
      <c r="F354" s="40">
        <v>1234</v>
      </c>
      <c r="G354" s="35">
        <v>11.1</v>
      </c>
      <c r="H354" s="40" t="s">
        <v>68</v>
      </c>
      <c r="I354" s="40" t="s">
        <v>69</v>
      </c>
      <c r="J354" s="40">
        <v>785</v>
      </c>
      <c r="K354" s="42">
        <v>774.34724715599998</v>
      </c>
      <c r="L354" s="42">
        <v>4404.6431303299996</v>
      </c>
      <c r="M354" s="41">
        <v>0.98</v>
      </c>
      <c r="N354" s="41">
        <v>0.04</v>
      </c>
      <c r="O354" s="40">
        <v>23162</v>
      </c>
      <c r="P354" s="40">
        <v>22674</v>
      </c>
      <c r="Q354" s="43">
        <v>23162</v>
      </c>
      <c r="R354" s="43">
        <v>8120</v>
      </c>
      <c r="S354" s="40" t="s">
        <v>70</v>
      </c>
      <c r="T354" s="40" t="s">
        <v>71</v>
      </c>
      <c r="U354" s="43">
        <v>54.65</v>
      </c>
      <c r="V354" s="43">
        <v>1</v>
      </c>
      <c r="W354" s="43">
        <v>1.25</v>
      </c>
      <c r="X354" s="43">
        <v>5.2999999999999999E-2</v>
      </c>
      <c r="Y354" s="43">
        <f t="shared" si="30"/>
        <v>1.25</v>
      </c>
      <c r="Z354" s="43">
        <f t="shared" si="31"/>
        <v>5.2999999999999999E-2</v>
      </c>
      <c r="AA354" s="43">
        <v>0.35</v>
      </c>
      <c r="AB354" s="44">
        <v>0.13945774121948501</v>
      </c>
      <c r="AC354">
        <f t="shared" si="32"/>
        <v>274</v>
      </c>
      <c r="AD354">
        <f t="shared" si="33"/>
        <v>1</v>
      </c>
      <c r="AE354">
        <f t="shared" si="34"/>
        <v>0</v>
      </c>
      <c r="AF354">
        <f>'TP Factors'!$D$3</f>
        <v>1.168489000131735</v>
      </c>
      <c r="AG354">
        <f t="shared" si="35"/>
        <v>0</v>
      </c>
    </row>
    <row r="355" spans="1:33">
      <c r="A355" s="40" t="s">
        <v>65</v>
      </c>
      <c r="B355" s="40">
        <v>27</v>
      </c>
      <c r="C355" s="40" t="s">
        <v>66</v>
      </c>
      <c r="D355" s="41">
        <v>33.090000000000003</v>
      </c>
      <c r="E355" s="40" t="s">
        <v>67</v>
      </c>
      <c r="F355" s="40">
        <v>1234</v>
      </c>
      <c r="G355" s="35">
        <v>11.1</v>
      </c>
      <c r="H355" s="40" t="s">
        <v>68</v>
      </c>
      <c r="I355" s="40" t="s">
        <v>69</v>
      </c>
      <c r="J355" s="40">
        <v>500</v>
      </c>
      <c r="K355" s="42">
        <v>412.61004710100002</v>
      </c>
      <c r="L355" s="42">
        <v>3933.1364339400002</v>
      </c>
      <c r="M355" s="41">
        <v>0.63</v>
      </c>
      <c r="N355" s="41">
        <v>0.03</v>
      </c>
      <c r="O355" s="40">
        <v>23167</v>
      </c>
      <c r="P355" s="40">
        <v>22679</v>
      </c>
      <c r="Q355" s="43">
        <v>23167</v>
      </c>
      <c r="R355" s="43">
        <v>8120</v>
      </c>
      <c r="S355" s="40" t="s">
        <v>72</v>
      </c>
      <c r="T355" s="40" t="s">
        <v>87</v>
      </c>
      <c r="U355" s="43">
        <v>54.65</v>
      </c>
      <c r="V355" s="43">
        <v>1</v>
      </c>
      <c r="W355" s="43">
        <v>1.25</v>
      </c>
      <c r="X355" s="43">
        <v>5.2999999999999999E-2</v>
      </c>
      <c r="Y355" s="43">
        <f t="shared" si="30"/>
        <v>1.25</v>
      </c>
      <c r="Z355" s="43">
        <f t="shared" si="31"/>
        <v>5.2999999999999999E-2</v>
      </c>
      <c r="AA355" s="43">
        <v>0.25</v>
      </c>
      <c r="AB355" s="44">
        <v>0.971895291323984</v>
      </c>
      <c r="AC355">
        <f t="shared" si="32"/>
        <v>1365</v>
      </c>
      <c r="AD355">
        <f t="shared" si="33"/>
        <v>4</v>
      </c>
      <c r="AE355">
        <f t="shared" si="34"/>
        <v>0.2</v>
      </c>
      <c r="AF355">
        <f>'TP Factors'!$D$3</f>
        <v>1.168489000131735</v>
      </c>
      <c r="AG355">
        <f t="shared" si="35"/>
        <v>0.2</v>
      </c>
    </row>
    <row r="356" spans="1:33">
      <c r="A356" s="40" t="s">
        <v>65</v>
      </c>
      <c r="B356" s="40">
        <v>27</v>
      </c>
      <c r="C356" s="40" t="s">
        <v>66</v>
      </c>
      <c r="D356" s="41">
        <v>33.090000000000003</v>
      </c>
      <c r="E356" s="40" t="s">
        <v>67</v>
      </c>
      <c r="F356" s="40">
        <v>3456</v>
      </c>
      <c r="G356" s="35">
        <v>4</v>
      </c>
      <c r="H356" s="40" t="s">
        <v>68</v>
      </c>
      <c r="I356" s="40" t="s">
        <v>69</v>
      </c>
      <c r="J356" s="40">
        <v>140</v>
      </c>
      <c r="K356" s="42">
        <v>215.08809497199999</v>
      </c>
      <c r="L356" s="42">
        <v>2757.6618825999999</v>
      </c>
      <c r="M356" s="41">
        <v>0.17</v>
      </c>
      <c r="N356" s="41">
        <v>0.01</v>
      </c>
      <c r="O356" s="40">
        <v>23168</v>
      </c>
      <c r="P356" s="40">
        <v>22680</v>
      </c>
      <c r="Q356" s="43">
        <v>23168</v>
      </c>
      <c r="R356" s="43">
        <v>3100</v>
      </c>
      <c r="S356" s="40" t="s">
        <v>77</v>
      </c>
      <c r="T356" s="40" t="s">
        <v>81</v>
      </c>
      <c r="U356" s="43">
        <v>54.65</v>
      </c>
      <c r="V356" s="43">
        <v>1</v>
      </c>
      <c r="W356" s="43">
        <v>1.25</v>
      </c>
      <c r="X356" s="43">
        <v>6.4000000000000001E-2</v>
      </c>
      <c r="Y356" s="43">
        <f t="shared" si="30"/>
        <v>1.25</v>
      </c>
      <c r="Z356" s="43">
        <f t="shared" si="31"/>
        <v>6.4000000000000001E-2</v>
      </c>
      <c r="AA356" s="43">
        <v>0.1</v>
      </c>
      <c r="AB356" s="44">
        <v>0.68143036573525195</v>
      </c>
      <c r="AC356">
        <f t="shared" si="32"/>
        <v>383</v>
      </c>
      <c r="AD356">
        <f t="shared" si="33"/>
        <v>1</v>
      </c>
      <c r="AE356">
        <f t="shared" si="34"/>
        <v>0.1</v>
      </c>
      <c r="AF356">
        <f>'TP Factors'!$D$3</f>
        <v>1.168489000131735</v>
      </c>
      <c r="AG356">
        <f t="shared" si="35"/>
        <v>0.1</v>
      </c>
    </row>
    <row r="357" spans="1:33">
      <c r="A357" s="40" t="s">
        <v>65</v>
      </c>
      <c r="B357" s="40">
        <v>27</v>
      </c>
      <c r="C357" s="40" t="s">
        <v>66</v>
      </c>
      <c r="D357" s="41">
        <v>33.090000000000003</v>
      </c>
      <c r="E357" s="40" t="s">
        <v>67</v>
      </c>
      <c r="F357" s="40">
        <v>1234</v>
      </c>
      <c r="G357" s="35">
        <v>13</v>
      </c>
      <c r="H357" s="40" t="s">
        <v>68</v>
      </c>
      <c r="I357" s="40" t="s">
        <v>69</v>
      </c>
      <c r="J357" s="40">
        <v>31</v>
      </c>
      <c r="K357" s="42">
        <v>63.097000118300002</v>
      </c>
      <c r="L357" s="42">
        <v>177.78012571400001</v>
      </c>
      <c r="M357" s="41">
        <v>0.06</v>
      </c>
      <c r="N357" s="41">
        <v>0.01</v>
      </c>
      <c r="O357" s="40">
        <v>23170</v>
      </c>
      <c r="P357" s="40">
        <v>22682</v>
      </c>
      <c r="Q357" s="43">
        <v>23170</v>
      </c>
      <c r="R357" s="43">
        <v>1100</v>
      </c>
      <c r="S357" s="40" t="s">
        <v>72</v>
      </c>
      <c r="T357" s="40" t="s">
        <v>74</v>
      </c>
      <c r="U357" s="43">
        <v>54.65</v>
      </c>
      <c r="V357" s="43">
        <v>1</v>
      </c>
      <c r="W357" s="43">
        <v>1.85</v>
      </c>
      <c r="X357" s="43">
        <v>0.22</v>
      </c>
      <c r="Y357" s="43">
        <f t="shared" si="30"/>
        <v>1.85</v>
      </c>
      <c r="Z357" s="43">
        <f t="shared" si="31"/>
        <v>0.22</v>
      </c>
      <c r="AA357" s="43">
        <v>0.34200000000000003</v>
      </c>
      <c r="AB357" s="44">
        <v>4.3930250060390398E-2</v>
      </c>
      <c r="AC357">
        <f t="shared" si="32"/>
        <v>84</v>
      </c>
      <c r="AD357">
        <f t="shared" si="33"/>
        <v>0</v>
      </c>
      <c r="AE357">
        <f t="shared" si="34"/>
        <v>0</v>
      </c>
      <c r="AF357">
        <f>'TP Factors'!$D$3</f>
        <v>1.168489000131735</v>
      </c>
      <c r="AG357">
        <f t="shared" si="35"/>
        <v>0</v>
      </c>
    </row>
    <row r="358" spans="1:33">
      <c r="A358" s="40" t="s">
        <v>65</v>
      </c>
      <c r="B358" s="40">
        <v>27</v>
      </c>
      <c r="C358" s="40" t="s">
        <v>66</v>
      </c>
      <c r="D358" s="41">
        <v>33.090000000000003</v>
      </c>
      <c r="E358" s="40" t="s">
        <v>67</v>
      </c>
      <c r="F358" s="40">
        <v>1234</v>
      </c>
      <c r="G358" s="35">
        <v>13</v>
      </c>
      <c r="H358" s="40" t="s">
        <v>68</v>
      </c>
      <c r="I358" s="40" t="s">
        <v>69</v>
      </c>
      <c r="J358" s="40">
        <v>25</v>
      </c>
      <c r="K358" s="42">
        <v>91.519281630600005</v>
      </c>
      <c r="L358" s="42">
        <v>278.655048179</v>
      </c>
      <c r="M358" s="41">
        <v>0.05</v>
      </c>
      <c r="N358" s="41">
        <v>0.01</v>
      </c>
      <c r="O358" s="40">
        <v>23180</v>
      </c>
      <c r="P358" s="40">
        <v>22692</v>
      </c>
      <c r="Q358" s="43">
        <v>23180</v>
      </c>
      <c r="R358" s="43">
        <v>1100</v>
      </c>
      <c r="S358" s="40" t="s">
        <v>77</v>
      </c>
      <c r="T358" s="40" t="s">
        <v>97</v>
      </c>
      <c r="U358" s="43">
        <v>54.65</v>
      </c>
      <c r="V358" s="43">
        <v>1</v>
      </c>
      <c r="W358" s="43">
        <v>1.85</v>
      </c>
      <c r="X358" s="43">
        <v>0.22</v>
      </c>
      <c r="Y358" s="43">
        <f t="shared" si="30"/>
        <v>1.85</v>
      </c>
      <c r="Z358" s="43">
        <f t="shared" si="31"/>
        <v>0.22</v>
      </c>
      <c r="AA358" s="43">
        <v>0.17399999999999999</v>
      </c>
      <c r="AB358" s="44">
        <v>6.8856886553090801E-2</v>
      </c>
      <c r="AC358">
        <f t="shared" si="32"/>
        <v>67</v>
      </c>
      <c r="AD358">
        <f t="shared" si="33"/>
        <v>0</v>
      </c>
      <c r="AE358">
        <f t="shared" si="34"/>
        <v>0</v>
      </c>
      <c r="AF358">
        <f>'TP Factors'!$D$3</f>
        <v>1.168489000131735</v>
      </c>
      <c r="AG358">
        <f t="shared" si="35"/>
        <v>0</v>
      </c>
    </row>
    <row r="359" spans="1:33">
      <c r="A359" s="40" t="s">
        <v>65</v>
      </c>
      <c r="B359" s="40">
        <v>27</v>
      </c>
      <c r="C359" s="40" t="s">
        <v>66</v>
      </c>
      <c r="D359" s="41">
        <v>33.090000000000003</v>
      </c>
      <c r="E359" s="40" t="s">
        <v>67</v>
      </c>
      <c r="F359" s="40">
        <v>3456</v>
      </c>
      <c r="G359" s="35">
        <v>4</v>
      </c>
      <c r="H359" s="40" t="s">
        <v>68</v>
      </c>
      <c r="I359" s="40" t="s">
        <v>69</v>
      </c>
      <c r="J359" s="40">
        <v>5</v>
      </c>
      <c r="K359" s="42">
        <v>22.976771457200002</v>
      </c>
      <c r="L359" s="42">
        <v>25.465801550599998</v>
      </c>
      <c r="M359" s="41">
        <v>0.01</v>
      </c>
      <c r="N359" s="41">
        <v>0</v>
      </c>
      <c r="O359" s="40">
        <v>23181</v>
      </c>
      <c r="P359" s="40">
        <v>22693</v>
      </c>
      <c r="Q359" s="43">
        <v>23181</v>
      </c>
      <c r="R359" s="43">
        <v>3100</v>
      </c>
      <c r="S359" s="40" t="s">
        <v>72</v>
      </c>
      <c r="T359" s="40" t="s">
        <v>134</v>
      </c>
      <c r="U359" s="43">
        <v>54.65</v>
      </c>
      <c r="V359" s="43">
        <v>1</v>
      </c>
      <c r="W359" s="43">
        <v>1.25</v>
      </c>
      <c r="X359" s="43">
        <v>6.4000000000000001E-2</v>
      </c>
      <c r="Y359" s="43">
        <f t="shared" si="30"/>
        <v>1.25</v>
      </c>
      <c r="Z359" s="43">
        <f t="shared" si="31"/>
        <v>6.4000000000000001E-2</v>
      </c>
      <c r="AA359" s="43">
        <v>0.41099999999999998</v>
      </c>
      <c r="AB359" s="44">
        <v>6.2927114349471602E-3</v>
      </c>
      <c r="AC359">
        <f t="shared" si="32"/>
        <v>15</v>
      </c>
      <c r="AD359">
        <f t="shared" si="33"/>
        <v>0</v>
      </c>
      <c r="AE359">
        <f t="shared" si="34"/>
        <v>0</v>
      </c>
      <c r="AF359">
        <f>'TP Factors'!$D$3</f>
        <v>1.168489000131735</v>
      </c>
      <c r="AG359">
        <f t="shared" si="35"/>
        <v>0</v>
      </c>
    </row>
    <row r="360" spans="1:33">
      <c r="A360" s="40" t="s">
        <v>65</v>
      </c>
      <c r="B360" s="40">
        <v>27</v>
      </c>
      <c r="C360" s="40" t="s">
        <v>66</v>
      </c>
      <c r="D360" s="41">
        <v>33.090000000000003</v>
      </c>
      <c r="E360" s="40" t="s">
        <v>67</v>
      </c>
      <c r="F360" s="40">
        <v>3456</v>
      </c>
      <c r="G360" s="35">
        <v>0</v>
      </c>
      <c r="H360" s="40" t="s">
        <v>68</v>
      </c>
      <c r="I360" s="40" t="s">
        <v>69</v>
      </c>
      <c r="J360" s="40">
        <v>207</v>
      </c>
      <c r="K360" s="42">
        <v>167.22573773600001</v>
      </c>
      <c r="L360" s="42">
        <v>1340.2512307300001</v>
      </c>
      <c r="M360" s="41">
        <v>0</v>
      </c>
      <c r="N360" s="41">
        <v>0</v>
      </c>
      <c r="O360" s="40">
        <v>23182</v>
      </c>
      <c r="P360" s="40">
        <v>22694</v>
      </c>
      <c r="Q360" s="43">
        <v>23182</v>
      </c>
      <c r="R360" s="43">
        <v>6300</v>
      </c>
      <c r="S360" s="40" t="s">
        <v>72</v>
      </c>
      <c r="T360" s="40" t="s">
        <v>93</v>
      </c>
      <c r="U360" s="43">
        <v>54.65</v>
      </c>
      <c r="V360" s="43">
        <v>1</v>
      </c>
      <c r="W360" s="43">
        <v>0</v>
      </c>
      <c r="X360" s="43">
        <v>0</v>
      </c>
      <c r="Y360" s="43">
        <f t="shared" si="30"/>
        <v>0</v>
      </c>
      <c r="Z360" s="43">
        <f t="shared" si="31"/>
        <v>0</v>
      </c>
      <c r="AA360" s="43">
        <v>0.30299999999999999</v>
      </c>
      <c r="AB360" s="44">
        <v>0.33118196689711199</v>
      </c>
      <c r="AC360">
        <f t="shared" si="32"/>
        <v>564</v>
      </c>
      <c r="AD360">
        <f t="shared" si="33"/>
        <v>0</v>
      </c>
      <c r="AE360">
        <f t="shared" si="34"/>
        <v>0</v>
      </c>
      <c r="AF360">
        <f>'TP Factors'!$D$3</f>
        <v>1.168489000131735</v>
      </c>
      <c r="AG360">
        <f t="shared" si="35"/>
        <v>0</v>
      </c>
    </row>
    <row r="361" spans="1:33">
      <c r="A361" s="40" t="s">
        <v>65</v>
      </c>
      <c r="B361" s="40">
        <v>27</v>
      </c>
      <c r="C361" s="40" t="s">
        <v>66</v>
      </c>
      <c r="D361" s="41">
        <v>33.090000000000003</v>
      </c>
      <c r="E361" s="40" t="s">
        <v>67</v>
      </c>
      <c r="F361" s="40">
        <v>1234</v>
      </c>
      <c r="G361" s="35">
        <v>13</v>
      </c>
      <c r="H361" s="40" t="s">
        <v>68</v>
      </c>
      <c r="I361" s="40" t="s">
        <v>69</v>
      </c>
      <c r="J361" s="40">
        <v>2901</v>
      </c>
      <c r="K361" s="42">
        <v>680.66164430000003</v>
      </c>
      <c r="L361" s="42">
        <v>16669.678595199999</v>
      </c>
      <c r="M361" s="41">
        <v>5.37</v>
      </c>
      <c r="N361" s="41">
        <v>0.64</v>
      </c>
      <c r="O361" s="40">
        <v>23183</v>
      </c>
      <c r="P361" s="40">
        <v>22695</v>
      </c>
      <c r="Q361" s="43">
        <v>23183</v>
      </c>
      <c r="R361" s="43">
        <v>1100</v>
      </c>
      <c r="S361" s="40" t="s">
        <v>70</v>
      </c>
      <c r="T361" s="40" t="s">
        <v>99</v>
      </c>
      <c r="U361" s="43">
        <v>54.65</v>
      </c>
      <c r="V361" s="43">
        <v>1</v>
      </c>
      <c r="W361" s="43">
        <v>1.85</v>
      </c>
      <c r="X361" s="43">
        <v>0.22</v>
      </c>
      <c r="Y361" s="43">
        <f t="shared" si="30"/>
        <v>1.85</v>
      </c>
      <c r="Z361" s="43">
        <f t="shared" si="31"/>
        <v>0.22</v>
      </c>
      <c r="AA361" s="43">
        <v>0.34200000000000003</v>
      </c>
      <c r="AB361" s="44">
        <v>1.72642680260364</v>
      </c>
      <c r="AC361">
        <f t="shared" si="32"/>
        <v>3317</v>
      </c>
      <c r="AD361">
        <f t="shared" si="33"/>
        <v>14</v>
      </c>
      <c r="AE361">
        <f t="shared" si="34"/>
        <v>1.6</v>
      </c>
      <c r="AF361">
        <f>'TP Factors'!$D$3</f>
        <v>1.168489000131735</v>
      </c>
      <c r="AG361">
        <f t="shared" si="35"/>
        <v>1.9</v>
      </c>
    </row>
    <row r="362" spans="1:33">
      <c r="A362" s="40" t="s">
        <v>65</v>
      </c>
      <c r="B362" s="40">
        <v>27</v>
      </c>
      <c r="C362" s="40" t="s">
        <v>66</v>
      </c>
      <c r="D362" s="41">
        <v>33.090000000000003</v>
      </c>
      <c r="E362" s="40" t="s">
        <v>67</v>
      </c>
      <c r="F362" s="40">
        <v>3456</v>
      </c>
      <c r="G362" s="35">
        <v>4</v>
      </c>
      <c r="H362" s="40" t="s">
        <v>68</v>
      </c>
      <c r="I362" s="40" t="s">
        <v>69</v>
      </c>
      <c r="J362" s="40">
        <v>636</v>
      </c>
      <c r="K362" s="42">
        <v>294.64835935600001</v>
      </c>
      <c r="L362" s="42">
        <v>3043.0006627500002</v>
      </c>
      <c r="M362" s="41">
        <v>0.76</v>
      </c>
      <c r="N362" s="41">
        <v>0.04</v>
      </c>
      <c r="O362" s="40">
        <v>23199</v>
      </c>
      <c r="P362" s="40">
        <v>22711</v>
      </c>
      <c r="Q362" s="43">
        <v>23199</v>
      </c>
      <c r="R362" s="43">
        <v>3100</v>
      </c>
      <c r="S362" s="40" t="s">
        <v>72</v>
      </c>
      <c r="T362" s="40" t="s">
        <v>134</v>
      </c>
      <c r="U362" s="43">
        <v>54.65</v>
      </c>
      <c r="V362" s="43">
        <v>1</v>
      </c>
      <c r="W362" s="43">
        <v>1.25</v>
      </c>
      <c r="X362" s="43">
        <v>6.4000000000000001E-2</v>
      </c>
      <c r="Y362" s="43">
        <f t="shared" si="30"/>
        <v>1.25</v>
      </c>
      <c r="Z362" s="43">
        <f t="shared" si="31"/>
        <v>6.4000000000000001E-2</v>
      </c>
      <c r="AA362" s="43">
        <v>0.41099999999999998</v>
      </c>
      <c r="AB362" s="44">
        <v>0.75193883181806198</v>
      </c>
      <c r="AC362">
        <f t="shared" si="32"/>
        <v>1736</v>
      </c>
      <c r="AD362">
        <f t="shared" si="33"/>
        <v>5</v>
      </c>
      <c r="AE362">
        <f t="shared" si="34"/>
        <v>0.2</v>
      </c>
      <c r="AF362">
        <f>'TP Factors'!$D$3</f>
        <v>1.168489000131735</v>
      </c>
      <c r="AG362">
        <f t="shared" si="35"/>
        <v>0.2</v>
      </c>
    </row>
    <row r="363" spans="1:33">
      <c r="A363" s="40" t="s">
        <v>65</v>
      </c>
      <c r="B363" s="40">
        <v>27</v>
      </c>
      <c r="C363" s="40" t="s">
        <v>66</v>
      </c>
      <c r="D363" s="41">
        <v>33.090000000000003</v>
      </c>
      <c r="E363" s="40" t="s">
        <v>67</v>
      </c>
      <c r="F363" s="40">
        <v>3456</v>
      </c>
      <c r="G363" s="35">
        <v>30.5</v>
      </c>
      <c r="H363" s="40" t="s">
        <v>68</v>
      </c>
      <c r="I363" s="40" t="s">
        <v>69</v>
      </c>
      <c r="J363" s="40">
        <v>851</v>
      </c>
      <c r="K363" s="42">
        <v>392.91032812200001</v>
      </c>
      <c r="L363" s="42">
        <v>6659.3489389400002</v>
      </c>
      <c r="M363" s="41">
        <v>1.63</v>
      </c>
      <c r="N363" s="41">
        <v>0.43</v>
      </c>
      <c r="O363" s="40">
        <v>23201</v>
      </c>
      <c r="P363" s="40">
        <v>22713</v>
      </c>
      <c r="Q363" s="43">
        <v>23201</v>
      </c>
      <c r="R363" s="43">
        <v>2210</v>
      </c>
      <c r="S363" s="40" t="s">
        <v>77</v>
      </c>
      <c r="T363" s="40" t="s">
        <v>82</v>
      </c>
      <c r="U363" s="43">
        <v>54.65</v>
      </c>
      <c r="V363" s="43">
        <v>1</v>
      </c>
      <c r="W363" s="43">
        <v>1.92</v>
      </c>
      <c r="X363" s="43">
        <v>0.50600000000000001</v>
      </c>
      <c r="Y363" s="43">
        <f t="shared" si="30"/>
        <v>1.92</v>
      </c>
      <c r="Z363" s="43">
        <f t="shared" si="31"/>
        <v>0.50600000000000001</v>
      </c>
      <c r="AA363" s="43">
        <v>0.251</v>
      </c>
      <c r="AB363" s="44">
        <v>1.2976384938897001</v>
      </c>
      <c r="AC363">
        <f t="shared" si="32"/>
        <v>1830</v>
      </c>
      <c r="AD363">
        <f t="shared" si="33"/>
        <v>8</v>
      </c>
      <c r="AE363">
        <f t="shared" si="34"/>
        <v>2</v>
      </c>
      <c r="AF363">
        <f>'TP Factors'!$D$3</f>
        <v>1.168489000131735</v>
      </c>
      <c r="AG363">
        <f t="shared" si="35"/>
        <v>2.2999999999999998</v>
      </c>
    </row>
    <row r="364" spans="1:33">
      <c r="A364" s="40" t="s">
        <v>65</v>
      </c>
      <c r="B364" s="40">
        <v>27</v>
      </c>
      <c r="C364" s="40" t="s">
        <v>66</v>
      </c>
      <c r="D364" s="41">
        <v>33.090000000000003</v>
      </c>
      <c r="E364" s="40" t="s">
        <v>67</v>
      </c>
      <c r="F364" s="40">
        <v>1234</v>
      </c>
      <c r="G364" s="35">
        <v>13</v>
      </c>
      <c r="H364" s="40" t="s">
        <v>68</v>
      </c>
      <c r="I364" s="40" t="s">
        <v>69</v>
      </c>
      <c r="J364" s="40">
        <v>450</v>
      </c>
      <c r="K364" s="42">
        <v>388.92235439900003</v>
      </c>
      <c r="L364" s="42">
        <v>2584.2937250999998</v>
      </c>
      <c r="M364" s="41">
        <v>0.83</v>
      </c>
      <c r="N364" s="41">
        <v>0.1</v>
      </c>
      <c r="O364" s="40">
        <v>23205</v>
      </c>
      <c r="P364" s="40">
        <v>22717</v>
      </c>
      <c r="Q364" s="43">
        <v>23205</v>
      </c>
      <c r="R364" s="43">
        <v>1100</v>
      </c>
      <c r="S364" s="40" t="s">
        <v>72</v>
      </c>
      <c r="T364" s="40" t="s">
        <v>74</v>
      </c>
      <c r="U364" s="43">
        <v>54.65</v>
      </c>
      <c r="V364" s="43">
        <v>1</v>
      </c>
      <c r="W364" s="43">
        <v>1.85</v>
      </c>
      <c r="X364" s="43">
        <v>0.22</v>
      </c>
      <c r="Y364" s="43">
        <f t="shared" si="30"/>
        <v>1.85</v>
      </c>
      <c r="Z364" s="43">
        <f t="shared" si="31"/>
        <v>0.22</v>
      </c>
      <c r="AA364" s="43">
        <v>0.34200000000000003</v>
      </c>
      <c r="AB364" s="44">
        <v>0.60429435114485996</v>
      </c>
      <c r="AC364">
        <f t="shared" si="32"/>
        <v>1161</v>
      </c>
      <c r="AD364">
        <f t="shared" si="33"/>
        <v>5</v>
      </c>
      <c r="AE364">
        <f t="shared" si="34"/>
        <v>0.6</v>
      </c>
      <c r="AF364">
        <f>'TP Factors'!$D$3</f>
        <v>1.168489000131735</v>
      </c>
      <c r="AG364">
        <f t="shared" si="35"/>
        <v>0.7</v>
      </c>
    </row>
    <row r="365" spans="1:33">
      <c r="A365" s="40" t="s">
        <v>65</v>
      </c>
      <c r="B365" s="40">
        <v>27</v>
      </c>
      <c r="C365" s="40" t="s">
        <v>66</v>
      </c>
      <c r="D365" s="41">
        <v>33.090000000000003</v>
      </c>
      <c r="E365" s="40" t="s">
        <v>67</v>
      </c>
      <c r="F365" s="40">
        <v>1234</v>
      </c>
      <c r="G365" s="35">
        <v>0</v>
      </c>
      <c r="H365" s="40" t="s">
        <v>68</v>
      </c>
      <c r="I365" s="40" t="s">
        <v>69</v>
      </c>
      <c r="J365" s="40">
        <v>1</v>
      </c>
      <c r="K365" s="42">
        <v>15.9551832534</v>
      </c>
      <c r="L365" s="42">
        <v>3.8015169471200001</v>
      </c>
      <c r="M365" s="41">
        <v>0</v>
      </c>
      <c r="N365" s="41">
        <v>0</v>
      </c>
      <c r="O365" s="40">
        <v>23215</v>
      </c>
      <c r="P365" s="40">
        <v>22727</v>
      </c>
      <c r="Q365" s="43">
        <v>23215</v>
      </c>
      <c r="R365" s="43">
        <v>5300</v>
      </c>
      <c r="S365" s="40" t="s">
        <v>77</v>
      </c>
      <c r="T365" s="40" t="s">
        <v>119</v>
      </c>
      <c r="U365" s="43">
        <v>54.65</v>
      </c>
      <c r="V365" s="43">
        <v>1</v>
      </c>
      <c r="W365" s="43">
        <v>0.6</v>
      </c>
      <c r="X365" s="43">
        <v>0.13500000000000001</v>
      </c>
      <c r="Y365" s="43">
        <f t="shared" si="30"/>
        <v>0.6</v>
      </c>
      <c r="Z365" s="43">
        <f t="shared" si="31"/>
        <v>0.13500000000000001</v>
      </c>
      <c r="AA365" s="43">
        <v>0.5</v>
      </c>
      <c r="AB365" s="44">
        <v>9.3937153727561E-4</v>
      </c>
      <c r="AC365">
        <f t="shared" si="32"/>
        <v>3</v>
      </c>
      <c r="AD365">
        <f t="shared" si="33"/>
        <v>0</v>
      </c>
      <c r="AE365">
        <f t="shared" si="34"/>
        <v>0</v>
      </c>
      <c r="AF365">
        <f>'TP Factors'!$D$3</f>
        <v>1.168489000131735</v>
      </c>
      <c r="AG365">
        <f t="shared" si="35"/>
        <v>0</v>
      </c>
    </row>
    <row r="366" spans="1:33">
      <c r="A366" s="40" t="s">
        <v>65</v>
      </c>
      <c r="B366" s="40">
        <v>27</v>
      </c>
      <c r="C366" s="40" t="s">
        <v>66</v>
      </c>
      <c r="D366" s="41">
        <v>33.090000000000003</v>
      </c>
      <c r="E366" s="40" t="s">
        <v>67</v>
      </c>
      <c r="F366" s="40">
        <v>1234</v>
      </c>
      <c r="G366" s="35">
        <v>98</v>
      </c>
      <c r="H366" s="40" t="s">
        <v>68</v>
      </c>
      <c r="I366" s="40" t="s">
        <v>69</v>
      </c>
      <c r="J366" s="40">
        <v>34</v>
      </c>
      <c r="K366" s="42">
        <v>72.355362207699997</v>
      </c>
      <c r="L366" s="42">
        <v>97.163940759400006</v>
      </c>
      <c r="M366" s="41">
        <v>0.06</v>
      </c>
      <c r="N366" s="41">
        <v>0.02</v>
      </c>
      <c r="O366" s="40">
        <v>23225</v>
      </c>
      <c r="P366" s="40">
        <v>22737</v>
      </c>
      <c r="Q366" s="43">
        <v>23225</v>
      </c>
      <c r="R366" s="43">
        <v>1700</v>
      </c>
      <c r="S366" s="40" t="s">
        <v>77</v>
      </c>
      <c r="T366" s="40" t="s">
        <v>138</v>
      </c>
      <c r="U366" s="43">
        <v>54.65</v>
      </c>
      <c r="V366" s="43">
        <v>1</v>
      </c>
      <c r="W366" s="43">
        <v>1.8</v>
      </c>
      <c r="X366" s="43">
        <v>0.47799999999999998</v>
      </c>
      <c r="Y366" s="43">
        <f t="shared" si="30"/>
        <v>1.8</v>
      </c>
      <c r="Z366" s="43">
        <f t="shared" si="31"/>
        <v>0.47799999999999998</v>
      </c>
      <c r="AA366" s="43">
        <v>0.68</v>
      </c>
      <c r="AB366" s="44">
        <v>2.4009636608362601E-2</v>
      </c>
      <c r="AC366">
        <f t="shared" si="32"/>
        <v>92</v>
      </c>
      <c r="AD366">
        <f t="shared" si="33"/>
        <v>0</v>
      </c>
      <c r="AE366">
        <f t="shared" si="34"/>
        <v>0.1</v>
      </c>
      <c r="AF366">
        <f>'TP Factors'!$D$3</f>
        <v>1.168489000131735</v>
      </c>
      <c r="AG366">
        <f t="shared" si="35"/>
        <v>0.1</v>
      </c>
    </row>
    <row r="367" spans="1:33">
      <c r="A367" s="40" t="s">
        <v>65</v>
      </c>
      <c r="B367" s="40">
        <v>27</v>
      </c>
      <c r="C367" s="40" t="s">
        <v>66</v>
      </c>
      <c r="D367" s="41">
        <v>33.090000000000003</v>
      </c>
      <c r="E367" s="40" t="s">
        <v>67</v>
      </c>
      <c r="F367" s="40">
        <v>3456</v>
      </c>
      <c r="G367" s="35">
        <v>3</v>
      </c>
      <c r="H367" s="40" t="s">
        <v>68</v>
      </c>
      <c r="I367" s="40" t="s">
        <v>69</v>
      </c>
      <c r="J367" s="40">
        <v>1038</v>
      </c>
      <c r="K367" s="42">
        <v>316.33744990700001</v>
      </c>
      <c r="L367" s="42">
        <v>4938.9782353199998</v>
      </c>
      <c r="M367" s="41">
        <v>0.73</v>
      </c>
      <c r="N367" s="41">
        <v>0.09</v>
      </c>
      <c r="O367" s="40">
        <v>23229</v>
      </c>
      <c r="P367" s="40">
        <v>22741</v>
      </c>
      <c r="Q367" s="43">
        <v>23229</v>
      </c>
      <c r="R367" s="43">
        <v>4340</v>
      </c>
      <c r="S367" s="40" t="s">
        <v>72</v>
      </c>
      <c r="T367" s="40" t="s">
        <v>88</v>
      </c>
      <c r="U367" s="43">
        <v>54.65</v>
      </c>
      <c r="V367" s="43">
        <v>1</v>
      </c>
      <c r="W367" s="43">
        <v>0.7</v>
      </c>
      <c r="X367" s="43">
        <v>0.09</v>
      </c>
      <c r="Y367" s="43">
        <f t="shared" si="30"/>
        <v>0.7</v>
      </c>
      <c r="Z367" s="43">
        <f t="shared" si="31"/>
        <v>0.09</v>
      </c>
      <c r="AA367" s="43">
        <v>0.41299999999999998</v>
      </c>
      <c r="AB367" s="44">
        <v>0.73717296514787101</v>
      </c>
      <c r="AC367">
        <f t="shared" si="32"/>
        <v>1710</v>
      </c>
      <c r="AD367">
        <f t="shared" si="33"/>
        <v>3</v>
      </c>
      <c r="AE367">
        <f t="shared" si="34"/>
        <v>0.3</v>
      </c>
      <c r="AF367">
        <f>'TP Factors'!$D$3</f>
        <v>1.168489000131735</v>
      </c>
      <c r="AG367">
        <f t="shared" si="35"/>
        <v>0.4</v>
      </c>
    </row>
    <row r="368" spans="1:33">
      <c r="A368" s="40" t="s">
        <v>65</v>
      </c>
      <c r="B368" s="40">
        <v>27</v>
      </c>
      <c r="C368" s="40" t="s">
        <v>66</v>
      </c>
      <c r="D368" s="41">
        <v>33.090000000000003</v>
      </c>
      <c r="E368" s="40" t="s">
        <v>67</v>
      </c>
      <c r="F368" s="40">
        <v>1234</v>
      </c>
      <c r="G368" s="35">
        <v>13</v>
      </c>
      <c r="H368" s="40" t="s">
        <v>68</v>
      </c>
      <c r="I368" s="40" t="s">
        <v>69</v>
      </c>
      <c r="J368" s="40">
        <v>1840</v>
      </c>
      <c r="K368" s="42">
        <v>572.74079078299997</v>
      </c>
      <c r="L368" s="42">
        <v>10570.3199845</v>
      </c>
      <c r="M368" s="41">
        <v>3.4</v>
      </c>
      <c r="N368" s="41">
        <v>0.4</v>
      </c>
      <c r="O368" s="40">
        <v>23238</v>
      </c>
      <c r="P368" s="40">
        <v>22750</v>
      </c>
      <c r="Q368" s="43">
        <v>23238</v>
      </c>
      <c r="R368" s="43">
        <v>1100</v>
      </c>
      <c r="S368" s="40" t="s">
        <v>72</v>
      </c>
      <c r="T368" s="40" t="s">
        <v>74</v>
      </c>
      <c r="U368" s="43">
        <v>54.65</v>
      </c>
      <c r="V368" s="43">
        <v>1</v>
      </c>
      <c r="W368" s="43">
        <v>1.85</v>
      </c>
      <c r="X368" s="43">
        <v>0.22</v>
      </c>
      <c r="Y368" s="43">
        <f t="shared" si="30"/>
        <v>1.85</v>
      </c>
      <c r="Z368" s="43">
        <f t="shared" si="31"/>
        <v>0.22</v>
      </c>
      <c r="AA368" s="43">
        <v>0.34200000000000003</v>
      </c>
      <c r="AB368" s="44">
        <v>2.6119725040477801</v>
      </c>
      <c r="AC368">
        <f t="shared" si="32"/>
        <v>5018</v>
      </c>
      <c r="AD368">
        <f t="shared" si="33"/>
        <v>20</v>
      </c>
      <c r="AE368">
        <f t="shared" si="34"/>
        <v>2.4</v>
      </c>
      <c r="AF368">
        <f>'TP Factors'!$D$3</f>
        <v>1.168489000131735</v>
      </c>
      <c r="AG368">
        <f t="shared" si="35"/>
        <v>2.8</v>
      </c>
    </row>
    <row r="369" spans="1:33">
      <c r="A369" s="40" t="s">
        <v>65</v>
      </c>
      <c r="B369" s="40">
        <v>27</v>
      </c>
      <c r="C369" s="40" t="s">
        <v>66</v>
      </c>
      <c r="D369" s="41">
        <v>33.090000000000003</v>
      </c>
      <c r="E369" s="40" t="s">
        <v>67</v>
      </c>
      <c r="F369" s="40">
        <v>1234</v>
      </c>
      <c r="G369" s="35">
        <v>102.5</v>
      </c>
      <c r="H369" s="40" t="s">
        <v>68</v>
      </c>
      <c r="I369" s="40" t="s">
        <v>69</v>
      </c>
      <c r="J369" s="40">
        <v>314</v>
      </c>
      <c r="K369" s="42">
        <v>132.95569094999999</v>
      </c>
      <c r="L369" s="42">
        <v>931.95918992300005</v>
      </c>
      <c r="M369" s="41">
        <v>0.66</v>
      </c>
      <c r="N369" s="41">
        <v>0.16</v>
      </c>
      <c r="O369" s="40">
        <v>23258</v>
      </c>
      <c r="P369" s="40">
        <v>22769</v>
      </c>
      <c r="Q369" s="43">
        <v>23258</v>
      </c>
      <c r="R369" s="43">
        <v>1300</v>
      </c>
      <c r="S369" s="40" t="s">
        <v>72</v>
      </c>
      <c r="T369" s="40" t="s">
        <v>89</v>
      </c>
      <c r="U369" s="43">
        <v>54.65</v>
      </c>
      <c r="V369" s="43">
        <v>1</v>
      </c>
      <c r="W369" s="43">
        <v>2.42</v>
      </c>
      <c r="X369" s="43">
        <v>0.51600000000000001</v>
      </c>
      <c r="Y369" s="43">
        <f t="shared" si="30"/>
        <v>2.42</v>
      </c>
      <c r="Z369" s="43">
        <f t="shared" si="31"/>
        <v>0.51600000000000001</v>
      </c>
      <c r="AA369" s="43">
        <v>0.66200000000000003</v>
      </c>
      <c r="AB369" s="44">
        <v>0.23029120997254601</v>
      </c>
      <c r="AC369">
        <f t="shared" si="32"/>
        <v>856</v>
      </c>
      <c r="AD369">
        <f t="shared" si="33"/>
        <v>5</v>
      </c>
      <c r="AE369">
        <f t="shared" si="34"/>
        <v>1</v>
      </c>
      <c r="AF369">
        <f>'TP Factors'!$D$3</f>
        <v>1.168489000131735</v>
      </c>
      <c r="AG369">
        <f t="shared" si="35"/>
        <v>1.2</v>
      </c>
    </row>
    <row r="370" spans="1:33">
      <c r="A370" s="40" t="s">
        <v>65</v>
      </c>
      <c r="B370" s="40">
        <v>27</v>
      </c>
      <c r="C370" s="40" t="s">
        <v>66</v>
      </c>
      <c r="D370" s="41">
        <v>33.090000000000003</v>
      </c>
      <c r="E370" s="40" t="s">
        <v>67</v>
      </c>
      <c r="F370" s="40">
        <v>1234</v>
      </c>
      <c r="G370" s="35">
        <v>13</v>
      </c>
      <c r="H370" s="40" t="s">
        <v>68</v>
      </c>
      <c r="I370" s="40" t="s">
        <v>69</v>
      </c>
      <c r="J370" s="40">
        <v>4</v>
      </c>
      <c r="K370" s="42">
        <v>35.063568797400002</v>
      </c>
      <c r="L370" s="42">
        <v>45.023577177</v>
      </c>
      <c r="M370" s="41">
        <v>0.01</v>
      </c>
      <c r="N370" s="41">
        <v>0</v>
      </c>
      <c r="O370" s="40">
        <v>23262</v>
      </c>
      <c r="P370" s="40">
        <v>22773</v>
      </c>
      <c r="Q370" s="43">
        <v>23262</v>
      </c>
      <c r="R370" s="43">
        <v>1100</v>
      </c>
      <c r="S370" s="40" t="s">
        <v>77</v>
      </c>
      <c r="T370" s="40" t="s">
        <v>97</v>
      </c>
      <c r="U370" s="43">
        <v>54.65</v>
      </c>
      <c r="V370" s="43">
        <v>1</v>
      </c>
      <c r="W370" s="43">
        <v>1.85</v>
      </c>
      <c r="X370" s="43">
        <v>0.22</v>
      </c>
      <c r="Y370" s="43">
        <f t="shared" si="30"/>
        <v>1.85</v>
      </c>
      <c r="Z370" s="43">
        <f t="shared" si="31"/>
        <v>0.22</v>
      </c>
      <c r="AA370" s="43">
        <v>0.17399999999999999</v>
      </c>
      <c r="AB370" s="44">
        <v>1.11255237129789E-2</v>
      </c>
      <c r="AC370">
        <f t="shared" si="32"/>
        <v>11</v>
      </c>
      <c r="AD370">
        <f t="shared" si="33"/>
        <v>0</v>
      </c>
      <c r="AE370">
        <f t="shared" si="34"/>
        <v>0</v>
      </c>
      <c r="AF370">
        <f>'TP Factors'!$D$3</f>
        <v>1.168489000131735</v>
      </c>
      <c r="AG370">
        <f t="shared" si="35"/>
        <v>0</v>
      </c>
    </row>
    <row r="371" spans="1:33">
      <c r="A371" s="40" t="s">
        <v>65</v>
      </c>
      <c r="B371" s="40">
        <v>27</v>
      </c>
      <c r="C371" s="40" t="s">
        <v>66</v>
      </c>
      <c r="D371" s="41">
        <v>33.090000000000003</v>
      </c>
      <c r="E371" s="40" t="s">
        <v>67</v>
      </c>
      <c r="F371" s="40">
        <v>3456</v>
      </c>
      <c r="G371" s="35">
        <v>30.5</v>
      </c>
      <c r="H371" s="40" t="s">
        <v>68</v>
      </c>
      <c r="I371" s="40" t="s">
        <v>69</v>
      </c>
      <c r="J371" s="40">
        <v>68</v>
      </c>
      <c r="K371" s="42">
        <v>142.704251752</v>
      </c>
      <c r="L371" s="42">
        <v>497.56322438199999</v>
      </c>
      <c r="M371" s="41">
        <v>0.13</v>
      </c>
      <c r="N371" s="41">
        <v>0.03</v>
      </c>
      <c r="O371" s="40">
        <v>23273</v>
      </c>
      <c r="P371" s="40">
        <v>22784</v>
      </c>
      <c r="Q371" s="43">
        <v>23273</v>
      </c>
      <c r="R371" s="43">
        <v>2210</v>
      </c>
      <c r="S371" s="40" t="s">
        <v>72</v>
      </c>
      <c r="T371" s="40" t="s">
        <v>73</v>
      </c>
      <c r="U371" s="43">
        <v>54.65</v>
      </c>
      <c r="V371" s="43">
        <v>1</v>
      </c>
      <c r="W371" s="43">
        <v>1.92</v>
      </c>
      <c r="X371" s="43">
        <v>0.50600000000000001</v>
      </c>
      <c r="Y371" s="43">
        <f t="shared" si="30"/>
        <v>1.92</v>
      </c>
      <c r="Z371" s="43">
        <f t="shared" si="31"/>
        <v>0.50600000000000001</v>
      </c>
      <c r="AA371" s="43">
        <v>0.26800000000000002</v>
      </c>
      <c r="AB371" s="44">
        <v>0.122950058556503</v>
      </c>
      <c r="AC371">
        <f t="shared" si="32"/>
        <v>185</v>
      </c>
      <c r="AD371">
        <f t="shared" si="33"/>
        <v>1</v>
      </c>
      <c r="AE371">
        <f t="shared" si="34"/>
        <v>0.2</v>
      </c>
      <c r="AF371">
        <f>'TP Factors'!$D$3</f>
        <v>1.168489000131735</v>
      </c>
      <c r="AG371">
        <f t="shared" si="35"/>
        <v>0.2</v>
      </c>
    </row>
    <row r="372" spans="1:33">
      <c r="A372" s="40" t="s">
        <v>65</v>
      </c>
      <c r="B372" s="40">
        <v>27</v>
      </c>
      <c r="C372" s="40" t="s">
        <v>66</v>
      </c>
      <c r="D372" s="41">
        <v>33.090000000000003</v>
      </c>
      <c r="E372" s="40" t="s">
        <v>67</v>
      </c>
      <c r="F372" s="40">
        <v>3456</v>
      </c>
      <c r="G372" s="35">
        <v>4</v>
      </c>
      <c r="H372" s="40" t="s">
        <v>68</v>
      </c>
      <c r="I372" s="40" t="s">
        <v>69</v>
      </c>
      <c r="J372" s="40">
        <v>113</v>
      </c>
      <c r="K372" s="42">
        <v>96.674089095699998</v>
      </c>
      <c r="L372" s="42">
        <v>538.13791404000006</v>
      </c>
      <c r="M372" s="41">
        <v>0.14000000000000001</v>
      </c>
      <c r="N372" s="41">
        <v>0.01</v>
      </c>
      <c r="O372" s="40">
        <v>23275</v>
      </c>
      <c r="P372" s="40">
        <v>22786</v>
      </c>
      <c r="Q372" s="43">
        <v>23275</v>
      </c>
      <c r="R372" s="43">
        <v>3100</v>
      </c>
      <c r="S372" s="40" t="s">
        <v>72</v>
      </c>
      <c r="T372" s="40" t="s">
        <v>134</v>
      </c>
      <c r="U372" s="43">
        <v>54.65</v>
      </c>
      <c r="V372" s="43">
        <v>1</v>
      </c>
      <c r="W372" s="43">
        <v>1.25</v>
      </c>
      <c r="X372" s="43">
        <v>6.4000000000000001E-2</v>
      </c>
      <c r="Y372" s="43">
        <f t="shared" si="30"/>
        <v>1.25</v>
      </c>
      <c r="Z372" s="43">
        <f t="shared" si="31"/>
        <v>6.4000000000000001E-2</v>
      </c>
      <c r="AA372" s="43">
        <v>0.41099999999999998</v>
      </c>
      <c r="AB372" s="44">
        <v>0.1329762426312</v>
      </c>
      <c r="AC372">
        <f t="shared" si="32"/>
        <v>307</v>
      </c>
      <c r="AD372">
        <f t="shared" si="33"/>
        <v>1</v>
      </c>
      <c r="AE372">
        <f t="shared" si="34"/>
        <v>0</v>
      </c>
      <c r="AF372">
        <f>'TP Factors'!$D$3</f>
        <v>1.168489000131735</v>
      </c>
      <c r="AG372">
        <f t="shared" si="35"/>
        <v>0</v>
      </c>
    </row>
    <row r="373" spans="1:33">
      <c r="A373" s="40" t="s">
        <v>65</v>
      </c>
      <c r="B373" s="40">
        <v>27</v>
      </c>
      <c r="C373" s="40" t="s">
        <v>66</v>
      </c>
      <c r="D373" s="41">
        <v>33.090000000000003</v>
      </c>
      <c r="E373" s="40" t="s">
        <v>67</v>
      </c>
      <c r="F373" s="40">
        <v>3456</v>
      </c>
      <c r="G373" s="35">
        <v>0</v>
      </c>
      <c r="H373" s="40" t="s">
        <v>68</v>
      </c>
      <c r="I373" s="40" t="s">
        <v>69</v>
      </c>
      <c r="J373" s="40">
        <v>490</v>
      </c>
      <c r="K373" s="42">
        <v>314.85970069400003</v>
      </c>
      <c r="L373" s="42">
        <v>3178.3697991600002</v>
      </c>
      <c r="M373" s="41">
        <v>0</v>
      </c>
      <c r="N373" s="41">
        <v>0</v>
      </c>
      <c r="O373" s="40">
        <v>23276</v>
      </c>
      <c r="P373" s="40">
        <v>22787</v>
      </c>
      <c r="Q373" s="43">
        <v>23276</v>
      </c>
      <c r="R373" s="43">
        <v>6300</v>
      </c>
      <c r="S373" s="40" t="s">
        <v>72</v>
      </c>
      <c r="T373" s="40" t="s">
        <v>93</v>
      </c>
      <c r="U373" s="43">
        <v>54.65</v>
      </c>
      <c r="V373" s="43">
        <v>1</v>
      </c>
      <c r="W373" s="43">
        <v>0</v>
      </c>
      <c r="X373" s="43">
        <v>0</v>
      </c>
      <c r="Y373" s="43">
        <f t="shared" si="30"/>
        <v>0</v>
      </c>
      <c r="Z373" s="43">
        <f t="shared" si="31"/>
        <v>0</v>
      </c>
      <c r="AA373" s="43">
        <v>0.30299999999999999</v>
      </c>
      <c r="AB373" s="44">
        <v>0.26417874268527097</v>
      </c>
      <c r="AC373">
        <f t="shared" si="32"/>
        <v>450</v>
      </c>
      <c r="AD373">
        <f t="shared" si="33"/>
        <v>0</v>
      </c>
      <c r="AE373">
        <f t="shared" si="34"/>
        <v>0</v>
      </c>
      <c r="AF373">
        <f>'TP Factors'!$D$3</f>
        <v>1.168489000131735</v>
      </c>
      <c r="AG373">
        <f t="shared" si="35"/>
        <v>0</v>
      </c>
    </row>
    <row r="374" spans="1:33">
      <c r="A374" s="40" t="s">
        <v>65</v>
      </c>
      <c r="B374" s="40">
        <v>27</v>
      </c>
      <c r="C374" s="40" t="s">
        <v>66</v>
      </c>
      <c r="D374" s="41">
        <v>33.090000000000003</v>
      </c>
      <c r="E374" s="40" t="s">
        <v>67</v>
      </c>
      <c r="F374" s="40">
        <v>1234</v>
      </c>
      <c r="G374" s="35">
        <v>102.5</v>
      </c>
      <c r="H374" s="40" t="s">
        <v>68</v>
      </c>
      <c r="I374" s="40" t="s">
        <v>69</v>
      </c>
      <c r="J374" s="40">
        <v>2</v>
      </c>
      <c r="K374" s="42">
        <v>16.4098009844</v>
      </c>
      <c r="L374" s="42">
        <v>5.6416038698099999</v>
      </c>
      <c r="M374" s="41">
        <v>0</v>
      </c>
      <c r="N374" s="41">
        <v>0</v>
      </c>
      <c r="O374" s="40">
        <v>23277</v>
      </c>
      <c r="P374" s="40">
        <v>22788</v>
      </c>
      <c r="Q374" s="43">
        <v>23277</v>
      </c>
      <c r="R374" s="43">
        <v>1300</v>
      </c>
      <c r="S374" s="40" t="s">
        <v>77</v>
      </c>
      <c r="T374" s="40" t="s">
        <v>83</v>
      </c>
      <c r="U374" s="43">
        <v>54.65</v>
      </c>
      <c r="V374" s="43">
        <v>1</v>
      </c>
      <c r="W374" s="43">
        <v>2.42</v>
      </c>
      <c r="X374" s="43">
        <v>0.51600000000000001</v>
      </c>
      <c r="Y374" s="43">
        <f t="shared" si="30"/>
        <v>2.42</v>
      </c>
      <c r="Z374" s="43">
        <f t="shared" si="31"/>
        <v>0.51600000000000001</v>
      </c>
      <c r="AA374" s="43">
        <v>0.63100000000000001</v>
      </c>
      <c r="AB374" s="44">
        <v>1.3940650992680199E-3</v>
      </c>
      <c r="AC374">
        <f t="shared" si="32"/>
        <v>5</v>
      </c>
      <c r="AD374">
        <f t="shared" si="33"/>
        <v>0</v>
      </c>
      <c r="AE374">
        <f t="shared" si="34"/>
        <v>0</v>
      </c>
      <c r="AF374">
        <f>'TP Factors'!$D$3</f>
        <v>1.168489000131735</v>
      </c>
      <c r="AG374">
        <f t="shared" si="35"/>
        <v>0</v>
      </c>
    </row>
    <row r="375" spans="1:33">
      <c r="A375" s="40" t="s">
        <v>65</v>
      </c>
      <c r="B375" s="40">
        <v>27</v>
      </c>
      <c r="C375" s="40" t="s">
        <v>66</v>
      </c>
      <c r="D375" s="41">
        <v>33.090000000000003</v>
      </c>
      <c r="E375" s="40" t="s">
        <v>67</v>
      </c>
      <c r="F375" s="40">
        <v>3456</v>
      </c>
      <c r="G375" s="35">
        <v>3</v>
      </c>
      <c r="H375" s="40" t="s">
        <v>68</v>
      </c>
      <c r="I375" s="40" t="s">
        <v>69</v>
      </c>
      <c r="J375" s="40">
        <v>809</v>
      </c>
      <c r="K375" s="42">
        <v>415.198339578</v>
      </c>
      <c r="L375" s="42">
        <v>3849.8760917899999</v>
      </c>
      <c r="M375" s="41">
        <v>0.56999999999999995</v>
      </c>
      <c r="N375" s="41">
        <v>7.0000000000000007E-2</v>
      </c>
      <c r="O375" s="40">
        <v>23279</v>
      </c>
      <c r="P375" s="40">
        <v>22790</v>
      </c>
      <c r="Q375" s="43">
        <v>23279</v>
      </c>
      <c r="R375" s="43">
        <v>4340</v>
      </c>
      <c r="S375" s="40" t="s">
        <v>72</v>
      </c>
      <c r="T375" s="40" t="s">
        <v>88</v>
      </c>
      <c r="U375" s="43">
        <v>54.65</v>
      </c>
      <c r="V375" s="43">
        <v>1</v>
      </c>
      <c r="W375" s="43">
        <v>0.7</v>
      </c>
      <c r="X375" s="43">
        <v>0.09</v>
      </c>
      <c r="Y375" s="43">
        <f t="shared" si="30"/>
        <v>0.7</v>
      </c>
      <c r="Z375" s="43">
        <f t="shared" si="31"/>
        <v>0.09</v>
      </c>
      <c r="AA375" s="43">
        <v>0.41299999999999998</v>
      </c>
      <c r="AB375" s="44">
        <v>0.95132129499344498</v>
      </c>
      <c r="AC375">
        <f t="shared" si="32"/>
        <v>2207</v>
      </c>
      <c r="AD375">
        <f t="shared" si="33"/>
        <v>3</v>
      </c>
      <c r="AE375">
        <f t="shared" si="34"/>
        <v>0.4</v>
      </c>
      <c r="AF375">
        <f>'TP Factors'!$D$3</f>
        <v>1.168489000131735</v>
      </c>
      <c r="AG375">
        <f t="shared" si="35"/>
        <v>0.5</v>
      </c>
    </row>
    <row r="376" spans="1:33">
      <c r="A376" s="40" t="s">
        <v>65</v>
      </c>
      <c r="B376" s="40">
        <v>27</v>
      </c>
      <c r="C376" s="40" t="s">
        <v>66</v>
      </c>
      <c r="D376" s="41">
        <v>33.090000000000003</v>
      </c>
      <c r="E376" s="40" t="s">
        <v>67</v>
      </c>
      <c r="F376" s="40">
        <v>3456</v>
      </c>
      <c r="G376" s="35">
        <v>30.5</v>
      </c>
      <c r="H376" s="40" t="s">
        <v>68</v>
      </c>
      <c r="I376" s="40" t="s">
        <v>69</v>
      </c>
      <c r="J376" s="40">
        <v>7</v>
      </c>
      <c r="K376" s="42">
        <v>39.065816504799997</v>
      </c>
      <c r="L376" s="42">
        <v>53.4693449265</v>
      </c>
      <c r="M376" s="41">
        <v>0.01</v>
      </c>
      <c r="N376" s="41">
        <v>0</v>
      </c>
      <c r="O376" s="40">
        <v>23281</v>
      </c>
      <c r="P376" s="40">
        <v>22792</v>
      </c>
      <c r="Q376" s="43">
        <v>23281</v>
      </c>
      <c r="R376" s="43">
        <v>2210</v>
      </c>
      <c r="S376" s="40" t="s">
        <v>72</v>
      </c>
      <c r="T376" s="40" t="s">
        <v>73</v>
      </c>
      <c r="U376" s="43">
        <v>54.65</v>
      </c>
      <c r="V376" s="43">
        <v>1</v>
      </c>
      <c r="W376" s="43">
        <v>1.92</v>
      </c>
      <c r="X376" s="43">
        <v>0.50600000000000001</v>
      </c>
      <c r="Y376" s="43">
        <f t="shared" si="30"/>
        <v>1.92</v>
      </c>
      <c r="Z376" s="43">
        <f t="shared" si="31"/>
        <v>0.50600000000000001</v>
      </c>
      <c r="AA376" s="43">
        <v>0.26800000000000002</v>
      </c>
      <c r="AB376" s="44">
        <v>1.32125100236804E-2</v>
      </c>
      <c r="AC376">
        <f t="shared" si="32"/>
        <v>20</v>
      </c>
      <c r="AD376">
        <f t="shared" si="33"/>
        <v>0</v>
      </c>
      <c r="AE376">
        <f t="shared" si="34"/>
        <v>0</v>
      </c>
      <c r="AF376">
        <f>'TP Factors'!$D$3</f>
        <v>1.168489000131735</v>
      </c>
      <c r="AG376">
        <f t="shared" si="35"/>
        <v>0</v>
      </c>
    </row>
    <row r="377" spans="1:33">
      <c r="A377" s="40" t="s">
        <v>65</v>
      </c>
      <c r="B377" s="40">
        <v>27</v>
      </c>
      <c r="C377" s="40" t="s">
        <v>66</v>
      </c>
      <c r="D377" s="41">
        <v>33.090000000000003</v>
      </c>
      <c r="E377" s="40" t="s">
        <v>67</v>
      </c>
      <c r="F377" s="40">
        <v>3456</v>
      </c>
      <c r="G377" s="35">
        <v>30.5</v>
      </c>
      <c r="H377" s="40" t="s">
        <v>68</v>
      </c>
      <c r="I377" s="40" t="s">
        <v>69</v>
      </c>
      <c r="J377" s="40">
        <v>56</v>
      </c>
      <c r="K377" s="42">
        <v>127.504849218</v>
      </c>
      <c r="L377" s="42">
        <v>413.76684827899999</v>
      </c>
      <c r="M377" s="41">
        <v>0.11</v>
      </c>
      <c r="N377" s="41">
        <v>0.03</v>
      </c>
      <c r="O377" s="40">
        <v>23286</v>
      </c>
      <c r="P377" s="40">
        <v>22797</v>
      </c>
      <c r="Q377" s="43">
        <v>23286</v>
      </c>
      <c r="R377" s="43">
        <v>2210</v>
      </c>
      <c r="S377" s="40" t="s">
        <v>72</v>
      </c>
      <c r="T377" s="40" t="s">
        <v>73</v>
      </c>
      <c r="U377" s="43">
        <v>54.65</v>
      </c>
      <c r="V377" s="43">
        <v>1</v>
      </c>
      <c r="W377" s="43">
        <v>1.92</v>
      </c>
      <c r="X377" s="43">
        <v>0.50600000000000001</v>
      </c>
      <c r="Y377" s="43">
        <f t="shared" si="30"/>
        <v>1.92</v>
      </c>
      <c r="Z377" s="43">
        <f t="shared" si="31"/>
        <v>0.50600000000000001</v>
      </c>
      <c r="AA377" s="43">
        <v>0.26800000000000002</v>
      </c>
      <c r="AB377" s="44">
        <v>9.2561292450962201E-2</v>
      </c>
      <c r="AC377">
        <f t="shared" si="32"/>
        <v>139</v>
      </c>
      <c r="AD377">
        <f t="shared" si="33"/>
        <v>1</v>
      </c>
      <c r="AE377">
        <f t="shared" si="34"/>
        <v>0.2</v>
      </c>
      <c r="AF377">
        <f>'TP Factors'!$D$3</f>
        <v>1.168489000131735</v>
      </c>
      <c r="AG377">
        <f t="shared" si="35"/>
        <v>0.2</v>
      </c>
    </row>
    <row r="378" spans="1:33">
      <c r="A378" s="40" t="s">
        <v>65</v>
      </c>
      <c r="B378" s="40">
        <v>27</v>
      </c>
      <c r="C378" s="40" t="s">
        <v>66</v>
      </c>
      <c r="D378" s="41">
        <v>33.090000000000003</v>
      </c>
      <c r="E378" s="40" t="s">
        <v>67</v>
      </c>
      <c r="F378" s="40">
        <v>3456</v>
      </c>
      <c r="G378" s="35">
        <v>3</v>
      </c>
      <c r="H378" s="40" t="s">
        <v>68</v>
      </c>
      <c r="I378" s="40" t="s">
        <v>69</v>
      </c>
      <c r="J378" s="40">
        <v>38</v>
      </c>
      <c r="K378" s="42">
        <v>365.12558914700003</v>
      </c>
      <c r="L378" s="42">
        <v>726.39388078399998</v>
      </c>
      <c r="M378" s="41">
        <v>0.03</v>
      </c>
      <c r="N378" s="41">
        <v>0</v>
      </c>
      <c r="O378" s="40">
        <v>23289</v>
      </c>
      <c r="P378" s="40">
        <v>22800</v>
      </c>
      <c r="Q378" s="43">
        <v>23289</v>
      </c>
      <c r="R378" s="43">
        <v>4340</v>
      </c>
      <c r="S378" s="40" t="s">
        <v>77</v>
      </c>
      <c r="T378" s="40" t="s">
        <v>104</v>
      </c>
      <c r="U378" s="43">
        <v>54.65</v>
      </c>
      <c r="V378" s="43">
        <v>1</v>
      </c>
      <c r="W378" s="43">
        <v>0.7</v>
      </c>
      <c r="X378" s="43">
        <v>0.09</v>
      </c>
      <c r="Y378" s="43">
        <f t="shared" si="30"/>
        <v>0.7</v>
      </c>
      <c r="Z378" s="43">
        <f t="shared" si="31"/>
        <v>0.09</v>
      </c>
      <c r="AA378" s="43">
        <v>0.10199999999999999</v>
      </c>
      <c r="AB378" s="44">
        <v>0.179495119027337</v>
      </c>
      <c r="AC378">
        <f t="shared" si="32"/>
        <v>103</v>
      </c>
      <c r="AD378">
        <f t="shared" si="33"/>
        <v>0</v>
      </c>
      <c r="AE378">
        <f t="shared" si="34"/>
        <v>0</v>
      </c>
      <c r="AF378">
        <f>'TP Factors'!$D$3</f>
        <v>1.168489000131735</v>
      </c>
      <c r="AG378">
        <f t="shared" si="35"/>
        <v>0</v>
      </c>
    </row>
    <row r="379" spans="1:33">
      <c r="A379" s="40" t="s">
        <v>65</v>
      </c>
      <c r="B379" s="40">
        <v>27</v>
      </c>
      <c r="C379" s="40" t="s">
        <v>66</v>
      </c>
      <c r="D379" s="41">
        <v>33.090000000000003</v>
      </c>
      <c r="E379" s="40" t="s">
        <v>67</v>
      </c>
      <c r="F379" s="40">
        <v>1234</v>
      </c>
      <c r="G379" s="35">
        <v>102.5</v>
      </c>
      <c r="H379" s="40" t="s">
        <v>68</v>
      </c>
      <c r="I379" s="40" t="s">
        <v>69</v>
      </c>
      <c r="J379" s="40">
        <v>14053</v>
      </c>
      <c r="K379" s="42">
        <v>1846.6210471100001</v>
      </c>
      <c r="L379" s="42">
        <v>43762.994546599999</v>
      </c>
      <c r="M379" s="41">
        <v>29.51</v>
      </c>
      <c r="N379" s="41">
        <v>7.25</v>
      </c>
      <c r="O379" s="40">
        <v>23293</v>
      </c>
      <c r="P379" s="40">
        <v>22804</v>
      </c>
      <c r="Q379" s="43">
        <v>23293</v>
      </c>
      <c r="R379" s="43">
        <v>1300</v>
      </c>
      <c r="S379" s="40" t="s">
        <v>77</v>
      </c>
      <c r="T379" s="40" t="s">
        <v>83</v>
      </c>
      <c r="U379" s="43">
        <v>54.65</v>
      </c>
      <c r="V379" s="43">
        <v>1</v>
      </c>
      <c r="W379" s="43">
        <v>2.42</v>
      </c>
      <c r="X379" s="43">
        <v>0.51600000000000001</v>
      </c>
      <c r="Y379" s="43">
        <f t="shared" si="30"/>
        <v>2.42</v>
      </c>
      <c r="Z379" s="43">
        <f t="shared" si="31"/>
        <v>0.51600000000000001</v>
      </c>
      <c r="AA379" s="43">
        <v>0.63100000000000001</v>
      </c>
      <c r="AB379" s="44">
        <v>10.8140282054</v>
      </c>
      <c r="AC379">
        <f t="shared" si="32"/>
        <v>38332</v>
      </c>
      <c r="AD379">
        <f t="shared" si="33"/>
        <v>205</v>
      </c>
      <c r="AE379">
        <f t="shared" si="34"/>
        <v>43.6</v>
      </c>
      <c r="AF379">
        <f>'TP Factors'!$D$3</f>
        <v>1.168489000131735</v>
      </c>
      <c r="AG379">
        <f t="shared" si="35"/>
        <v>50.9</v>
      </c>
    </row>
    <row r="380" spans="1:33">
      <c r="A380" s="40" t="s">
        <v>65</v>
      </c>
      <c r="B380" s="40">
        <v>27</v>
      </c>
      <c r="C380" s="40" t="s">
        <v>66</v>
      </c>
      <c r="D380" s="41">
        <v>33.090000000000003</v>
      </c>
      <c r="E380" s="40" t="s">
        <v>67</v>
      </c>
      <c r="F380" s="40">
        <v>3456</v>
      </c>
      <c r="G380" s="35">
        <v>30.5</v>
      </c>
      <c r="H380" s="40" t="s">
        <v>68</v>
      </c>
      <c r="I380" s="40" t="s">
        <v>69</v>
      </c>
      <c r="J380" s="40">
        <v>600</v>
      </c>
      <c r="K380" s="42">
        <v>332.46994086500001</v>
      </c>
      <c r="L380" s="42">
        <v>4397.2869729000004</v>
      </c>
      <c r="M380" s="41">
        <v>1.1499999999999999</v>
      </c>
      <c r="N380" s="41">
        <v>0.3</v>
      </c>
      <c r="O380" s="40">
        <v>23301</v>
      </c>
      <c r="P380" s="40">
        <v>22812</v>
      </c>
      <c r="Q380" s="43">
        <v>23301</v>
      </c>
      <c r="R380" s="43">
        <v>2210</v>
      </c>
      <c r="S380" s="40" t="s">
        <v>72</v>
      </c>
      <c r="T380" s="40" t="s">
        <v>73</v>
      </c>
      <c r="U380" s="43">
        <v>54.65</v>
      </c>
      <c r="V380" s="43">
        <v>1</v>
      </c>
      <c r="W380" s="43">
        <v>1.92</v>
      </c>
      <c r="X380" s="43">
        <v>0.50600000000000001</v>
      </c>
      <c r="Y380" s="43">
        <f t="shared" si="30"/>
        <v>1.92</v>
      </c>
      <c r="Z380" s="43">
        <f t="shared" si="31"/>
        <v>0.50600000000000001</v>
      </c>
      <c r="AA380" s="43">
        <v>0.26800000000000002</v>
      </c>
      <c r="AB380" s="44">
        <v>1.0865889284922301</v>
      </c>
      <c r="AC380">
        <f t="shared" si="32"/>
        <v>1636</v>
      </c>
      <c r="AD380">
        <f t="shared" si="33"/>
        <v>7</v>
      </c>
      <c r="AE380">
        <f t="shared" si="34"/>
        <v>1.8</v>
      </c>
      <c r="AF380">
        <f>'TP Factors'!$D$3</f>
        <v>1.168489000131735</v>
      </c>
      <c r="AG380">
        <f t="shared" si="35"/>
        <v>2.1</v>
      </c>
    </row>
    <row r="381" spans="1:33">
      <c r="A381" s="40" t="s">
        <v>65</v>
      </c>
      <c r="B381" s="40">
        <v>27</v>
      </c>
      <c r="C381" s="40" t="s">
        <v>66</v>
      </c>
      <c r="D381" s="41">
        <v>33.090000000000003</v>
      </c>
      <c r="E381" s="40" t="s">
        <v>67</v>
      </c>
      <c r="F381" s="40">
        <v>3456</v>
      </c>
      <c r="G381" s="35">
        <v>3</v>
      </c>
      <c r="H381" s="40" t="s">
        <v>68</v>
      </c>
      <c r="I381" s="40" t="s">
        <v>69</v>
      </c>
      <c r="J381" s="40">
        <v>493</v>
      </c>
      <c r="K381" s="42">
        <v>441.98613299300001</v>
      </c>
      <c r="L381" s="42">
        <v>9505.5103839300009</v>
      </c>
      <c r="M381" s="41">
        <v>0.35</v>
      </c>
      <c r="N381" s="41">
        <v>0.04</v>
      </c>
      <c r="O381" s="40">
        <v>23310</v>
      </c>
      <c r="P381" s="40">
        <v>22821</v>
      </c>
      <c r="Q381" s="43">
        <v>23310</v>
      </c>
      <c r="R381" s="43">
        <v>4340</v>
      </c>
      <c r="S381" s="40" t="s">
        <v>77</v>
      </c>
      <c r="T381" s="40" t="s">
        <v>104</v>
      </c>
      <c r="U381" s="43">
        <v>54.65</v>
      </c>
      <c r="V381" s="43">
        <v>1</v>
      </c>
      <c r="W381" s="43">
        <v>0.7</v>
      </c>
      <c r="X381" s="43">
        <v>0.09</v>
      </c>
      <c r="Y381" s="43">
        <f t="shared" si="30"/>
        <v>0.7</v>
      </c>
      <c r="Z381" s="43">
        <f t="shared" si="31"/>
        <v>0.09</v>
      </c>
      <c r="AA381" s="43">
        <v>0.10199999999999999</v>
      </c>
      <c r="AB381" s="44">
        <v>2.3488533740337498</v>
      </c>
      <c r="AC381">
        <f t="shared" si="32"/>
        <v>1346</v>
      </c>
      <c r="AD381">
        <f t="shared" si="33"/>
        <v>2</v>
      </c>
      <c r="AE381">
        <f t="shared" si="34"/>
        <v>0.3</v>
      </c>
      <c r="AF381">
        <f>'TP Factors'!$D$3</f>
        <v>1.168489000131735</v>
      </c>
      <c r="AG381">
        <f t="shared" si="35"/>
        <v>0.4</v>
      </c>
    </row>
    <row r="382" spans="1:33">
      <c r="A382" s="40" t="s">
        <v>65</v>
      </c>
      <c r="B382" s="40">
        <v>27</v>
      </c>
      <c r="C382" s="40" t="s">
        <v>66</v>
      </c>
      <c r="D382" s="41">
        <v>33.090000000000003</v>
      </c>
      <c r="E382" s="40" t="s">
        <v>67</v>
      </c>
      <c r="F382" s="40">
        <v>3456</v>
      </c>
      <c r="G382" s="35">
        <v>4</v>
      </c>
      <c r="H382" s="40" t="s">
        <v>68</v>
      </c>
      <c r="I382" s="40" t="s">
        <v>69</v>
      </c>
      <c r="J382" s="40">
        <v>203</v>
      </c>
      <c r="K382" s="42">
        <v>296.74361663399998</v>
      </c>
      <c r="L382" s="42">
        <v>3998.1839122800002</v>
      </c>
      <c r="M382" s="41">
        <v>0.24</v>
      </c>
      <c r="N382" s="41">
        <v>0.01</v>
      </c>
      <c r="O382" s="40">
        <v>23394</v>
      </c>
      <c r="P382" s="40">
        <v>22902</v>
      </c>
      <c r="Q382" s="43">
        <v>23394</v>
      </c>
      <c r="R382" s="43">
        <v>3100</v>
      </c>
      <c r="S382" s="40" t="s">
        <v>77</v>
      </c>
      <c r="T382" s="40" t="s">
        <v>81</v>
      </c>
      <c r="U382" s="43">
        <v>54.65</v>
      </c>
      <c r="V382" s="43">
        <v>1</v>
      </c>
      <c r="W382" s="43">
        <v>1.25</v>
      </c>
      <c r="X382" s="43">
        <v>6.4000000000000001E-2</v>
      </c>
      <c r="Y382" s="43">
        <f t="shared" si="30"/>
        <v>1.25</v>
      </c>
      <c r="Z382" s="43">
        <f t="shared" si="31"/>
        <v>6.4000000000000001E-2</v>
      </c>
      <c r="AA382" s="43">
        <v>0.1</v>
      </c>
      <c r="AB382" s="44">
        <v>1.23036424942239E-2</v>
      </c>
      <c r="AC382">
        <f t="shared" si="32"/>
        <v>7</v>
      </c>
      <c r="AD382">
        <f t="shared" si="33"/>
        <v>0</v>
      </c>
      <c r="AE382">
        <f t="shared" si="34"/>
        <v>0</v>
      </c>
      <c r="AF382">
        <f>'TP Factors'!$D$3</f>
        <v>1.168489000131735</v>
      </c>
      <c r="AG382">
        <f t="shared" si="35"/>
        <v>0</v>
      </c>
    </row>
    <row r="383" spans="1:33">
      <c r="A383" s="40" t="s">
        <v>65</v>
      </c>
      <c r="B383" s="40">
        <v>27</v>
      </c>
      <c r="C383" s="40" t="s">
        <v>66</v>
      </c>
      <c r="D383" s="41">
        <v>33.090000000000003</v>
      </c>
      <c r="E383" s="40" t="s">
        <v>67</v>
      </c>
      <c r="F383" s="40">
        <v>1234</v>
      </c>
      <c r="G383" s="35">
        <v>45</v>
      </c>
      <c r="H383" s="40" t="s">
        <v>68</v>
      </c>
      <c r="I383" s="40" t="s">
        <v>69</v>
      </c>
      <c r="J383" s="40">
        <v>1647</v>
      </c>
      <c r="K383" s="42">
        <v>356.88926281200003</v>
      </c>
      <c r="L383" s="42">
        <v>5135.7884633000003</v>
      </c>
      <c r="M383" s="41">
        <v>1.98</v>
      </c>
      <c r="N383" s="41">
        <v>0.79</v>
      </c>
      <c r="O383" s="40">
        <v>23409</v>
      </c>
      <c r="P383" s="40">
        <v>22914</v>
      </c>
      <c r="Q383" s="43">
        <v>23409</v>
      </c>
      <c r="R383" s="43">
        <v>8140</v>
      </c>
      <c r="S383" s="40" t="s">
        <v>77</v>
      </c>
      <c r="T383" s="40" t="s">
        <v>79</v>
      </c>
      <c r="U383" s="43">
        <v>54.65</v>
      </c>
      <c r="V383" s="43">
        <v>1</v>
      </c>
      <c r="W383" s="43">
        <v>1.18</v>
      </c>
      <c r="X383" s="43">
        <v>0.48</v>
      </c>
      <c r="Y383" s="43">
        <f t="shared" si="30"/>
        <v>1.18</v>
      </c>
      <c r="Z383" s="43">
        <f t="shared" si="31"/>
        <v>0.48</v>
      </c>
      <c r="AA383" s="43">
        <v>0.63</v>
      </c>
      <c r="AB383" s="44">
        <v>0.194554131719755</v>
      </c>
      <c r="AC383">
        <f t="shared" si="32"/>
        <v>689</v>
      </c>
      <c r="AD383">
        <f t="shared" si="33"/>
        <v>2</v>
      </c>
      <c r="AE383">
        <f t="shared" si="34"/>
        <v>0.7</v>
      </c>
      <c r="AF383">
        <f>'TP Factors'!$D$3</f>
        <v>1.168489000131735</v>
      </c>
      <c r="AG383">
        <f t="shared" si="35"/>
        <v>0.8</v>
      </c>
    </row>
    <row r="384" spans="1:33">
      <c r="A384" s="40" t="s">
        <v>65</v>
      </c>
      <c r="B384" s="40">
        <v>27</v>
      </c>
      <c r="C384" s="40" t="s">
        <v>66</v>
      </c>
      <c r="D384" s="41">
        <v>33.090000000000003</v>
      </c>
      <c r="E384" s="40" t="s">
        <v>67</v>
      </c>
      <c r="F384" s="40">
        <v>1234</v>
      </c>
      <c r="G384" s="35">
        <v>13</v>
      </c>
      <c r="H384" s="40" t="s">
        <v>68</v>
      </c>
      <c r="I384" s="40" t="s">
        <v>69</v>
      </c>
      <c r="J384" s="40">
        <v>2</v>
      </c>
      <c r="K384" s="42">
        <v>16.533397046600001</v>
      </c>
      <c r="L384" s="42">
        <v>10.808907833999999</v>
      </c>
      <c r="M384" s="41">
        <v>0</v>
      </c>
      <c r="N384" s="41">
        <v>0</v>
      </c>
      <c r="O384" s="40">
        <v>23422</v>
      </c>
      <c r="P384" s="40">
        <v>22927</v>
      </c>
      <c r="Q384" s="43">
        <v>23422</v>
      </c>
      <c r="R384" s="43">
        <v>1100</v>
      </c>
      <c r="S384" s="40" t="s">
        <v>72</v>
      </c>
      <c r="T384" s="40" t="s">
        <v>74</v>
      </c>
      <c r="U384" s="43">
        <v>54.65</v>
      </c>
      <c r="V384" s="43">
        <v>1</v>
      </c>
      <c r="W384" s="43">
        <v>1.85</v>
      </c>
      <c r="X384" s="43">
        <v>0.22</v>
      </c>
      <c r="Y384" s="43">
        <f t="shared" si="30"/>
        <v>1.85</v>
      </c>
      <c r="Z384" s="43">
        <f t="shared" si="31"/>
        <v>0.22</v>
      </c>
      <c r="AA384" s="43">
        <v>0.34200000000000003</v>
      </c>
      <c r="AB384" s="44">
        <v>2.6709286110810099E-3</v>
      </c>
      <c r="AC384">
        <f t="shared" si="32"/>
        <v>5</v>
      </c>
      <c r="AD384">
        <f t="shared" si="33"/>
        <v>0</v>
      </c>
      <c r="AE384">
        <f t="shared" si="34"/>
        <v>0</v>
      </c>
      <c r="AF384">
        <f>'TP Factors'!$D$3</f>
        <v>1.168489000131735</v>
      </c>
      <c r="AG384">
        <f t="shared" si="35"/>
        <v>0</v>
      </c>
    </row>
    <row r="385" spans="1:33">
      <c r="A385" s="40" t="s">
        <v>65</v>
      </c>
      <c r="B385" s="40">
        <v>27</v>
      </c>
      <c r="C385" s="40" t="s">
        <v>66</v>
      </c>
      <c r="D385" s="41">
        <v>33.090000000000003</v>
      </c>
      <c r="E385" s="40" t="s">
        <v>67</v>
      </c>
      <c r="F385" s="40">
        <v>1234</v>
      </c>
      <c r="G385" s="35">
        <v>45</v>
      </c>
      <c r="H385" s="40" t="s">
        <v>68</v>
      </c>
      <c r="I385" s="40" t="s">
        <v>69</v>
      </c>
      <c r="J385" s="40">
        <v>9</v>
      </c>
      <c r="K385" s="42">
        <v>25.493473937800001</v>
      </c>
      <c r="L385" s="42">
        <v>20.089550206399998</v>
      </c>
      <c r="M385" s="41">
        <v>0.01</v>
      </c>
      <c r="N385" s="41">
        <v>0</v>
      </c>
      <c r="O385" s="40">
        <v>23425</v>
      </c>
      <c r="P385" s="40">
        <v>22930</v>
      </c>
      <c r="Q385" s="43">
        <v>23425</v>
      </c>
      <c r="R385" s="43">
        <v>8140</v>
      </c>
      <c r="S385" s="40" t="s">
        <v>70</v>
      </c>
      <c r="T385" s="40" t="s">
        <v>123</v>
      </c>
      <c r="U385" s="43">
        <v>54.65</v>
      </c>
      <c r="V385" s="43">
        <v>1</v>
      </c>
      <c r="W385" s="43">
        <v>1.18</v>
      </c>
      <c r="X385" s="43">
        <v>0.48</v>
      </c>
      <c r="Y385" s="43">
        <f t="shared" si="30"/>
        <v>1.18</v>
      </c>
      <c r="Z385" s="43">
        <f t="shared" si="31"/>
        <v>0.48</v>
      </c>
      <c r="AA385" s="43">
        <v>0.85</v>
      </c>
      <c r="AB385" s="44">
        <v>4.9642161105456903E-3</v>
      </c>
      <c r="AC385">
        <f t="shared" si="32"/>
        <v>24</v>
      </c>
      <c r="AD385">
        <f t="shared" si="33"/>
        <v>0</v>
      </c>
      <c r="AE385">
        <f t="shared" si="34"/>
        <v>0</v>
      </c>
      <c r="AF385">
        <f>'TP Factors'!$D$3</f>
        <v>1.168489000131735</v>
      </c>
      <c r="AG385">
        <f t="shared" si="35"/>
        <v>0</v>
      </c>
    </row>
    <row r="386" spans="1:33">
      <c r="A386" s="40" t="s">
        <v>65</v>
      </c>
      <c r="B386" s="40">
        <v>27</v>
      </c>
      <c r="C386" s="40" t="s">
        <v>66</v>
      </c>
      <c r="D386" s="41">
        <v>33.090000000000003</v>
      </c>
      <c r="E386" s="40" t="s">
        <v>67</v>
      </c>
      <c r="F386" s="40">
        <v>1234</v>
      </c>
      <c r="G386" s="35">
        <v>11.1</v>
      </c>
      <c r="H386" s="40" t="s">
        <v>68</v>
      </c>
      <c r="I386" s="40" t="s">
        <v>69</v>
      </c>
      <c r="J386" s="40">
        <v>326</v>
      </c>
      <c r="K386" s="42">
        <v>301.07518625500001</v>
      </c>
      <c r="L386" s="42">
        <v>1827.60667734</v>
      </c>
      <c r="M386" s="41">
        <v>0.41</v>
      </c>
      <c r="N386" s="41">
        <v>0.02</v>
      </c>
      <c r="O386" s="40">
        <v>23437</v>
      </c>
      <c r="P386" s="40">
        <v>22942</v>
      </c>
      <c r="Q386" s="43">
        <v>23437</v>
      </c>
      <c r="R386" s="43">
        <v>8120</v>
      </c>
      <c r="S386" s="40" t="s">
        <v>70</v>
      </c>
      <c r="T386" s="40" t="s">
        <v>71</v>
      </c>
      <c r="U386" s="43">
        <v>54.65</v>
      </c>
      <c r="V386" s="43">
        <v>1</v>
      </c>
      <c r="W386" s="43">
        <v>1.25</v>
      </c>
      <c r="X386" s="43">
        <v>5.2999999999999999E-2</v>
      </c>
      <c r="Y386" s="43">
        <f t="shared" si="30"/>
        <v>1.25</v>
      </c>
      <c r="Z386" s="43">
        <f t="shared" si="31"/>
        <v>5.2999999999999999E-2</v>
      </c>
      <c r="AA386" s="43">
        <v>0.35</v>
      </c>
      <c r="AB386" s="44">
        <v>0.45160963874825</v>
      </c>
      <c r="AC386">
        <f t="shared" si="32"/>
        <v>888</v>
      </c>
      <c r="AD386">
        <f t="shared" si="33"/>
        <v>2</v>
      </c>
      <c r="AE386">
        <f t="shared" si="34"/>
        <v>0.1</v>
      </c>
      <c r="AF386">
        <f>'TP Factors'!$D$3</f>
        <v>1.168489000131735</v>
      </c>
      <c r="AG386">
        <f t="shared" si="35"/>
        <v>0.1</v>
      </c>
    </row>
    <row r="387" spans="1:33">
      <c r="A387" s="40" t="s">
        <v>65</v>
      </c>
      <c r="B387" s="40">
        <v>27</v>
      </c>
      <c r="C387" s="40" t="s">
        <v>66</v>
      </c>
      <c r="D387" s="41">
        <v>33.090000000000003</v>
      </c>
      <c r="E387" s="40" t="s">
        <v>67</v>
      </c>
      <c r="F387" s="40">
        <v>1234</v>
      </c>
      <c r="G387" s="35">
        <v>11.1</v>
      </c>
      <c r="H387" s="40" t="s">
        <v>68</v>
      </c>
      <c r="I387" s="40" t="s">
        <v>69</v>
      </c>
      <c r="J387" s="40">
        <v>101</v>
      </c>
      <c r="K387" s="42">
        <v>270.77300787799999</v>
      </c>
      <c r="L387" s="42">
        <v>990.93448755099996</v>
      </c>
      <c r="M387" s="41">
        <v>0.13</v>
      </c>
      <c r="N387" s="41">
        <v>0.01</v>
      </c>
      <c r="O387" s="40">
        <v>23449</v>
      </c>
      <c r="P387" s="40">
        <v>22953</v>
      </c>
      <c r="Q387" s="43">
        <v>23449</v>
      </c>
      <c r="R387" s="43">
        <v>8120</v>
      </c>
      <c r="S387" s="40" t="s">
        <v>77</v>
      </c>
      <c r="T387" s="40" t="s">
        <v>80</v>
      </c>
      <c r="U387" s="43">
        <v>54.65</v>
      </c>
      <c r="V387" s="43">
        <v>1</v>
      </c>
      <c r="W387" s="43">
        <v>1.25</v>
      </c>
      <c r="X387" s="43">
        <v>5.2999999999999999E-2</v>
      </c>
      <c r="Y387" s="43">
        <f t="shared" ref="Y387:Y450" si="36">W387</f>
        <v>1.25</v>
      </c>
      <c r="Z387" s="43">
        <f t="shared" ref="Z387:Z450" si="37">X387</f>
        <v>5.2999999999999999E-2</v>
      </c>
      <c r="AA387" s="43">
        <v>0.2</v>
      </c>
      <c r="AB387" s="44">
        <v>0.244864265101605</v>
      </c>
      <c r="AC387">
        <f t="shared" ref="AC387:AC450" si="38">ROUND(AB387*AA387*U387*102.79,0)</f>
        <v>275</v>
      </c>
      <c r="AD387">
        <f t="shared" ref="AD387:AD450" si="39">ROUND(Y387*AC387*0.002205,0)</f>
        <v>1</v>
      </c>
      <c r="AE387">
        <f t="shared" ref="AE387:AE450" si="40">ROUND(Z387*AC387*0.002205,1)</f>
        <v>0</v>
      </c>
      <c r="AF387">
        <f>'TP Factors'!$D$3</f>
        <v>1.168489000131735</v>
      </c>
      <c r="AG387">
        <f t="shared" ref="AG387:AG450" si="41">ROUND(AE387*AF387,1)</f>
        <v>0</v>
      </c>
    </row>
    <row r="388" spans="1:33">
      <c r="A388" s="40" t="s">
        <v>65</v>
      </c>
      <c r="B388" s="40">
        <v>27</v>
      </c>
      <c r="C388" s="40" t="s">
        <v>66</v>
      </c>
      <c r="D388" s="41">
        <v>33.090000000000003</v>
      </c>
      <c r="E388" s="40" t="s">
        <v>67</v>
      </c>
      <c r="F388" s="40">
        <v>1234</v>
      </c>
      <c r="G388" s="35">
        <v>13</v>
      </c>
      <c r="H388" s="40" t="s">
        <v>68</v>
      </c>
      <c r="I388" s="40" t="s">
        <v>69</v>
      </c>
      <c r="J388" s="40">
        <v>126</v>
      </c>
      <c r="K388" s="42">
        <v>134.21004321699999</v>
      </c>
      <c r="L388" s="42">
        <v>722.60220984399996</v>
      </c>
      <c r="M388" s="41">
        <v>0.23</v>
      </c>
      <c r="N388" s="41">
        <v>0.03</v>
      </c>
      <c r="O388" s="40">
        <v>23459</v>
      </c>
      <c r="P388" s="40">
        <v>22963</v>
      </c>
      <c r="Q388" s="43">
        <v>23459</v>
      </c>
      <c r="R388" s="43">
        <v>1100</v>
      </c>
      <c r="S388" s="40" t="s">
        <v>72</v>
      </c>
      <c r="T388" s="40" t="s">
        <v>74</v>
      </c>
      <c r="U388" s="43">
        <v>54.65</v>
      </c>
      <c r="V388" s="43">
        <v>1</v>
      </c>
      <c r="W388" s="43">
        <v>1.85</v>
      </c>
      <c r="X388" s="43">
        <v>0.22</v>
      </c>
      <c r="Y388" s="43">
        <f t="shared" si="36"/>
        <v>1.85</v>
      </c>
      <c r="Z388" s="43">
        <f t="shared" si="37"/>
        <v>0.22</v>
      </c>
      <c r="AA388" s="43">
        <v>0.34200000000000003</v>
      </c>
      <c r="AB388" s="44">
        <v>0.17855818049064701</v>
      </c>
      <c r="AC388">
        <f t="shared" si="38"/>
        <v>343</v>
      </c>
      <c r="AD388">
        <f t="shared" si="39"/>
        <v>1</v>
      </c>
      <c r="AE388">
        <f t="shared" si="40"/>
        <v>0.2</v>
      </c>
      <c r="AF388">
        <f>'TP Factors'!$D$3</f>
        <v>1.168489000131735</v>
      </c>
      <c r="AG388">
        <f t="shared" si="41"/>
        <v>0.2</v>
      </c>
    </row>
    <row r="389" spans="1:33">
      <c r="A389" s="40" t="s">
        <v>65</v>
      </c>
      <c r="B389" s="40">
        <v>27</v>
      </c>
      <c r="C389" s="40" t="s">
        <v>66</v>
      </c>
      <c r="D389" s="41">
        <v>33.090000000000003</v>
      </c>
      <c r="E389" s="40" t="s">
        <v>67</v>
      </c>
      <c r="F389" s="40">
        <v>1234</v>
      </c>
      <c r="G389" s="35">
        <v>13</v>
      </c>
      <c r="H389" s="40" t="s">
        <v>68</v>
      </c>
      <c r="I389" s="40" t="s">
        <v>69</v>
      </c>
      <c r="J389" s="40">
        <v>974</v>
      </c>
      <c r="K389" s="42">
        <v>329.37570706999998</v>
      </c>
      <c r="L389" s="42">
        <v>5596.9453991</v>
      </c>
      <c r="M389" s="41">
        <v>1.8</v>
      </c>
      <c r="N389" s="41">
        <v>0.21</v>
      </c>
      <c r="O389" s="40">
        <v>23472</v>
      </c>
      <c r="P389" s="40">
        <v>22976</v>
      </c>
      <c r="Q389" s="43">
        <v>23472</v>
      </c>
      <c r="R389" s="43">
        <v>1100</v>
      </c>
      <c r="S389" s="40" t="s">
        <v>72</v>
      </c>
      <c r="T389" s="40" t="s">
        <v>74</v>
      </c>
      <c r="U389" s="43">
        <v>54.65</v>
      </c>
      <c r="V389" s="43">
        <v>1</v>
      </c>
      <c r="W389" s="43">
        <v>1.85</v>
      </c>
      <c r="X389" s="43">
        <v>0.22</v>
      </c>
      <c r="Y389" s="43">
        <f t="shared" si="36"/>
        <v>1.85</v>
      </c>
      <c r="Z389" s="43">
        <f t="shared" si="37"/>
        <v>0.22</v>
      </c>
      <c r="AA389" s="43">
        <v>0.34200000000000003</v>
      </c>
      <c r="AB389" s="44">
        <v>1.38302979578826</v>
      </c>
      <c r="AC389">
        <f t="shared" si="38"/>
        <v>2657</v>
      </c>
      <c r="AD389">
        <f t="shared" si="39"/>
        <v>11</v>
      </c>
      <c r="AE389">
        <f t="shared" si="40"/>
        <v>1.3</v>
      </c>
      <c r="AF389">
        <f>'TP Factors'!$D$3</f>
        <v>1.168489000131735</v>
      </c>
      <c r="AG389">
        <f t="shared" si="41"/>
        <v>1.5</v>
      </c>
    </row>
    <row r="390" spans="1:33">
      <c r="A390" s="40" t="s">
        <v>65</v>
      </c>
      <c r="B390" s="40">
        <v>27</v>
      </c>
      <c r="C390" s="40" t="s">
        <v>66</v>
      </c>
      <c r="D390" s="41">
        <v>33.090000000000003</v>
      </c>
      <c r="E390" s="40" t="s">
        <v>67</v>
      </c>
      <c r="F390" s="40">
        <v>3456</v>
      </c>
      <c r="G390" s="35">
        <v>3</v>
      </c>
      <c r="H390" s="40" t="s">
        <v>68</v>
      </c>
      <c r="I390" s="40" t="s">
        <v>69</v>
      </c>
      <c r="J390" s="40">
        <v>17</v>
      </c>
      <c r="K390" s="42">
        <v>55.567336437100003</v>
      </c>
      <c r="L390" s="42">
        <v>81.066341344400001</v>
      </c>
      <c r="M390" s="41">
        <v>0.01</v>
      </c>
      <c r="N390" s="41">
        <v>0</v>
      </c>
      <c r="O390" s="40">
        <v>23528</v>
      </c>
      <c r="P390" s="40">
        <v>23032</v>
      </c>
      <c r="Q390" s="43">
        <v>23528</v>
      </c>
      <c r="R390" s="43">
        <v>4340</v>
      </c>
      <c r="S390" s="40" t="s">
        <v>72</v>
      </c>
      <c r="T390" s="40" t="s">
        <v>88</v>
      </c>
      <c r="U390" s="43">
        <v>54.65</v>
      </c>
      <c r="V390" s="43">
        <v>1</v>
      </c>
      <c r="W390" s="43">
        <v>0.7</v>
      </c>
      <c r="X390" s="43">
        <v>0.09</v>
      </c>
      <c r="Y390" s="43">
        <f t="shared" si="36"/>
        <v>0.7</v>
      </c>
      <c r="Z390" s="43">
        <f t="shared" si="37"/>
        <v>0.09</v>
      </c>
      <c r="AA390" s="43">
        <v>0.41299999999999998</v>
      </c>
      <c r="AB390" s="44">
        <v>2.0031849078075301E-2</v>
      </c>
      <c r="AC390">
        <f t="shared" si="38"/>
        <v>46</v>
      </c>
      <c r="AD390">
        <f t="shared" si="39"/>
        <v>0</v>
      </c>
      <c r="AE390">
        <f t="shared" si="40"/>
        <v>0</v>
      </c>
      <c r="AF390">
        <f>'TP Factors'!$D$3</f>
        <v>1.168489000131735</v>
      </c>
      <c r="AG390">
        <f t="shared" si="41"/>
        <v>0</v>
      </c>
    </row>
    <row r="391" spans="1:33">
      <c r="A391" s="40" t="s">
        <v>65</v>
      </c>
      <c r="B391" s="40">
        <v>27</v>
      </c>
      <c r="C391" s="40" t="s">
        <v>66</v>
      </c>
      <c r="D391" s="41">
        <v>33.090000000000003</v>
      </c>
      <c r="E391" s="40" t="s">
        <v>67</v>
      </c>
      <c r="F391" s="40">
        <v>3456</v>
      </c>
      <c r="G391" s="35">
        <v>4</v>
      </c>
      <c r="H391" s="40" t="s">
        <v>68</v>
      </c>
      <c r="I391" s="40" t="s">
        <v>69</v>
      </c>
      <c r="J391" s="40">
        <v>2804</v>
      </c>
      <c r="K391" s="42">
        <v>690.14156813099999</v>
      </c>
      <c r="L391" s="42">
        <v>13405.6093045</v>
      </c>
      <c r="M391" s="41">
        <v>3.36</v>
      </c>
      <c r="N391" s="41">
        <v>0.18</v>
      </c>
      <c r="O391" s="40">
        <v>23587</v>
      </c>
      <c r="P391" s="40">
        <v>23089</v>
      </c>
      <c r="Q391" s="43">
        <v>23587</v>
      </c>
      <c r="R391" s="43">
        <v>3100</v>
      </c>
      <c r="S391" s="40" t="s">
        <v>72</v>
      </c>
      <c r="T391" s="40" t="s">
        <v>134</v>
      </c>
      <c r="U391" s="43">
        <v>54.65</v>
      </c>
      <c r="V391" s="43">
        <v>1</v>
      </c>
      <c r="W391" s="43">
        <v>1.25</v>
      </c>
      <c r="X391" s="43">
        <v>6.4000000000000001E-2</v>
      </c>
      <c r="Y391" s="43">
        <f t="shared" si="36"/>
        <v>1.25</v>
      </c>
      <c r="Z391" s="43">
        <f t="shared" si="37"/>
        <v>6.4000000000000001E-2</v>
      </c>
      <c r="AA391" s="43">
        <v>0.41099999999999998</v>
      </c>
      <c r="AB391" s="44">
        <v>3.3125849506643501</v>
      </c>
      <c r="AC391">
        <f t="shared" si="38"/>
        <v>7648</v>
      </c>
      <c r="AD391">
        <f t="shared" si="39"/>
        <v>21</v>
      </c>
      <c r="AE391">
        <f t="shared" si="40"/>
        <v>1.1000000000000001</v>
      </c>
      <c r="AF391">
        <f>'TP Factors'!$D$3</f>
        <v>1.168489000131735</v>
      </c>
      <c r="AG391">
        <f t="shared" si="41"/>
        <v>1.3</v>
      </c>
    </row>
    <row r="392" spans="1:33">
      <c r="A392" s="40" t="s">
        <v>65</v>
      </c>
      <c r="B392" s="40">
        <v>27</v>
      </c>
      <c r="C392" s="40" t="s">
        <v>66</v>
      </c>
      <c r="D392" s="41">
        <v>33.090000000000003</v>
      </c>
      <c r="E392" s="40" t="s">
        <v>67</v>
      </c>
      <c r="F392" s="40">
        <v>3456</v>
      </c>
      <c r="G392" s="35">
        <v>4</v>
      </c>
      <c r="H392" s="40" t="s">
        <v>68</v>
      </c>
      <c r="I392" s="40" t="s">
        <v>69</v>
      </c>
      <c r="J392" s="40">
        <v>107</v>
      </c>
      <c r="K392" s="42">
        <v>202.35219159499999</v>
      </c>
      <c r="L392" s="42">
        <v>2093.0992576899998</v>
      </c>
      <c r="M392" s="41">
        <v>0.13</v>
      </c>
      <c r="N392" s="41">
        <v>0.01</v>
      </c>
      <c r="O392" s="40">
        <v>23592</v>
      </c>
      <c r="P392" s="40">
        <v>23094</v>
      </c>
      <c r="Q392" s="43">
        <v>23592</v>
      </c>
      <c r="R392" s="43">
        <v>3100</v>
      </c>
      <c r="S392" s="40" t="s">
        <v>77</v>
      </c>
      <c r="T392" s="40" t="s">
        <v>81</v>
      </c>
      <c r="U392" s="43">
        <v>54.65</v>
      </c>
      <c r="V392" s="43">
        <v>1</v>
      </c>
      <c r="W392" s="43">
        <v>1.25</v>
      </c>
      <c r="X392" s="43">
        <v>6.4000000000000001E-2</v>
      </c>
      <c r="Y392" s="43">
        <f t="shared" si="36"/>
        <v>1.25</v>
      </c>
      <c r="Z392" s="43">
        <f t="shared" si="37"/>
        <v>6.4000000000000001E-2</v>
      </c>
      <c r="AA392" s="43">
        <v>0.1</v>
      </c>
      <c r="AB392" s="44">
        <v>0.51721402163864805</v>
      </c>
      <c r="AC392">
        <f t="shared" si="38"/>
        <v>291</v>
      </c>
      <c r="AD392">
        <f t="shared" si="39"/>
        <v>1</v>
      </c>
      <c r="AE392">
        <f t="shared" si="40"/>
        <v>0</v>
      </c>
      <c r="AF392">
        <f>'TP Factors'!$D$3</f>
        <v>1.168489000131735</v>
      </c>
      <c r="AG392">
        <f t="shared" si="41"/>
        <v>0</v>
      </c>
    </row>
    <row r="393" spans="1:33">
      <c r="A393" s="40" t="s">
        <v>65</v>
      </c>
      <c r="B393" s="40">
        <v>27</v>
      </c>
      <c r="C393" s="40" t="s">
        <v>66</v>
      </c>
      <c r="D393" s="41">
        <v>33.090000000000003</v>
      </c>
      <c r="E393" s="40" t="s">
        <v>67</v>
      </c>
      <c r="F393" s="40">
        <v>3456</v>
      </c>
      <c r="G393" s="35">
        <v>4</v>
      </c>
      <c r="H393" s="40" t="s">
        <v>68</v>
      </c>
      <c r="I393" s="40" t="s">
        <v>69</v>
      </c>
      <c r="J393" s="40">
        <v>289</v>
      </c>
      <c r="K393" s="42">
        <v>361.52686486800002</v>
      </c>
      <c r="L393" s="42">
        <v>5678.9812927399998</v>
      </c>
      <c r="M393" s="41">
        <v>0.35</v>
      </c>
      <c r="N393" s="41">
        <v>0.02</v>
      </c>
      <c r="O393" s="40">
        <v>23599</v>
      </c>
      <c r="P393" s="40">
        <v>23101</v>
      </c>
      <c r="Q393" s="43">
        <v>23599</v>
      </c>
      <c r="R393" s="43">
        <v>3100</v>
      </c>
      <c r="S393" s="40" t="s">
        <v>77</v>
      </c>
      <c r="T393" s="40" t="s">
        <v>81</v>
      </c>
      <c r="U393" s="43">
        <v>54.65</v>
      </c>
      <c r="V393" s="43">
        <v>1</v>
      </c>
      <c r="W393" s="43">
        <v>1.25</v>
      </c>
      <c r="X393" s="43">
        <v>6.4000000000000001E-2</v>
      </c>
      <c r="Y393" s="43">
        <f t="shared" si="36"/>
        <v>1.25</v>
      </c>
      <c r="Z393" s="43">
        <f t="shared" si="37"/>
        <v>6.4000000000000001E-2</v>
      </c>
      <c r="AA393" s="43">
        <v>0.1</v>
      </c>
      <c r="AB393" s="44">
        <v>1.4033012254595501</v>
      </c>
      <c r="AC393">
        <f t="shared" si="38"/>
        <v>788</v>
      </c>
      <c r="AD393">
        <f t="shared" si="39"/>
        <v>2</v>
      </c>
      <c r="AE393">
        <f t="shared" si="40"/>
        <v>0.1</v>
      </c>
      <c r="AF393">
        <f>'TP Factors'!$D$3</f>
        <v>1.168489000131735</v>
      </c>
      <c r="AG393">
        <f t="shared" si="41"/>
        <v>0.1</v>
      </c>
    </row>
    <row r="394" spans="1:33">
      <c r="A394" s="40" t="s">
        <v>65</v>
      </c>
      <c r="B394" s="40">
        <v>27</v>
      </c>
      <c r="C394" s="40" t="s">
        <v>66</v>
      </c>
      <c r="D394" s="41">
        <v>33.090000000000003</v>
      </c>
      <c r="E394" s="40" t="s">
        <v>67</v>
      </c>
      <c r="F394" s="40">
        <v>1234</v>
      </c>
      <c r="G394" s="35">
        <v>13</v>
      </c>
      <c r="H394" s="40" t="s">
        <v>68</v>
      </c>
      <c r="I394" s="40" t="s">
        <v>69</v>
      </c>
      <c r="J394" s="40">
        <v>83</v>
      </c>
      <c r="K394" s="42">
        <v>112.080432376</v>
      </c>
      <c r="L394" s="42">
        <v>474.68795236900002</v>
      </c>
      <c r="M394" s="41">
        <v>0.15</v>
      </c>
      <c r="N394" s="41">
        <v>0.02</v>
      </c>
      <c r="O394" s="40">
        <v>23600</v>
      </c>
      <c r="P394" s="40">
        <v>23102</v>
      </c>
      <c r="Q394" s="43">
        <v>23600</v>
      </c>
      <c r="R394" s="43">
        <v>1100</v>
      </c>
      <c r="S394" s="40" t="s">
        <v>72</v>
      </c>
      <c r="T394" s="40" t="s">
        <v>74</v>
      </c>
      <c r="U394" s="43">
        <v>54.65</v>
      </c>
      <c r="V394" s="43">
        <v>1</v>
      </c>
      <c r="W394" s="43">
        <v>1.85</v>
      </c>
      <c r="X394" s="43">
        <v>0.22</v>
      </c>
      <c r="Y394" s="43">
        <f t="shared" si="36"/>
        <v>1.85</v>
      </c>
      <c r="Z394" s="43">
        <f t="shared" si="37"/>
        <v>0.22</v>
      </c>
      <c r="AA394" s="43">
        <v>0.34200000000000003</v>
      </c>
      <c r="AB394" s="44">
        <v>0.117297478359372</v>
      </c>
      <c r="AC394">
        <f t="shared" si="38"/>
        <v>225</v>
      </c>
      <c r="AD394">
        <f t="shared" si="39"/>
        <v>1</v>
      </c>
      <c r="AE394">
        <f t="shared" si="40"/>
        <v>0.1</v>
      </c>
      <c r="AF394">
        <f>'TP Factors'!$D$3</f>
        <v>1.168489000131735</v>
      </c>
      <c r="AG394">
        <f t="shared" si="41"/>
        <v>0.1</v>
      </c>
    </row>
    <row r="395" spans="1:33">
      <c r="A395" s="40" t="s">
        <v>65</v>
      </c>
      <c r="B395" s="40">
        <v>27</v>
      </c>
      <c r="C395" s="40" t="s">
        <v>66</v>
      </c>
      <c r="D395" s="41">
        <v>33.090000000000003</v>
      </c>
      <c r="E395" s="40" t="s">
        <v>67</v>
      </c>
      <c r="F395" s="40">
        <v>1234</v>
      </c>
      <c r="G395" s="35">
        <v>45</v>
      </c>
      <c r="H395" s="40" t="s">
        <v>68</v>
      </c>
      <c r="I395" s="40" t="s">
        <v>69</v>
      </c>
      <c r="J395" s="40">
        <v>1606</v>
      </c>
      <c r="K395" s="42">
        <v>330.74208472399999</v>
      </c>
      <c r="L395" s="42">
        <v>5008.1200570600004</v>
      </c>
      <c r="M395" s="41">
        <v>1.93</v>
      </c>
      <c r="N395" s="41">
        <v>0.77</v>
      </c>
      <c r="O395" s="40">
        <v>23608</v>
      </c>
      <c r="P395" s="40">
        <v>23110</v>
      </c>
      <c r="Q395" s="43">
        <v>23608</v>
      </c>
      <c r="R395" s="43">
        <v>8140</v>
      </c>
      <c r="S395" s="40" t="s">
        <v>77</v>
      </c>
      <c r="T395" s="40" t="s">
        <v>79</v>
      </c>
      <c r="U395" s="43">
        <v>54.65</v>
      </c>
      <c r="V395" s="43">
        <v>1</v>
      </c>
      <c r="W395" s="43">
        <v>1.18</v>
      </c>
      <c r="X395" s="43">
        <v>0.48</v>
      </c>
      <c r="Y395" s="43">
        <f t="shared" si="36"/>
        <v>1.18</v>
      </c>
      <c r="Z395" s="43">
        <f t="shared" si="37"/>
        <v>0.48</v>
      </c>
      <c r="AA395" s="43">
        <v>0.63</v>
      </c>
      <c r="AB395" s="44">
        <v>0.22618002977449</v>
      </c>
      <c r="AC395">
        <f t="shared" si="38"/>
        <v>800</v>
      </c>
      <c r="AD395">
        <f t="shared" si="39"/>
        <v>2</v>
      </c>
      <c r="AE395">
        <f t="shared" si="40"/>
        <v>0.8</v>
      </c>
      <c r="AF395">
        <f>'TP Factors'!$D$3</f>
        <v>1.168489000131735</v>
      </c>
      <c r="AG395">
        <f t="shared" si="41"/>
        <v>0.9</v>
      </c>
    </row>
    <row r="396" spans="1:33">
      <c r="A396" s="40" t="s">
        <v>65</v>
      </c>
      <c r="B396" s="40">
        <v>27</v>
      </c>
      <c r="C396" s="40" t="s">
        <v>66</v>
      </c>
      <c r="D396" s="41">
        <v>33.090000000000003</v>
      </c>
      <c r="E396" s="40" t="s">
        <v>67</v>
      </c>
      <c r="F396" s="40">
        <v>1234</v>
      </c>
      <c r="G396" s="35">
        <v>11.1</v>
      </c>
      <c r="H396" s="40" t="s">
        <v>68</v>
      </c>
      <c r="I396" s="40" t="s">
        <v>69</v>
      </c>
      <c r="J396" s="40">
        <v>95</v>
      </c>
      <c r="K396" s="42">
        <v>231.67005507600001</v>
      </c>
      <c r="L396" s="42">
        <v>935.08691549000002</v>
      </c>
      <c r="M396" s="41">
        <v>0.12</v>
      </c>
      <c r="N396" s="41">
        <v>0.01</v>
      </c>
      <c r="O396" s="40">
        <v>23632</v>
      </c>
      <c r="P396" s="40">
        <v>23134</v>
      </c>
      <c r="Q396" s="43">
        <v>23632</v>
      </c>
      <c r="R396" s="43">
        <v>8120</v>
      </c>
      <c r="S396" s="40" t="s">
        <v>77</v>
      </c>
      <c r="T396" s="40" t="s">
        <v>80</v>
      </c>
      <c r="U396" s="43">
        <v>54.65</v>
      </c>
      <c r="V396" s="43">
        <v>1</v>
      </c>
      <c r="W396" s="43">
        <v>1.25</v>
      </c>
      <c r="X396" s="43">
        <v>5.2999999999999999E-2</v>
      </c>
      <c r="Y396" s="43">
        <f t="shared" si="36"/>
        <v>1.25</v>
      </c>
      <c r="Z396" s="43">
        <f t="shared" si="37"/>
        <v>5.2999999999999999E-2</v>
      </c>
      <c r="AA396" s="43">
        <v>0.2</v>
      </c>
      <c r="AB396" s="44">
        <v>0.23106408470816001</v>
      </c>
      <c r="AC396">
        <f t="shared" si="38"/>
        <v>260</v>
      </c>
      <c r="AD396">
        <f t="shared" si="39"/>
        <v>1</v>
      </c>
      <c r="AE396">
        <f t="shared" si="40"/>
        <v>0</v>
      </c>
      <c r="AF396">
        <f>'TP Factors'!$D$3</f>
        <v>1.168489000131735</v>
      </c>
      <c r="AG396">
        <f t="shared" si="41"/>
        <v>0</v>
      </c>
    </row>
    <row r="397" spans="1:33">
      <c r="A397" s="40" t="s">
        <v>65</v>
      </c>
      <c r="B397" s="40">
        <v>27</v>
      </c>
      <c r="C397" s="40" t="s">
        <v>66</v>
      </c>
      <c r="D397" s="41">
        <v>33.090000000000003</v>
      </c>
      <c r="E397" s="40" t="s">
        <v>67</v>
      </c>
      <c r="F397" s="40">
        <v>3456</v>
      </c>
      <c r="G397" s="35">
        <v>4</v>
      </c>
      <c r="H397" s="40" t="s">
        <v>68</v>
      </c>
      <c r="I397" s="40" t="s">
        <v>69</v>
      </c>
      <c r="J397" s="40">
        <v>5</v>
      </c>
      <c r="K397" s="42">
        <v>41.053787811799999</v>
      </c>
      <c r="L397" s="42">
        <v>23.503307850199999</v>
      </c>
      <c r="M397" s="41">
        <v>0.01</v>
      </c>
      <c r="N397" s="41">
        <v>0</v>
      </c>
      <c r="O397" s="40">
        <v>23647</v>
      </c>
      <c r="P397" s="40">
        <v>23147</v>
      </c>
      <c r="Q397" s="43">
        <v>23647</v>
      </c>
      <c r="R397" s="43">
        <v>3100</v>
      </c>
      <c r="S397" s="40" t="s">
        <v>70</v>
      </c>
      <c r="T397" s="40" t="s">
        <v>94</v>
      </c>
      <c r="U397" s="43">
        <v>54.65</v>
      </c>
      <c r="V397" s="43">
        <v>1</v>
      </c>
      <c r="W397" s="43">
        <v>1.25</v>
      </c>
      <c r="X397" s="43">
        <v>6.4000000000000001E-2</v>
      </c>
      <c r="Y397" s="43">
        <f t="shared" si="36"/>
        <v>1.25</v>
      </c>
      <c r="Z397" s="43">
        <f t="shared" si="37"/>
        <v>6.4000000000000001E-2</v>
      </c>
      <c r="AA397" s="43">
        <v>0.41099999999999998</v>
      </c>
      <c r="AB397" s="44">
        <v>5.8077706188292997E-3</v>
      </c>
      <c r="AC397">
        <f t="shared" si="38"/>
        <v>13</v>
      </c>
      <c r="AD397">
        <f t="shared" si="39"/>
        <v>0</v>
      </c>
      <c r="AE397">
        <f t="shared" si="40"/>
        <v>0</v>
      </c>
      <c r="AF397">
        <f>'TP Factors'!$D$3</f>
        <v>1.168489000131735</v>
      </c>
      <c r="AG397">
        <f t="shared" si="41"/>
        <v>0</v>
      </c>
    </row>
    <row r="398" spans="1:33">
      <c r="A398" s="40" t="s">
        <v>65</v>
      </c>
      <c r="B398" s="40">
        <v>27</v>
      </c>
      <c r="C398" s="40" t="s">
        <v>66</v>
      </c>
      <c r="D398" s="41">
        <v>33.090000000000003</v>
      </c>
      <c r="E398" s="40" t="s">
        <v>67</v>
      </c>
      <c r="F398" s="40">
        <v>1234</v>
      </c>
      <c r="G398" s="35">
        <v>11.1</v>
      </c>
      <c r="H398" s="40" t="s">
        <v>68</v>
      </c>
      <c r="I398" s="40" t="s">
        <v>69</v>
      </c>
      <c r="J398" s="40">
        <v>382</v>
      </c>
      <c r="K398" s="42">
        <v>439.17010929100002</v>
      </c>
      <c r="L398" s="42">
        <v>2999.90977415</v>
      </c>
      <c r="M398" s="41">
        <v>0.48</v>
      </c>
      <c r="N398" s="41">
        <v>0.02</v>
      </c>
      <c r="O398" s="40">
        <v>23659</v>
      </c>
      <c r="P398" s="40">
        <v>23159</v>
      </c>
      <c r="Q398" s="43">
        <v>23659</v>
      </c>
      <c r="R398" s="43">
        <v>8120</v>
      </c>
      <c r="S398" s="40" t="s">
        <v>72</v>
      </c>
      <c r="T398" s="40" t="s">
        <v>87</v>
      </c>
      <c r="U398" s="43">
        <v>54.65</v>
      </c>
      <c r="V398" s="43">
        <v>1</v>
      </c>
      <c r="W398" s="43">
        <v>1.25</v>
      </c>
      <c r="X398" s="43">
        <v>5.2999999999999999E-2</v>
      </c>
      <c r="Y398" s="43">
        <f t="shared" si="36"/>
        <v>1.25</v>
      </c>
      <c r="Z398" s="43">
        <f t="shared" si="37"/>
        <v>5.2999999999999999E-2</v>
      </c>
      <c r="AA398" s="43">
        <v>0.25</v>
      </c>
      <c r="AB398" s="44">
        <v>0.74129088393558096</v>
      </c>
      <c r="AC398">
        <f t="shared" si="38"/>
        <v>1041</v>
      </c>
      <c r="AD398">
        <f t="shared" si="39"/>
        <v>3</v>
      </c>
      <c r="AE398">
        <f t="shared" si="40"/>
        <v>0.1</v>
      </c>
      <c r="AF398">
        <f>'TP Factors'!$D$3</f>
        <v>1.168489000131735</v>
      </c>
      <c r="AG398">
        <f t="shared" si="41"/>
        <v>0.1</v>
      </c>
    </row>
    <row r="399" spans="1:33">
      <c r="A399" s="40" t="s">
        <v>65</v>
      </c>
      <c r="B399" s="40">
        <v>27</v>
      </c>
      <c r="C399" s="40" t="s">
        <v>66</v>
      </c>
      <c r="D399" s="41">
        <v>33.090000000000003</v>
      </c>
      <c r="E399" s="40" t="s">
        <v>67</v>
      </c>
      <c r="F399" s="40">
        <v>1234</v>
      </c>
      <c r="G399" s="35">
        <v>13</v>
      </c>
      <c r="H399" s="40" t="s">
        <v>68</v>
      </c>
      <c r="I399" s="40" t="s">
        <v>69</v>
      </c>
      <c r="J399" s="40">
        <v>632</v>
      </c>
      <c r="K399" s="42">
        <v>338.93167816599998</v>
      </c>
      <c r="L399" s="42">
        <v>3629.0149879300002</v>
      </c>
      <c r="M399" s="41">
        <v>1.17</v>
      </c>
      <c r="N399" s="41">
        <v>0.14000000000000001</v>
      </c>
      <c r="O399" s="40">
        <v>23660</v>
      </c>
      <c r="P399" s="40">
        <v>23160</v>
      </c>
      <c r="Q399" s="43">
        <v>23660</v>
      </c>
      <c r="R399" s="43">
        <v>1100</v>
      </c>
      <c r="S399" s="40" t="s">
        <v>72</v>
      </c>
      <c r="T399" s="40" t="s">
        <v>74</v>
      </c>
      <c r="U399" s="43">
        <v>54.65</v>
      </c>
      <c r="V399" s="43">
        <v>1</v>
      </c>
      <c r="W399" s="43">
        <v>1.85</v>
      </c>
      <c r="X399" s="43">
        <v>0.22</v>
      </c>
      <c r="Y399" s="43">
        <f t="shared" si="36"/>
        <v>1.85</v>
      </c>
      <c r="Z399" s="43">
        <f t="shared" si="37"/>
        <v>0.22</v>
      </c>
      <c r="AA399" s="43">
        <v>0.34200000000000003</v>
      </c>
      <c r="AB399" s="44">
        <v>0.896745545962775</v>
      </c>
      <c r="AC399">
        <f t="shared" si="38"/>
        <v>1723</v>
      </c>
      <c r="AD399">
        <f t="shared" si="39"/>
        <v>7</v>
      </c>
      <c r="AE399">
        <f t="shared" si="40"/>
        <v>0.8</v>
      </c>
      <c r="AF399">
        <f>'TP Factors'!$D$3</f>
        <v>1.168489000131735</v>
      </c>
      <c r="AG399">
        <f t="shared" si="41"/>
        <v>0.9</v>
      </c>
    </row>
    <row r="400" spans="1:33">
      <c r="A400" s="40" t="s">
        <v>65</v>
      </c>
      <c r="B400" s="40">
        <v>27</v>
      </c>
      <c r="C400" s="40" t="s">
        <v>66</v>
      </c>
      <c r="D400" s="41">
        <v>33.090000000000003</v>
      </c>
      <c r="E400" s="40" t="s">
        <v>67</v>
      </c>
      <c r="F400" s="40">
        <v>3456</v>
      </c>
      <c r="G400" s="35">
        <v>4</v>
      </c>
      <c r="H400" s="40" t="s">
        <v>68</v>
      </c>
      <c r="I400" s="40" t="s">
        <v>69</v>
      </c>
      <c r="J400" s="40">
        <v>6</v>
      </c>
      <c r="K400" s="42">
        <v>52.440853492499997</v>
      </c>
      <c r="L400" s="42">
        <v>28.533700190200001</v>
      </c>
      <c r="M400" s="41">
        <v>0.01</v>
      </c>
      <c r="N400" s="41">
        <v>0</v>
      </c>
      <c r="O400" s="40">
        <v>23689</v>
      </c>
      <c r="P400" s="40">
        <v>23189</v>
      </c>
      <c r="Q400" s="43">
        <v>23689</v>
      </c>
      <c r="R400" s="43">
        <v>3100</v>
      </c>
      <c r="S400" s="40" t="s">
        <v>72</v>
      </c>
      <c r="T400" s="40" t="s">
        <v>134</v>
      </c>
      <c r="U400" s="43">
        <v>54.65</v>
      </c>
      <c r="V400" s="43">
        <v>1</v>
      </c>
      <c r="W400" s="43">
        <v>1.25</v>
      </c>
      <c r="X400" s="43">
        <v>6.4000000000000001E-2</v>
      </c>
      <c r="Y400" s="43">
        <f t="shared" si="36"/>
        <v>1.25</v>
      </c>
      <c r="Z400" s="43">
        <f t="shared" si="37"/>
        <v>6.4000000000000001E-2</v>
      </c>
      <c r="AA400" s="43">
        <v>0.41099999999999998</v>
      </c>
      <c r="AB400" s="44">
        <v>7.0508026614879201E-3</v>
      </c>
      <c r="AC400">
        <f t="shared" si="38"/>
        <v>16</v>
      </c>
      <c r="AD400">
        <f t="shared" si="39"/>
        <v>0</v>
      </c>
      <c r="AE400">
        <f t="shared" si="40"/>
        <v>0</v>
      </c>
      <c r="AF400">
        <f>'TP Factors'!$D$3</f>
        <v>1.168489000131735</v>
      </c>
      <c r="AG400">
        <f t="shared" si="41"/>
        <v>0</v>
      </c>
    </row>
    <row r="401" spans="1:33">
      <c r="A401" s="40" t="s">
        <v>65</v>
      </c>
      <c r="B401" s="40">
        <v>27</v>
      </c>
      <c r="C401" s="40" t="s">
        <v>66</v>
      </c>
      <c r="D401" s="41">
        <v>33.090000000000003</v>
      </c>
      <c r="E401" s="40" t="s">
        <v>67</v>
      </c>
      <c r="F401" s="40">
        <v>1234</v>
      </c>
      <c r="G401" s="35">
        <v>102.5</v>
      </c>
      <c r="H401" s="40" t="s">
        <v>68</v>
      </c>
      <c r="I401" s="40" t="s">
        <v>69</v>
      </c>
      <c r="J401" s="40">
        <v>237</v>
      </c>
      <c r="K401" s="42">
        <v>277.33393116500002</v>
      </c>
      <c r="L401" s="42">
        <v>702.35837663799998</v>
      </c>
      <c r="M401" s="41">
        <v>0.5</v>
      </c>
      <c r="N401" s="41">
        <v>0.12</v>
      </c>
      <c r="O401" s="40">
        <v>23691</v>
      </c>
      <c r="P401" s="40">
        <v>23191</v>
      </c>
      <c r="Q401" s="43">
        <v>23691</v>
      </c>
      <c r="R401" s="43">
        <v>1300</v>
      </c>
      <c r="S401" s="40" t="s">
        <v>72</v>
      </c>
      <c r="T401" s="40" t="s">
        <v>89</v>
      </c>
      <c r="U401" s="43">
        <v>54.65</v>
      </c>
      <c r="V401" s="43">
        <v>1</v>
      </c>
      <c r="W401" s="43">
        <v>2.42</v>
      </c>
      <c r="X401" s="43">
        <v>0.51600000000000001</v>
      </c>
      <c r="Y401" s="43">
        <f t="shared" si="36"/>
        <v>2.42</v>
      </c>
      <c r="Z401" s="43">
        <f t="shared" si="37"/>
        <v>0.51600000000000001</v>
      </c>
      <c r="AA401" s="43">
        <v>0.66200000000000003</v>
      </c>
      <c r="AB401" s="44">
        <v>0.173555840357701</v>
      </c>
      <c r="AC401">
        <f t="shared" si="38"/>
        <v>645</v>
      </c>
      <c r="AD401">
        <f t="shared" si="39"/>
        <v>3</v>
      </c>
      <c r="AE401">
        <f t="shared" si="40"/>
        <v>0.7</v>
      </c>
      <c r="AF401">
        <f>'TP Factors'!$D$3</f>
        <v>1.168489000131735</v>
      </c>
      <c r="AG401">
        <f t="shared" si="41"/>
        <v>0.8</v>
      </c>
    </row>
    <row r="402" spans="1:33">
      <c r="A402" s="40" t="s">
        <v>65</v>
      </c>
      <c r="B402" s="40">
        <v>27</v>
      </c>
      <c r="C402" s="40" t="s">
        <v>66</v>
      </c>
      <c r="D402" s="41">
        <v>33.090000000000003</v>
      </c>
      <c r="E402" s="40" t="s">
        <v>67</v>
      </c>
      <c r="F402" s="40">
        <v>1234</v>
      </c>
      <c r="G402" s="35">
        <v>102.5</v>
      </c>
      <c r="H402" s="40" t="s">
        <v>68</v>
      </c>
      <c r="I402" s="40" t="s">
        <v>69</v>
      </c>
      <c r="J402" s="40">
        <v>312</v>
      </c>
      <c r="K402" s="42">
        <v>479.39596628200002</v>
      </c>
      <c r="L402" s="42">
        <v>970.57597675500006</v>
      </c>
      <c r="M402" s="41">
        <v>0.66</v>
      </c>
      <c r="N402" s="41">
        <v>0.16</v>
      </c>
      <c r="O402" s="40">
        <v>23695</v>
      </c>
      <c r="P402" s="40">
        <v>23195</v>
      </c>
      <c r="Q402" s="43">
        <v>23695</v>
      </c>
      <c r="R402" s="43">
        <v>1300</v>
      </c>
      <c r="S402" s="40" t="s">
        <v>77</v>
      </c>
      <c r="T402" s="40" t="s">
        <v>83</v>
      </c>
      <c r="U402" s="43">
        <v>54.65</v>
      </c>
      <c r="V402" s="43">
        <v>1</v>
      </c>
      <c r="W402" s="43">
        <v>2.42</v>
      </c>
      <c r="X402" s="43">
        <v>0.51600000000000001</v>
      </c>
      <c r="Y402" s="43">
        <f t="shared" si="36"/>
        <v>2.42</v>
      </c>
      <c r="Z402" s="43">
        <f t="shared" si="37"/>
        <v>0.51600000000000001</v>
      </c>
      <c r="AA402" s="43">
        <v>0.63100000000000001</v>
      </c>
      <c r="AB402" s="44">
        <v>0.239833587691899</v>
      </c>
      <c r="AC402">
        <f t="shared" si="38"/>
        <v>850</v>
      </c>
      <c r="AD402">
        <f t="shared" si="39"/>
        <v>5</v>
      </c>
      <c r="AE402">
        <f t="shared" si="40"/>
        <v>1</v>
      </c>
      <c r="AF402">
        <f>'TP Factors'!$D$3</f>
        <v>1.168489000131735</v>
      </c>
      <c r="AG402">
        <f t="shared" si="41"/>
        <v>1.2</v>
      </c>
    </row>
    <row r="403" spans="1:33">
      <c r="A403" s="40" t="s">
        <v>65</v>
      </c>
      <c r="B403" s="40">
        <v>27</v>
      </c>
      <c r="C403" s="40" t="s">
        <v>66</v>
      </c>
      <c r="D403" s="41">
        <v>33.090000000000003</v>
      </c>
      <c r="E403" s="40" t="s">
        <v>67</v>
      </c>
      <c r="F403" s="40">
        <v>3456</v>
      </c>
      <c r="G403" s="35">
        <v>3</v>
      </c>
      <c r="H403" s="40" t="s">
        <v>68</v>
      </c>
      <c r="I403" s="40" t="s">
        <v>69</v>
      </c>
      <c r="J403" s="40">
        <v>3997</v>
      </c>
      <c r="K403" s="42">
        <v>603.33348151300004</v>
      </c>
      <c r="L403" s="42">
        <v>19018.744439599999</v>
      </c>
      <c r="M403" s="41">
        <v>2.8</v>
      </c>
      <c r="N403" s="41">
        <v>0.36</v>
      </c>
      <c r="O403" s="40">
        <v>23739</v>
      </c>
      <c r="P403" s="40">
        <v>23239</v>
      </c>
      <c r="Q403" s="43">
        <v>23739</v>
      </c>
      <c r="R403" s="43">
        <v>4340</v>
      </c>
      <c r="S403" s="40" t="s">
        <v>72</v>
      </c>
      <c r="T403" s="40" t="s">
        <v>88</v>
      </c>
      <c r="U403" s="43">
        <v>54.65</v>
      </c>
      <c r="V403" s="43">
        <v>1</v>
      </c>
      <c r="W403" s="43">
        <v>0.7</v>
      </c>
      <c r="X403" s="43">
        <v>0.09</v>
      </c>
      <c r="Y403" s="43">
        <f t="shared" si="36"/>
        <v>0.7</v>
      </c>
      <c r="Z403" s="43">
        <f t="shared" si="37"/>
        <v>0.09</v>
      </c>
      <c r="AA403" s="43">
        <v>0.41299999999999998</v>
      </c>
      <c r="AB403" s="44">
        <v>4.6996153012629698</v>
      </c>
      <c r="AC403">
        <f t="shared" si="38"/>
        <v>10903</v>
      </c>
      <c r="AD403">
        <f t="shared" si="39"/>
        <v>17</v>
      </c>
      <c r="AE403">
        <f t="shared" si="40"/>
        <v>2.2000000000000002</v>
      </c>
      <c r="AF403">
        <f>'TP Factors'!$D$3</f>
        <v>1.168489000131735</v>
      </c>
      <c r="AG403">
        <f t="shared" si="41"/>
        <v>2.6</v>
      </c>
    </row>
    <row r="404" spans="1:33">
      <c r="A404" s="40" t="s">
        <v>65</v>
      </c>
      <c r="B404" s="40">
        <v>27</v>
      </c>
      <c r="C404" s="40" t="s">
        <v>66</v>
      </c>
      <c r="D404" s="41">
        <v>33.090000000000003</v>
      </c>
      <c r="E404" s="40" t="s">
        <v>67</v>
      </c>
      <c r="F404" s="40">
        <v>1234</v>
      </c>
      <c r="G404" s="35">
        <v>102.5</v>
      </c>
      <c r="H404" s="40" t="s">
        <v>68</v>
      </c>
      <c r="I404" s="40" t="s">
        <v>69</v>
      </c>
      <c r="J404" s="40">
        <v>15006</v>
      </c>
      <c r="K404" s="42">
        <v>1769.3276094299999</v>
      </c>
      <c r="L404" s="42">
        <v>44543.501848799999</v>
      </c>
      <c r="M404" s="41">
        <v>31.51</v>
      </c>
      <c r="N404" s="41">
        <v>7.74</v>
      </c>
      <c r="O404" s="40">
        <v>23741</v>
      </c>
      <c r="P404" s="40">
        <v>23241</v>
      </c>
      <c r="Q404" s="43">
        <v>23741</v>
      </c>
      <c r="R404" s="43">
        <v>1300</v>
      </c>
      <c r="S404" s="40" t="s">
        <v>72</v>
      </c>
      <c r="T404" s="40" t="s">
        <v>89</v>
      </c>
      <c r="U404" s="43">
        <v>54.65</v>
      </c>
      <c r="V404" s="43">
        <v>1</v>
      </c>
      <c r="W404" s="43">
        <v>2.42</v>
      </c>
      <c r="X404" s="43">
        <v>0.51600000000000001</v>
      </c>
      <c r="Y404" s="43">
        <f t="shared" si="36"/>
        <v>2.42</v>
      </c>
      <c r="Z404" s="43">
        <f t="shared" si="37"/>
        <v>0.51600000000000001</v>
      </c>
      <c r="AA404" s="43">
        <v>0.66200000000000003</v>
      </c>
      <c r="AB404" s="44">
        <v>11.006894988499999</v>
      </c>
      <c r="AC404">
        <f t="shared" si="38"/>
        <v>40932</v>
      </c>
      <c r="AD404">
        <f t="shared" si="39"/>
        <v>218</v>
      </c>
      <c r="AE404">
        <f t="shared" si="40"/>
        <v>46.6</v>
      </c>
      <c r="AF404">
        <f>'TP Factors'!$D$3</f>
        <v>1.168489000131735</v>
      </c>
      <c r="AG404">
        <f t="shared" si="41"/>
        <v>54.5</v>
      </c>
    </row>
    <row r="405" spans="1:33">
      <c r="A405" s="40" t="s">
        <v>65</v>
      </c>
      <c r="B405" s="40">
        <v>27</v>
      </c>
      <c r="C405" s="40" t="s">
        <v>66</v>
      </c>
      <c r="D405" s="41">
        <v>33.090000000000003</v>
      </c>
      <c r="E405" s="40" t="s">
        <v>67</v>
      </c>
      <c r="F405" s="40">
        <v>1234</v>
      </c>
      <c r="G405" s="35">
        <v>102.5</v>
      </c>
      <c r="H405" s="40" t="s">
        <v>68</v>
      </c>
      <c r="I405" s="40" t="s">
        <v>69</v>
      </c>
      <c r="J405" s="40">
        <v>6417</v>
      </c>
      <c r="K405" s="42">
        <v>863.14891653100005</v>
      </c>
      <c r="L405" s="42">
        <v>19047.641196799999</v>
      </c>
      <c r="M405" s="41">
        <v>13.48</v>
      </c>
      <c r="N405" s="41">
        <v>3.31</v>
      </c>
      <c r="O405" s="40">
        <v>23744</v>
      </c>
      <c r="P405" s="40">
        <v>23244</v>
      </c>
      <c r="Q405" s="43">
        <v>23744</v>
      </c>
      <c r="R405" s="43">
        <v>1300</v>
      </c>
      <c r="S405" s="40" t="s">
        <v>72</v>
      </c>
      <c r="T405" s="40" t="s">
        <v>89</v>
      </c>
      <c r="U405" s="43">
        <v>54.65</v>
      </c>
      <c r="V405" s="43">
        <v>1</v>
      </c>
      <c r="W405" s="43">
        <v>2.42</v>
      </c>
      <c r="X405" s="43">
        <v>0.51600000000000001</v>
      </c>
      <c r="Y405" s="43">
        <f t="shared" si="36"/>
        <v>2.42</v>
      </c>
      <c r="Z405" s="43">
        <f t="shared" si="37"/>
        <v>0.51600000000000001</v>
      </c>
      <c r="AA405" s="43">
        <v>0.66200000000000003</v>
      </c>
      <c r="AB405" s="44">
        <v>4.7067558169794399</v>
      </c>
      <c r="AC405">
        <f t="shared" si="38"/>
        <v>17503</v>
      </c>
      <c r="AD405">
        <f t="shared" si="39"/>
        <v>93</v>
      </c>
      <c r="AE405">
        <f t="shared" si="40"/>
        <v>19.899999999999999</v>
      </c>
      <c r="AF405">
        <f>'TP Factors'!$D$3</f>
        <v>1.168489000131735</v>
      </c>
      <c r="AG405">
        <f t="shared" si="41"/>
        <v>23.3</v>
      </c>
    </row>
    <row r="406" spans="1:33">
      <c r="A406" s="40" t="s">
        <v>65</v>
      </c>
      <c r="B406" s="40">
        <v>27</v>
      </c>
      <c r="C406" s="40" t="s">
        <v>66</v>
      </c>
      <c r="D406" s="41">
        <v>33.090000000000003</v>
      </c>
      <c r="E406" s="40" t="s">
        <v>67</v>
      </c>
      <c r="F406" s="40">
        <v>3456</v>
      </c>
      <c r="G406" s="35">
        <v>3</v>
      </c>
      <c r="H406" s="40" t="s">
        <v>68</v>
      </c>
      <c r="I406" s="40" t="s">
        <v>69</v>
      </c>
      <c r="J406" s="40">
        <v>5</v>
      </c>
      <c r="K406" s="42">
        <v>47.7490941935</v>
      </c>
      <c r="L406" s="42">
        <v>98.284192610800005</v>
      </c>
      <c r="M406" s="41">
        <v>0</v>
      </c>
      <c r="N406" s="41">
        <v>0</v>
      </c>
      <c r="O406" s="40">
        <v>23751</v>
      </c>
      <c r="P406" s="40">
        <v>23251</v>
      </c>
      <c r="Q406" s="43">
        <v>23751</v>
      </c>
      <c r="R406" s="43">
        <v>4430</v>
      </c>
      <c r="S406" s="40" t="s">
        <v>77</v>
      </c>
      <c r="T406" s="40" t="s">
        <v>139</v>
      </c>
      <c r="U406" s="43">
        <v>54.65</v>
      </c>
      <c r="V406" s="43">
        <v>1</v>
      </c>
      <c r="W406" s="43">
        <v>0.7</v>
      </c>
      <c r="X406" s="43">
        <v>0.09</v>
      </c>
      <c r="Y406" s="43">
        <f t="shared" si="36"/>
        <v>0.7</v>
      </c>
      <c r="Z406" s="43">
        <f t="shared" si="37"/>
        <v>0.09</v>
      </c>
      <c r="AA406" s="43">
        <v>0.10199999999999999</v>
      </c>
      <c r="AB406" s="44">
        <v>2.4286455759820101E-2</v>
      </c>
      <c r="AC406">
        <f t="shared" si="38"/>
        <v>14</v>
      </c>
      <c r="AD406">
        <f t="shared" si="39"/>
        <v>0</v>
      </c>
      <c r="AE406">
        <f t="shared" si="40"/>
        <v>0</v>
      </c>
      <c r="AF406">
        <f>'TP Factors'!$D$3</f>
        <v>1.168489000131735</v>
      </c>
      <c r="AG406">
        <f t="shared" si="41"/>
        <v>0</v>
      </c>
    </row>
    <row r="407" spans="1:33">
      <c r="A407" s="40" t="s">
        <v>65</v>
      </c>
      <c r="B407" s="40">
        <v>27</v>
      </c>
      <c r="C407" s="40" t="s">
        <v>66</v>
      </c>
      <c r="D407" s="41">
        <v>33.090000000000003</v>
      </c>
      <c r="E407" s="40" t="s">
        <v>67</v>
      </c>
      <c r="F407" s="40">
        <v>3456</v>
      </c>
      <c r="G407" s="35">
        <v>0</v>
      </c>
      <c r="H407" s="40" t="s">
        <v>68</v>
      </c>
      <c r="I407" s="40" t="s">
        <v>69</v>
      </c>
      <c r="J407" s="40">
        <v>173</v>
      </c>
      <c r="K407" s="42">
        <v>189.451054481</v>
      </c>
      <c r="L407" s="42">
        <v>1784.4377083300001</v>
      </c>
      <c r="M407" s="41">
        <v>0</v>
      </c>
      <c r="N407" s="41">
        <v>0</v>
      </c>
      <c r="O407" s="40">
        <v>23752</v>
      </c>
      <c r="P407" s="40">
        <v>23252</v>
      </c>
      <c r="Q407" s="43">
        <v>23752</v>
      </c>
      <c r="R407" s="43">
        <v>6460</v>
      </c>
      <c r="S407" s="40" t="s">
        <v>77</v>
      </c>
      <c r="T407" s="40" t="s">
        <v>90</v>
      </c>
      <c r="U407" s="43">
        <v>54.65</v>
      </c>
      <c r="V407" s="43">
        <v>1</v>
      </c>
      <c r="W407" s="43">
        <v>0</v>
      </c>
      <c r="X407" s="43">
        <v>0</v>
      </c>
      <c r="Y407" s="43">
        <f t="shared" si="36"/>
        <v>0</v>
      </c>
      <c r="Z407" s="43">
        <f t="shared" si="37"/>
        <v>0</v>
      </c>
      <c r="AA407" s="43">
        <v>0.191</v>
      </c>
      <c r="AB407" s="44">
        <v>0.44094239685707998</v>
      </c>
      <c r="AC407">
        <f t="shared" si="38"/>
        <v>473</v>
      </c>
      <c r="AD407">
        <f t="shared" si="39"/>
        <v>0</v>
      </c>
      <c r="AE407">
        <f t="shared" si="40"/>
        <v>0</v>
      </c>
      <c r="AF407">
        <f>'TP Factors'!$D$3</f>
        <v>1.168489000131735</v>
      </c>
      <c r="AG407">
        <f t="shared" si="41"/>
        <v>0</v>
      </c>
    </row>
    <row r="408" spans="1:33">
      <c r="A408" s="40" t="s">
        <v>65</v>
      </c>
      <c r="B408" s="40">
        <v>27</v>
      </c>
      <c r="C408" s="40" t="s">
        <v>66</v>
      </c>
      <c r="D408" s="41">
        <v>33.090000000000003</v>
      </c>
      <c r="E408" s="40" t="s">
        <v>67</v>
      </c>
      <c r="F408" s="40">
        <v>3456</v>
      </c>
      <c r="G408" s="35">
        <v>3</v>
      </c>
      <c r="H408" s="40" t="s">
        <v>68</v>
      </c>
      <c r="I408" s="40" t="s">
        <v>69</v>
      </c>
      <c r="J408" s="40">
        <v>1606</v>
      </c>
      <c r="K408" s="42">
        <v>1028.91718156</v>
      </c>
      <c r="L408" s="42">
        <v>30941.772280599998</v>
      </c>
      <c r="M408" s="41">
        <v>1.1200000000000001</v>
      </c>
      <c r="N408" s="41">
        <v>0.14000000000000001</v>
      </c>
      <c r="O408" s="40">
        <v>23754</v>
      </c>
      <c r="P408" s="40">
        <v>23254</v>
      </c>
      <c r="Q408" s="43">
        <v>23754</v>
      </c>
      <c r="R408" s="43">
        <v>4340</v>
      </c>
      <c r="S408" s="40" t="s">
        <v>77</v>
      </c>
      <c r="T408" s="40" t="s">
        <v>104</v>
      </c>
      <c r="U408" s="43">
        <v>54.65</v>
      </c>
      <c r="V408" s="43">
        <v>1</v>
      </c>
      <c r="W408" s="43">
        <v>0.7</v>
      </c>
      <c r="X408" s="43">
        <v>0.09</v>
      </c>
      <c r="Y408" s="43">
        <f t="shared" si="36"/>
        <v>0.7</v>
      </c>
      <c r="Z408" s="43">
        <f t="shared" si="37"/>
        <v>0.09</v>
      </c>
      <c r="AA408" s="43">
        <v>0.10199999999999999</v>
      </c>
      <c r="AB408" s="44">
        <v>7.6458478591904999</v>
      </c>
      <c r="AC408">
        <f t="shared" si="38"/>
        <v>4381</v>
      </c>
      <c r="AD408">
        <f t="shared" si="39"/>
        <v>7</v>
      </c>
      <c r="AE408">
        <f t="shared" si="40"/>
        <v>0.9</v>
      </c>
      <c r="AF408">
        <f>'TP Factors'!$D$3</f>
        <v>1.168489000131735</v>
      </c>
      <c r="AG408">
        <f t="shared" si="41"/>
        <v>1.1000000000000001</v>
      </c>
    </row>
    <row r="409" spans="1:33">
      <c r="A409" s="40" t="s">
        <v>65</v>
      </c>
      <c r="B409" s="40">
        <v>27</v>
      </c>
      <c r="C409" s="40" t="s">
        <v>66</v>
      </c>
      <c r="D409" s="41">
        <v>33.090000000000003</v>
      </c>
      <c r="E409" s="40" t="s">
        <v>67</v>
      </c>
      <c r="F409" s="40">
        <v>3456</v>
      </c>
      <c r="G409" s="35">
        <v>3</v>
      </c>
      <c r="H409" s="40" t="s">
        <v>68</v>
      </c>
      <c r="I409" s="40" t="s">
        <v>69</v>
      </c>
      <c r="J409" s="40">
        <v>1</v>
      </c>
      <c r="K409" s="42">
        <v>24.163233710099998</v>
      </c>
      <c r="L409" s="42">
        <v>22.9592940004</v>
      </c>
      <c r="M409" s="41">
        <v>0</v>
      </c>
      <c r="N409" s="41">
        <v>0</v>
      </c>
      <c r="O409" s="40">
        <v>23769</v>
      </c>
      <c r="P409" s="40">
        <v>23269</v>
      </c>
      <c r="Q409" s="43">
        <v>23769</v>
      </c>
      <c r="R409" s="43">
        <v>4340</v>
      </c>
      <c r="S409" s="40" t="s">
        <v>77</v>
      </c>
      <c r="T409" s="40" t="s">
        <v>104</v>
      </c>
      <c r="U409" s="43">
        <v>54.65</v>
      </c>
      <c r="V409" s="43">
        <v>1</v>
      </c>
      <c r="W409" s="43">
        <v>0.7</v>
      </c>
      <c r="X409" s="43">
        <v>0.09</v>
      </c>
      <c r="Y409" s="43">
        <f t="shared" si="36"/>
        <v>0.7</v>
      </c>
      <c r="Z409" s="43">
        <f t="shared" si="37"/>
        <v>0.09</v>
      </c>
      <c r="AA409" s="43">
        <v>0.10199999999999999</v>
      </c>
      <c r="AB409" s="44">
        <v>5.6733424101284699E-3</v>
      </c>
      <c r="AC409">
        <f t="shared" si="38"/>
        <v>3</v>
      </c>
      <c r="AD409">
        <f t="shared" si="39"/>
        <v>0</v>
      </c>
      <c r="AE409">
        <f t="shared" si="40"/>
        <v>0</v>
      </c>
      <c r="AF409">
        <f>'TP Factors'!$D$3</f>
        <v>1.168489000131735</v>
      </c>
      <c r="AG409">
        <f t="shared" si="41"/>
        <v>0</v>
      </c>
    </row>
    <row r="410" spans="1:33">
      <c r="A410" s="40" t="s">
        <v>65</v>
      </c>
      <c r="B410" s="40">
        <v>27</v>
      </c>
      <c r="C410" s="40" t="s">
        <v>66</v>
      </c>
      <c r="D410" s="41">
        <v>33.090000000000003</v>
      </c>
      <c r="E410" s="40" t="s">
        <v>67</v>
      </c>
      <c r="F410" s="40">
        <v>3456</v>
      </c>
      <c r="G410" s="35">
        <v>3</v>
      </c>
      <c r="H410" s="40" t="s">
        <v>68</v>
      </c>
      <c r="I410" s="40" t="s">
        <v>69</v>
      </c>
      <c r="J410" s="40">
        <v>1384</v>
      </c>
      <c r="K410" s="42">
        <v>328.71999858200002</v>
      </c>
      <c r="L410" s="42">
        <v>6584.51741726</v>
      </c>
      <c r="M410" s="41">
        <v>0.97</v>
      </c>
      <c r="N410" s="41">
        <v>0.12</v>
      </c>
      <c r="O410" s="40">
        <v>23771</v>
      </c>
      <c r="P410" s="40">
        <v>23271</v>
      </c>
      <c r="Q410" s="43">
        <v>23771</v>
      </c>
      <c r="R410" s="43">
        <v>4340</v>
      </c>
      <c r="S410" s="40" t="s">
        <v>72</v>
      </c>
      <c r="T410" s="40" t="s">
        <v>88</v>
      </c>
      <c r="U410" s="43">
        <v>54.65</v>
      </c>
      <c r="V410" s="43">
        <v>1</v>
      </c>
      <c r="W410" s="43">
        <v>0.7</v>
      </c>
      <c r="X410" s="43">
        <v>0.09</v>
      </c>
      <c r="Y410" s="43">
        <f t="shared" si="36"/>
        <v>0.7</v>
      </c>
      <c r="Z410" s="43">
        <f t="shared" si="37"/>
        <v>0.09</v>
      </c>
      <c r="AA410" s="43">
        <v>0.41299999999999998</v>
      </c>
      <c r="AB410" s="44">
        <v>1.62706317990411</v>
      </c>
      <c r="AC410">
        <f t="shared" si="38"/>
        <v>3775</v>
      </c>
      <c r="AD410">
        <f t="shared" si="39"/>
        <v>6</v>
      </c>
      <c r="AE410">
        <f t="shared" si="40"/>
        <v>0.7</v>
      </c>
      <c r="AF410">
        <f>'TP Factors'!$D$3</f>
        <v>1.168489000131735</v>
      </c>
      <c r="AG410">
        <f t="shared" si="41"/>
        <v>0.8</v>
      </c>
    </row>
    <row r="411" spans="1:33">
      <c r="A411" s="40" t="s">
        <v>65</v>
      </c>
      <c r="B411" s="40">
        <v>27</v>
      </c>
      <c r="C411" s="40" t="s">
        <v>66</v>
      </c>
      <c r="D411" s="41">
        <v>33.090000000000003</v>
      </c>
      <c r="E411" s="40" t="s">
        <v>67</v>
      </c>
      <c r="F411" s="40">
        <v>1234</v>
      </c>
      <c r="G411" s="35">
        <v>102.5</v>
      </c>
      <c r="H411" s="40" t="s">
        <v>68</v>
      </c>
      <c r="I411" s="40" t="s">
        <v>69</v>
      </c>
      <c r="J411" s="40">
        <v>1</v>
      </c>
      <c r="K411" s="42">
        <v>18.865660507699999</v>
      </c>
      <c r="L411" s="42">
        <v>4.0192677466999998</v>
      </c>
      <c r="M411" s="41">
        <v>0</v>
      </c>
      <c r="N411" s="41">
        <v>0</v>
      </c>
      <c r="O411" s="40">
        <v>23776</v>
      </c>
      <c r="P411" s="40">
        <v>23276</v>
      </c>
      <c r="Q411" s="43">
        <v>23776</v>
      </c>
      <c r="R411" s="43">
        <v>1300</v>
      </c>
      <c r="S411" s="40" t="s">
        <v>72</v>
      </c>
      <c r="T411" s="40" t="s">
        <v>89</v>
      </c>
      <c r="U411" s="43">
        <v>54.65</v>
      </c>
      <c r="V411" s="43">
        <v>1</v>
      </c>
      <c r="W411" s="43">
        <v>2.42</v>
      </c>
      <c r="X411" s="43">
        <v>0.51600000000000001</v>
      </c>
      <c r="Y411" s="43">
        <f t="shared" si="36"/>
        <v>2.42</v>
      </c>
      <c r="Z411" s="43">
        <f t="shared" si="37"/>
        <v>0.51600000000000001</v>
      </c>
      <c r="AA411" s="43">
        <v>0.66200000000000003</v>
      </c>
      <c r="AB411" s="44">
        <v>9.9317871698311995E-4</v>
      </c>
      <c r="AC411">
        <f t="shared" si="38"/>
        <v>4</v>
      </c>
      <c r="AD411">
        <f t="shared" si="39"/>
        <v>0</v>
      </c>
      <c r="AE411">
        <f t="shared" si="40"/>
        <v>0</v>
      </c>
      <c r="AF411">
        <f>'TP Factors'!$D$3</f>
        <v>1.168489000131735</v>
      </c>
      <c r="AG411">
        <f t="shared" si="41"/>
        <v>0</v>
      </c>
    </row>
    <row r="412" spans="1:33">
      <c r="A412" s="40" t="s">
        <v>65</v>
      </c>
      <c r="B412" s="40">
        <v>27</v>
      </c>
      <c r="C412" s="40" t="s">
        <v>66</v>
      </c>
      <c r="D412" s="41">
        <v>33.090000000000003</v>
      </c>
      <c r="E412" s="40" t="s">
        <v>67</v>
      </c>
      <c r="F412" s="40">
        <v>1234</v>
      </c>
      <c r="G412" s="35">
        <v>102.5</v>
      </c>
      <c r="H412" s="40" t="s">
        <v>68</v>
      </c>
      <c r="I412" s="40" t="s">
        <v>69</v>
      </c>
      <c r="J412" s="40">
        <v>15</v>
      </c>
      <c r="K412" s="42">
        <v>51.9969031069</v>
      </c>
      <c r="L412" s="42">
        <v>43.860316839699998</v>
      </c>
      <c r="M412" s="41">
        <v>0.03</v>
      </c>
      <c r="N412" s="41">
        <v>0.01</v>
      </c>
      <c r="O412" s="40">
        <v>23777</v>
      </c>
      <c r="P412" s="40">
        <v>23277</v>
      </c>
      <c r="Q412" s="43">
        <v>23777</v>
      </c>
      <c r="R412" s="43">
        <v>1300</v>
      </c>
      <c r="S412" s="40" t="s">
        <v>72</v>
      </c>
      <c r="T412" s="40" t="s">
        <v>89</v>
      </c>
      <c r="U412" s="43">
        <v>54.65</v>
      </c>
      <c r="V412" s="43">
        <v>1</v>
      </c>
      <c r="W412" s="43">
        <v>2.42</v>
      </c>
      <c r="X412" s="43">
        <v>0.51600000000000001</v>
      </c>
      <c r="Y412" s="43">
        <f t="shared" si="36"/>
        <v>2.42</v>
      </c>
      <c r="Z412" s="43">
        <f t="shared" si="37"/>
        <v>0.51600000000000001</v>
      </c>
      <c r="AA412" s="43">
        <v>0.66200000000000003</v>
      </c>
      <c r="AB412" s="44">
        <v>1.0838076977544801E-2</v>
      </c>
      <c r="AC412">
        <f t="shared" si="38"/>
        <v>40</v>
      </c>
      <c r="AD412">
        <f t="shared" si="39"/>
        <v>0</v>
      </c>
      <c r="AE412">
        <f t="shared" si="40"/>
        <v>0</v>
      </c>
      <c r="AF412">
        <f>'TP Factors'!$D$3</f>
        <v>1.168489000131735</v>
      </c>
      <c r="AG412">
        <f t="shared" si="41"/>
        <v>0</v>
      </c>
    </row>
    <row r="413" spans="1:33">
      <c r="A413" s="40" t="s">
        <v>65</v>
      </c>
      <c r="B413" s="40">
        <v>27</v>
      </c>
      <c r="C413" s="40" t="s">
        <v>66</v>
      </c>
      <c r="D413" s="41">
        <v>33.090000000000003</v>
      </c>
      <c r="E413" s="40" t="s">
        <v>67</v>
      </c>
      <c r="F413" s="40">
        <v>1234</v>
      </c>
      <c r="G413" s="35">
        <v>102.5</v>
      </c>
      <c r="H413" s="40" t="s">
        <v>68</v>
      </c>
      <c r="I413" s="40" t="s">
        <v>69</v>
      </c>
      <c r="J413" s="40">
        <v>19</v>
      </c>
      <c r="K413" s="42">
        <v>46.191833068699999</v>
      </c>
      <c r="L413" s="42">
        <v>58.056340109600001</v>
      </c>
      <c r="M413" s="41">
        <v>0.04</v>
      </c>
      <c r="N413" s="41">
        <v>0.01</v>
      </c>
      <c r="O413" s="40">
        <v>23778</v>
      </c>
      <c r="P413" s="40">
        <v>23278</v>
      </c>
      <c r="Q413" s="43">
        <v>23778</v>
      </c>
      <c r="R413" s="43">
        <v>1300</v>
      </c>
      <c r="S413" s="40" t="s">
        <v>77</v>
      </c>
      <c r="T413" s="40" t="s">
        <v>83</v>
      </c>
      <c r="U413" s="43">
        <v>54.65</v>
      </c>
      <c r="V413" s="43">
        <v>1</v>
      </c>
      <c r="W413" s="43">
        <v>2.42</v>
      </c>
      <c r="X413" s="43">
        <v>0.51600000000000001</v>
      </c>
      <c r="Y413" s="43">
        <f t="shared" si="36"/>
        <v>2.42</v>
      </c>
      <c r="Z413" s="43">
        <f t="shared" si="37"/>
        <v>0.51600000000000001</v>
      </c>
      <c r="AA413" s="43">
        <v>0.63100000000000001</v>
      </c>
      <c r="AB413" s="44">
        <v>1.43459766888814E-2</v>
      </c>
      <c r="AC413">
        <f t="shared" si="38"/>
        <v>51</v>
      </c>
      <c r="AD413">
        <f t="shared" si="39"/>
        <v>0</v>
      </c>
      <c r="AE413">
        <f t="shared" si="40"/>
        <v>0.1</v>
      </c>
      <c r="AF413">
        <f>'TP Factors'!$D$3</f>
        <v>1.168489000131735</v>
      </c>
      <c r="AG413">
        <f t="shared" si="41"/>
        <v>0.1</v>
      </c>
    </row>
    <row r="414" spans="1:33">
      <c r="A414" s="40" t="s">
        <v>65</v>
      </c>
      <c r="B414" s="40">
        <v>27</v>
      </c>
      <c r="C414" s="40" t="s">
        <v>66</v>
      </c>
      <c r="D414" s="41">
        <v>33.090000000000003</v>
      </c>
      <c r="E414" s="40" t="s">
        <v>67</v>
      </c>
      <c r="F414" s="40">
        <v>1234</v>
      </c>
      <c r="G414" s="35">
        <v>102.5</v>
      </c>
      <c r="H414" s="40" t="s">
        <v>68</v>
      </c>
      <c r="I414" s="40" t="s">
        <v>69</v>
      </c>
      <c r="J414" s="40">
        <v>8</v>
      </c>
      <c r="K414" s="42">
        <v>32.2952108076</v>
      </c>
      <c r="L414" s="42">
        <v>22.0487005972</v>
      </c>
      <c r="M414" s="41">
        <v>0.02</v>
      </c>
      <c r="N414" s="41">
        <v>0</v>
      </c>
      <c r="O414" s="40">
        <v>23783</v>
      </c>
      <c r="P414" s="40">
        <v>23283</v>
      </c>
      <c r="Q414" s="43">
        <v>23783</v>
      </c>
      <c r="R414" s="43">
        <v>1300</v>
      </c>
      <c r="S414" s="40" t="s">
        <v>70</v>
      </c>
      <c r="T414" s="40" t="s">
        <v>140</v>
      </c>
      <c r="U414" s="43">
        <v>54.65</v>
      </c>
      <c r="V414" s="43">
        <v>1</v>
      </c>
      <c r="W414" s="43">
        <v>2.42</v>
      </c>
      <c r="X414" s="43">
        <v>0.51600000000000001</v>
      </c>
      <c r="Y414" s="43">
        <f t="shared" si="36"/>
        <v>2.42</v>
      </c>
      <c r="Z414" s="43">
        <f t="shared" si="37"/>
        <v>0.51600000000000001</v>
      </c>
      <c r="AA414" s="43">
        <v>0.72299999999999998</v>
      </c>
      <c r="AB414" s="44">
        <v>5.4483307781151603E-3</v>
      </c>
      <c r="AC414">
        <f t="shared" si="38"/>
        <v>22</v>
      </c>
      <c r="AD414">
        <f t="shared" si="39"/>
        <v>0</v>
      </c>
      <c r="AE414">
        <f t="shared" si="40"/>
        <v>0</v>
      </c>
      <c r="AF414">
        <f>'TP Factors'!$D$3</f>
        <v>1.168489000131735</v>
      </c>
      <c r="AG414">
        <f t="shared" si="41"/>
        <v>0</v>
      </c>
    </row>
    <row r="415" spans="1:33">
      <c r="A415" s="40" t="s">
        <v>65</v>
      </c>
      <c r="B415" s="40">
        <v>27</v>
      </c>
      <c r="C415" s="40" t="s">
        <v>66</v>
      </c>
      <c r="D415" s="41">
        <v>33.090000000000003</v>
      </c>
      <c r="E415" s="40" t="s">
        <v>67</v>
      </c>
      <c r="F415" s="40">
        <v>3456</v>
      </c>
      <c r="G415" s="35">
        <v>3</v>
      </c>
      <c r="H415" s="40" t="s">
        <v>68</v>
      </c>
      <c r="I415" s="40" t="s">
        <v>69</v>
      </c>
      <c r="J415" s="40">
        <v>1</v>
      </c>
      <c r="K415" s="42">
        <v>11.204512661900001</v>
      </c>
      <c r="L415" s="42">
        <v>4.2229155040500004</v>
      </c>
      <c r="M415" s="41">
        <v>0</v>
      </c>
      <c r="N415" s="41">
        <v>0</v>
      </c>
      <c r="O415" s="40">
        <v>23784</v>
      </c>
      <c r="P415" s="40">
        <v>23284</v>
      </c>
      <c r="Q415" s="43">
        <v>23784</v>
      </c>
      <c r="R415" s="43">
        <v>4430</v>
      </c>
      <c r="S415" s="40" t="s">
        <v>70</v>
      </c>
      <c r="T415" s="40" t="s">
        <v>141</v>
      </c>
      <c r="U415" s="43">
        <v>54.65</v>
      </c>
      <c r="V415" s="43">
        <v>1</v>
      </c>
      <c r="W415" s="43">
        <v>0.7</v>
      </c>
      <c r="X415" s="43">
        <v>0.09</v>
      </c>
      <c r="Y415" s="43">
        <f t="shared" si="36"/>
        <v>0.7</v>
      </c>
      <c r="Z415" s="43">
        <f t="shared" si="37"/>
        <v>0.09</v>
      </c>
      <c r="AA415" s="43">
        <v>0.41299999999999998</v>
      </c>
      <c r="AB415" s="44">
        <v>1.04350097217773E-3</v>
      </c>
      <c r="AC415">
        <f t="shared" si="38"/>
        <v>2</v>
      </c>
      <c r="AD415">
        <f t="shared" si="39"/>
        <v>0</v>
      </c>
      <c r="AE415">
        <f t="shared" si="40"/>
        <v>0</v>
      </c>
      <c r="AF415">
        <f>'TP Factors'!$D$3</f>
        <v>1.168489000131735</v>
      </c>
      <c r="AG415">
        <f t="shared" si="41"/>
        <v>0</v>
      </c>
    </row>
    <row r="416" spans="1:33">
      <c r="A416" s="40" t="s">
        <v>65</v>
      </c>
      <c r="B416" s="40">
        <v>27</v>
      </c>
      <c r="C416" s="40" t="s">
        <v>66</v>
      </c>
      <c r="D416" s="41">
        <v>33.090000000000003</v>
      </c>
      <c r="E416" s="40" t="s">
        <v>67</v>
      </c>
      <c r="F416" s="40">
        <v>3456</v>
      </c>
      <c r="G416" s="35">
        <v>3</v>
      </c>
      <c r="H416" s="40" t="s">
        <v>68</v>
      </c>
      <c r="I416" s="40" t="s">
        <v>69</v>
      </c>
      <c r="J416" s="40">
        <v>184</v>
      </c>
      <c r="K416" s="42">
        <v>123.85310057700001</v>
      </c>
      <c r="L416" s="42">
        <v>875.813883025</v>
      </c>
      <c r="M416" s="41">
        <v>0.13</v>
      </c>
      <c r="N416" s="41">
        <v>0.02</v>
      </c>
      <c r="O416" s="40">
        <v>23785</v>
      </c>
      <c r="P416" s="40">
        <v>23285</v>
      </c>
      <c r="Q416" s="43">
        <v>23785</v>
      </c>
      <c r="R416" s="43">
        <v>4340</v>
      </c>
      <c r="S416" s="40" t="s">
        <v>70</v>
      </c>
      <c r="T416" s="40" t="s">
        <v>105</v>
      </c>
      <c r="U416" s="43">
        <v>54.65</v>
      </c>
      <c r="V416" s="43">
        <v>1</v>
      </c>
      <c r="W416" s="43">
        <v>0.7</v>
      </c>
      <c r="X416" s="43">
        <v>0.09</v>
      </c>
      <c r="Y416" s="43">
        <f t="shared" si="36"/>
        <v>0.7</v>
      </c>
      <c r="Z416" s="43">
        <f t="shared" si="37"/>
        <v>0.09</v>
      </c>
      <c r="AA416" s="43">
        <v>0.41299999999999998</v>
      </c>
      <c r="AB416" s="44">
        <v>0.21641745799557699</v>
      </c>
      <c r="AC416">
        <f t="shared" si="38"/>
        <v>502</v>
      </c>
      <c r="AD416">
        <f t="shared" si="39"/>
        <v>1</v>
      </c>
      <c r="AE416">
        <f t="shared" si="40"/>
        <v>0.1</v>
      </c>
      <c r="AF416">
        <f>'TP Factors'!$D$3</f>
        <v>1.168489000131735</v>
      </c>
      <c r="AG416">
        <f t="shared" si="41"/>
        <v>0.1</v>
      </c>
    </row>
    <row r="417" spans="1:33">
      <c r="A417" s="40" t="s">
        <v>65</v>
      </c>
      <c r="B417" s="40">
        <v>27</v>
      </c>
      <c r="C417" s="40" t="s">
        <v>66</v>
      </c>
      <c r="D417" s="41">
        <v>33.090000000000003</v>
      </c>
      <c r="E417" s="40" t="s">
        <v>67</v>
      </c>
      <c r="F417" s="40">
        <v>3456</v>
      </c>
      <c r="G417" s="35">
        <v>0</v>
      </c>
      <c r="H417" s="40" t="s">
        <v>68</v>
      </c>
      <c r="I417" s="40" t="s">
        <v>69</v>
      </c>
      <c r="J417" s="40">
        <v>2400</v>
      </c>
      <c r="K417" s="42">
        <v>1080.03456858</v>
      </c>
      <c r="L417" s="42">
        <v>15563.341470400001</v>
      </c>
      <c r="M417" s="41">
        <v>0</v>
      </c>
      <c r="N417" s="41">
        <v>0</v>
      </c>
      <c r="O417" s="40">
        <v>23788</v>
      </c>
      <c r="P417" s="40">
        <v>23288</v>
      </c>
      <c r="Q417" s="43">
        <v>23788</v>
      </c>
      <c r="R417" s="43">
        <v>6460</v>
      </c>
      <c r="S417" s="40" t="s">
        <v>70</v>
      </c>
      <c r="T417" s="40" t="s">
        <v>86</v>
      </c>
      <c r="U417" s="43">
        <v>54.65</v>
      </c>
      <c r="V417" s="43">
        <v>1</v>
      </c>
      <c r="W417" s="43">
        <v>0</v>
      </c>
      <c r="X417" s="43">
        <v>0</v>
      </c>
      <c r="Y417" s="43">
        <f t="shared" si="36"/>
        <v>0</v>
      </c>
      <c r="Z417" s="43">
        <f t="shared" si="37"/>
        <v>0</v>
      </c>
      <c r="AA417" s="43">
        <v>0.30299999999999999</v>
      </c>
      <c r="AB417" s="44">
        <v>3.8457700478075099</v>
      </c>
      <c r="AC417">
        <f t="shared" si="38"/>
        <v>6546</v>
      </c>
      <c r="AD417">
        <f t="shared" si="39"/>
        <v>0</v>
      </c>
      <c r="AE417">
        <f t="shared" si="40"/>
        <v>0</v>
      </c>
      <c r="AF417">
        <f>'TP Factors'!$D$3</f>
        <v>1.168489000131735</v>
      </c>
      <c r="AG417">
        <f t="shared" si="41"/>
        <v>0</v>
      </c>
    </row>
    <row r="418" spans="1:33">
      <c r="A418" s="40" t="s">
        <v>65</v>
      </c>
      <c r="B418" s="40">
        <v>27</v>
      </c>
      <c r="C418" s="40" t="s">
        <v>66</v>
      </c>
      <c r="D418" s="41">
        <v>33.090000000000003</v>
      </c>
      <c r="E418" s="40" t="s">
        <v>67</v>
      </c>
      <c r="F418" s="40">
        <v>3456</v>
      </c>
      <c r="G418" s="35">
        <v>0</v>
      </c>
      <c r="H418" s="40" t="s">
        <v>68</v>
      </c>
      <c r="I418" s="40" t="s">
        <v>69</v>
      </c>
      <c r="J418" s="40">
        <v>1030</v>
      </c>
      <c r="K418" s="42">
        <v>426.23633105599998</v>
      </c>
      <c r="L418" s="42">
        <v>6681.5661673599998</v>
      </c>
      <c r="M418" s="41">
        <v>0</v>
      </c>
      <c r="N418" s="41">
        <v>0</v>
      </c>
      <c r="O418" s="40">
        <v>23801</v>
      </c>
      <c r="P418" s="40">
        <v>23301</v>
      </c>
      <c r="Q418" s="43">
        <v>23801</v>
      </c>
      <c r="R418" s="43">
        <v>6300</v>
      </c>
      <c r="S418" s="40" t="s">
        <v>70</v>
      </c>
      <c r="T418" s="40" t="s">
        <v>75</v>
      </c>
      <c r="U418" s="43">
        <v>54.65</v>
      </c>
      <c r="V418" s="43">
        <v>1</v>
      </c>
      <c r="W418" s="43">
        <v>0</v>
      </c>
      <c r="X418" s="43">
        <v>0</v>
      </c>
      <c r="Y418" s="43">
        <f t="shared" si="36"/>
        <v>0</v>
      </c>
      <c r="Z418" s="43">
        <f t="shared" si="37"/>
        <v>0</v>
      </c>
      <c r="AA418" s="43">
        <v>0.30299999999999999</v>
      </c>
      <c r="AB418" s="44">
        <v>1.6510443523791001</v>
      </c>
      <c r="AC418">
        <f t="shared" si="38"/>
        <v>2810</v>
      </c>
      <c r="AD418">
        <f t="shared" si="39"/>
        <v>0</v>
      </c>
      <c r="AE418">
        <f t="shared" si="40"/>
        <v>0</v>
      </c>
      <c r="AF418">
        <f>'TP Factors'!$D$3</f>
        <v>1.168489000131735</v>
      </c>
      <c r="AG418">
        <f t="shared" si="41"/>
        <v>0</v>
      </c>
    </row>
    <row r="419" spans="1:33">
      <c r="A419" s="40" t="s">
        <v>65</v>
      </c>
      <c r="B419" s="40">
        <v>27</v>
      </c>
      <c r="C419" s="40" t="s">
        <v>66</v>
      </c>
      <c r="D419" s="41">
        <v>33.090000000000003</v>
      </c>
      <c r="E419" s="40" t="s">
        <v>67</v>
      </c>
      <c r="F419" s="40">
        <v>3456</v>
      </c>
      <c r="G419" s="35">
        <v>3</v>
      </c>
      <c r="H419" s="40" t="s">
        <v>68</v>
      </c>
      <c r="I419" s="40" t="s">
        <v>69</v>
      </c>
      <c r="J419" s="40">
        <v>421</v>
      </c>
      <c r="K419" s="42">
        <v>237.17866199400001</v>
      </c>
      <c r="L419" s="42">
        <v>2002.64440132</v>
      </c>
      <c r="M419" s="41">
        <v>0.28999999999999998</v>
      </c>
      <c r="N419" s="41">
        <v>0.04</v>
      </c>
      <c r="O419" s="40">
        <v>23816</v>
      </c>
      <c r="P419" s="40">
        <v>23316</v>
      </c>
      <c r="Q419" s="43">
        <v>23816</v>
      </c>
      <c r="R419" s="43">
        <v>4340</v>
      </c>
      <c r="S419" s="40" t="s">
        <v>70</v>
      </c>
      <c r="T419" s="40" t="s">
        <v>105</v>
      </c>
      <c r="U419" s="43">
        <v>54.65</v>
      </c>
      <c r="V419" s="43">
        <v>1</v>
      </c>
      <c r="W419" s="43">
        <v>0.7</v>
      </c>
      <c r="X419" s="43">
        <v>0.09</v>
      </c>
      <c r="Y419" s="43">
        <f t="shared" si="36"/>
        <v>0.7</v>
      </c>
      <c r="Z419" s="43">
        <f t="shared" si="37"/>
        <v>0.09</v>
      </c>
      <c r="AA419" s="43">
        <v>0.41299999999999998</v>
      </c>
      <c r="AB419" s="44">
        <v>0.49486222927901402</v>
      </c>
      <c r="AC419">
        <f t="shared" si="38"/>
        <v>1148</v>
      </c>
      <c r="AD419">
        <f t="shared" si="39"/>
        <v>2</v>
      </c>
      <c r="AE419">
        <f t="shared" si="40"/>
        <v>0.2</v>
      </c>
      <c r="AF419">
        <f>'TP Factors'!$D$3</f>
        <v>1.168489000131735</v>
      </c>
      <c r="AG419">
        <f t="shared" si="41"/>
        <v>0.2</v>
      </c>
    </row>
    <row r="420" spans="1:33">
      <c r="A420" s="40" t="s">
        <v>65</v>
      </c>
      <c r="B420" s="40">
        <v>27</v>
      </c>
      <c r="C420" s="40" t="s">
        <v>66</v>
      </c>
      <c r="D420" s="41">
        <v>33.090000000000003</v>
      </c>
      <c r="E420" s="40" t="s">
        <v>67</v>
      </c>
      <c r="F420" s="40">
        <v>1234</v>
      </c>
      <c r="G420" s="35">
        <v>102.5</v>
      </c>
      <c r="H420" s="40" t="s">
        <v>68</v>
      </c>
      <c r="I420" s="40" t="s">
        <v>69</v>
      </c>
      <c r="J420" s="40">
        <v>1620</v>
      </c>
      <c r="K420" s="42">
        <v>335.05160687</v>
      </c>
      <c r="L420" s="42">
        <v>4600.5925958899998</v>
      </c>
      <c r="M420" s="41">
        <v>3.4</v>
      </c>
      <c r="N420" s="41">
        <v>0.84</v>
      </c>
      <c r="O420" s="40">
        <v>23879</v>
      </c>
      <c r="P420" s="40">
        <v>23377</v>
      </c>
      <c r="Q420" s="43">
        <v>23879</v>
      </c>
      <c r="R420" s="43">
        <v>1300</v>
      </c>
      <c r="S420" s="40" t="s">
        <v>111</v>
      </c>
      <c r="T420" s="40" t="s">
        <v>135</v>
      </c>
      <c r="U420" s="43">
        <v>54.65</v>
      </c>
      <c r="V420" s="43">
        <v>1</v>
      </c>
      <c r="W420" s="43">
        <v>2.42</v>
      </c>
      <c r="X420" s="43">
        <v>0.51600000000000001</v>
      </c>
      <c r="Y420" s="43">
        <f t="shared" si="36"/>
        <v>2.42</v>
      </c>
      <c r="Z420" s="43">
        <f t="shared" si="37"/>
        <v>0.51600000000000001</v>
      </c>
      <c r="AA420" s="43">
        <v>0.69199999999999995</v>
      </c>
      <c r="AB420" s="44">
        <v>1.13682664105877</v>
      </c>
      <c r="AC420">
        <f t="shared" si="38"/>
        <v>4419</v>
      </c>
      <c r="AD420">
        <f t="shared" si="39"/>
        <v>24</v>
      </c>
      <c r="AE420">
        <f t="shared" si="40"/>
        <v>5</v>
      </c>
      <c r="AF420">
        <f>'TP Factors'!$D$3</f>
        <v>1.168489000131735</v>
      </c>
      <c r="AG420">
        <f t="shared" si="41"/>
        <v>5.8</v>
      </c>
    </row>
    <row r="421" spans="1:33">
      <c r="A421" s="40" t="s">
        <v>65</v>
      </c>
      <c r="B421" s="40">
        <v>27</v>
      </c>
      <c r="C421" s="40" t="s">
        <v>66</v>
      </c>
      <c r="D421" s="41">
        <v>33.090000000000003</v>
      </c>
      <c r="E421" s="40" t="s">
        <v>67</v>
      </c>
      <c r="F421" s="40">
        <v>3456</v>
      </c>
      <c r="G421" s="35">
        <v>3</v>
      </c>
      <c r="H421" s="40" t="s">
        <v>68</v>
      </c>
      <c r="I421" s="40" t="s">
        <v>69</v>
      </c>
      <c r="J421" s="40">
        <v>1506</v>
      </c>
      <c r="K421" s="42">
        <v>472.57917619099999</v>
      </c>
      <c r="L421" s="42">
        <v>9575.1415633699999</v>
      </c>
      <c r="M421" s="41">
        <v>1.05</v>
      </c>
      <c r="N421" s="41">
        <v>0.14000000000000001</v>
      </c>
      <c r="O421" s="40">
        <v>23883</v>
      </c>
      <c r="P421" s="40">
        <v>23381</v>
      </c>
      <c r="Q421" s="43">
        <v>23883</v>
      </c>
      <c r="R421" s="43">
        <v>4340</v>
      </c>
      <c r="S421" s="40" t="s">
        <v>111</v>
      </c>
      <c r="T421" s="40" t="s">
        <v>128</v>
      </c>
      <c r="U421" s="43">
        <v>54.65</v>
      </c>
      <c r="V421" s="43">
        <v>1</v>
      </c>
      <c r="W421" s="43">
        <v>0.7</v>
      </c>
      <c r="X421" s="43">
        <v>0.09</v>
      </c>
      <c r="Y421" s="43">
        <f t="shared" si="36"/>
        <v>0.7</v>
      </c>
      <c r="Z421" s="43">
        <f t="shared" si="37"/>
        <v>0.09</v>
      </c>
      <c r="AA421" s="43">
        <v>0.309</v>
      </c>
      <c r="AB421" s="44">
        <v>2.3660595443349401</v>
      </c>
      <c r="AC421">
        <f t="shared" si="38"/>
        <v>4107</v>
      </c>
      <c r="AD421">
        <f t="shared" si="39"/>
        <v>6</v>
      </c>
      <c r="AE421">
        <f t="shared" si="40"/>
        <v>0.8</v>
      </c>
      <c r="AF421">
        <f>'TP Factors'!$D$3</f>
        <v>1.168489000131735</v>
      </c>
      <c r="AG421">
        <f t="shared" si="41"/>
        <v>0.9</v>
      </c>
    </row>
    <row r="422" spans="1:33">
      <c r="A422" s="40" t="s">
        <v>65</v>
      </c>
      <c r="B422" s="40">
        <v>27</v>
      </c>
      <c r="C422" s="40" t="s">
        <v>66</v>
      </c>
      <c r="D422" s="41">
        <v>33.090000000000003</v>
      </c>
      <c r="E422" s="40" t="s">
        <v>67</v>
      </c>
      <c r="F422" s="40">
        <v>1234</v>
      </c>
      <c r="G422" s="35">
        <v>13</v>
      </c>
      <c r="H422" s="40" t="s">
        <v>68</v>
      </c>
      <c r="I422" s="40" t="s">
        <v>69</v>
      </c>
      <c r="J422" s="40">
        <v>6155</v>
      </c>
      <c r="K422" s="42">
        <v>1677.5743250800001</v>
      </c>
      <c r="L422" s="42">
        <v>69509.100808899995</v>
      </c>
      <c r="M422" s="41">
        <v>11.39</v>
      </c>
      <c r="N422" s="41">
        <v>1.35</v>
      </c>
      <c r="O422" s="40">
        <v>23885</v>
      </c>
      <c r="P422" s="40">
        <v>23383</v>
      </c>
      <c r="Q422" s="43">
        <v>23885</v>
      </c>
      <c r="R422" s="43">
        <v>1100</v>
      </c>
      <c r="S422" s="40" t="s">
        <v>77</v>
      </c>
      <c r="T422" s="40" t="s">
        <v>97</v>
      </c>
      <c r="U422" s="43">
        <v>54.65</v>
      </c>
      <c r="V422" s="43">
        <v>1</v>
      </c>
      <c r="W422" s="43">
        <v>1.85</v>
      </c>
      <c r="X422" s="43">
        <v>0.22</v>
      </c>
      <c r="Y422" s="43">
        <f t="shared" si="36"/>
        <v>1.85</v>
      </c>
      <c r="Z422" s="43">
        <f t="shared" si="37"/>
        <v>0.22</v>
      </c>
      <c r="AA422" s="43">
        <v>0.17399999999999999</v>
      </c>
      <c r="AB422" s="44">
        <v>17.176004166599999</v>
      </c>
      <c r="AC422">
        <f t="shared" si="38"/>
        <v>16789</v>
      </c>
      <c r="AD422">
        <f t="shared" si="39"/>
        <v>68</v>
      </c>
      <c r="AE422">
        <f t="shared" si="40"/>
        <v>8.1</v>
      </c>
      <c r="AF422">
        <f>'TP Factors'!$D$3</f>
        <v>1.168489000131735</v>
      </c>
      <c r="AG422">
        <f t="shared" si="41"/>
        <v>9.5</v>
      </c>
    </row>
    <row r="423" spans="1:33">
      <c r="A423" s="40" t="s">
        <v>65</v>
      </c>
      <c r="B423" s="40">
        <v>27</v>
      </c>
      <c r="C423" s="40" t="s">
        <v>66</v>
      </c>
      <c r="D423" s="41">
        <v>33.090000000000003</v>
      </c>
      <c r="E423" s="40" t="s">
        <v>67</v>
      </c>
      <c r="F423" s="40">
        <v>1234</v>
      </c>
      <c r="G423" s="35">
        <v>45</v>
      </c>
      <c r="H423" s="40" t="s">
        <v>68</v>
      </c>
      <c r="I423" s="40" t="s">
        <v>69</v>
      </c>
      <c r="J423" s="40">
        <v>7018</v>
      </c>
      <c r="K423" s="42">
        <v>1054.93818521</v>
      </c>
      <c r="L423" s="42">
        <v>18636.353516899999</v>
      </c>
      <c r="M423" s="41">
        <v>8.42</v>
      </c>
      <c r="N423" s="41">
        <v>3.37</v>
      </c>
      <c r="O423" s="40">
        <v>23891</v>
      </c>
      <c r="P423" s="40">
        <v>23389</v>
      </c>
      <c r="Q423" s="43">
        <v>23891</v>
      </c>
      <c r="R423" s="43">
        <v>8140</v>
      </c>
      <c r="S423" s="40" t="s">
        <v>115</v>
      </c>
      <c r="T423" s="40" t="s">
        <v>142</v>
      </c>
      <c r="U423" s="43">
        <v>54.65</v>
      </c>
      <c r="V423" s="43">
        <v>1</v>
      </c>
      <c r="W423" s="43">
        <v>1.18</v>
      </c>
      <c r="X423" s="43">
        <v>0.48</v>
      </c>
      <c r="Y423" s="43">
        <f t="shared" si="36"/>
        <v>1.18</v>
      </c>
      <c r="Z423" s="43">
        <f t="shared" si="37"/>
        <v>0.48</v>
      </c>
      <c r="AA423" s="43">
        <v>0.74</v>
      </c>
      <c r="AB423" s="44">
        <v>1.4912192551624599</v>
      </c>
      <c r="AC423">
        <f t="shared" si="38"/>
        <v>6199</v>
      </c>
      <c r="AD423">
        <f t="shared" si="39"/>
        <v>16</v>
      </c>
      <c r="AE423">
        <f t="shared" si="40"/>
        <v>6.6</v>
      </c>
      <c r="AF423">
        <f>'TP Factors'!$D$3</f>
        <v>1.168489000131735</v>
      </c>
      <c r="AG423">
        <f t="shared" si="41"/>
        <v>7.7</v>
      </c>
    </row>
    <row r="424" spans="1:33">
      <c r="A424" s="40" t="s">
        <v>65</v>
      </c>
      <c r="B424" s="40">
        <v>27</v>
      </c>
      <c r="C424" s="40" t="s">
        <v>66</v>
      </c>
      <c r="D424" s="41">
        <v>33.090000000000003</v>
      </c>
      <c r="E424" s="40" t="s">
        <v>67</v>
      </c>
      <c r="F424" s="40">
        <v>3456</v>
      </c>
      <c r="G424" s="35">
        <v>0</v>
      </c>
      <c r="H424" s="40" t="s">
        <v>68</v>
      </c>
      <c r="I424" s="40" t="s">
        <v>69</v>
      </c>
      <c r="J424" s="40">
        <v>30</v>
      </c>
      <c r="K424" s="42">
        <v>101.058667989</v>
      </c>
      <c r="L424" s="42">
        <v>312.28848213600003</v>
      </c>
      <c r="M424" s="41">
        <v>0</v>
      </c>
      <c r="N424" s="41">
        <v>0</v>
      </c>
      <c r="O424" s="40">
        <v>23912</v>
      </c>
      <c r="P424" s="40">
        <v>23410</v>
      </c>
      <c r="Q424" s="43">
        <v>23912</v>
      </c>
      <c r="R424" s="43">
        <v>6460</v>
      </c>
      <c r="S424" s="40" t="s">
        <v>77</v>
      </c>
      <c r="T424" s="40" t="s">
        <v>90</v>
      </c>
      <c r="U424" s="43">
        <v>54.65</v>
      </c>
      <c r="V424" s="43">
        <v>1</v>
      </c>
      <c r="W424" s="43">
        <v>0</v>
      </c>
      <c r="X424" s="43">
        <v>0</v>
      </c>
      <c r="Y424" s="43">
        <f t="shared" si="36"/>
        <v>0</v>
      </c>
      <c r="Z424" s="43">
        <f t="shared" si="37"/>
        <v>0</v>
      </c>
      <c r="AA424" s="43">
        <v>0.191</v>
      </c>
      <c r="AB424" s="44">
        <v>7.7167855837614804E-2</v>
      </c>
      <c r="AC424">
        <f t="shared" si="38"/>
        <v>83</v>
      </c>
      <c r="AD424">
        <f t="shared" si="39"/>
        <v>0</v>
      </c>
      <c r="AE424">
        <f t="shared" si="40"/>
        <v>0</v>
      </c>
      <c r="AF424">
        <f>'TP Factors'!$D$3</f>
        <v>1.168489000131735</v>
      </c>
      <c r="AG424">
        <f t="shared" si="41"/>
        <v>0</v>
      </c>
    </row>
    <row r="425" spans="1:33">
      <c r="A425" s="40" t="s">
        <v>65</v>
      </c>
      <c r="B425" s="40">
        <v>27</v>
      </c>
      <c r="C425" s="40" t="s">
        <v>66</v>
      </c>
      <c r="D425" s="41">
        <v>33.090000000000003</v>
      </c>
      <c r="E425" s="40" t="s">
        <v>67</v>
      </c>
      <c r="F425" s="40">
        <v>3456</v>
      </c>
      <c r="G425" s="35">
        <v>0</v>
      </c>
      <c r="H425" s="40" t="s">
        <v>68</v>
      </c>
      <c r="I425" s="40" t="s">
        <v>69</v>
      </c>
      <c r="J425" s="40">
        <v>456</v>
      </c>
      <c r="K425" s="42">
        <v>231.97809317599999</v>
      </c>
      <c r="L425" s="42">
        <v>2957.4861027699999</v>
      </c>
      <c r="M425" s="41">
        <v>0</v>
      </c>
      <c r="N425" s="41">
        <v>0</v>
      </c>
      <c r="O425" s="40">
        <v>23919</v>
      </c>
      <c r="P425" s="40">
        <v>23417</v>
      </c>
      <c r="Q425" s="43">
        <v>23919</v>
      </c>
      <c r="R425" s="43">
        <v>6410</v>
      </c>
      <c r="S425" s="40" t="s">
        <v>70</v>
      </c>
      <c r="T425" s="40" t="s">
        <v>143</v>
      </c>
      <c r="U425" s="43">
        <v>54.65</v>
      </c>
      <c r="V425" s="43">
        <v>1</v>
      </c>
      <c r="W425" s="43">
        <v>0</v>
      </c>
      <c r="X425" s="43">
        <v>0</v>
      </c>
      <c r="Y425" s="43">
        <f t="shared" si="36"/>
        <v>0</v>
      </c>
      <c r="Z425" s="43">
        <f t="shared" si="37"/>
        <v>0</v>
      </c>
      <c r="AA425" s="43">
        <v>0.30299999999999999</v>
      </c>
      <c r="AB425" s="44">
        <v>0.73080780835509596</v>
      </c>
      <c r="AC425">
        <f t="shared" si="38"/>
        <v>1244</v>
      </c>
      <c r="AD425">
        <f t="shared" si="39"/>
        <v>0</v>
      </c>
      <c r="AE425">
        <f t="shared" si="40"/>
        <v>0</v>
      </c>
      <c r="AF425">
        <f>'TP Factors'!$D$3</f>
        <v>1.168489000131735</v>
      </c>
      <c r="AG425">
        <f t="shared" si="41"/>
        <v>0</v>
      </c>
    </row>
    <row r="426" spans="1:33">
      <c r="A426" s="40" t="s">
        <v>65</v>
      </c>
      <c r="B426" s="40">
        <v>27</v>
      </c>
      <c r="C426" s="40" t="s">
        <v>66</v>
      </c>
      <c r="D426" s="41">
        <v>33.090000000000003</v>
      </c>
      <c r="E426" s="40" t="s">
        <v>67</v>
      </c>
      <c r="F426" s="40">
        <v>1234</v>
      </c>
      <c r="G426" s="35">
        <v>102.5</v>
      </c>
      <c r="H426" s="40" t="s">
        <v>68</v>
      </c>
      <c r="I426" s="40" t="s">
        <v>69</v>
      </c>
      <c r="J426" s="40">
        <v>13888</v>
      </c>
      <c r="K426" s="42">
        <v>825.64269664100004</v>
      </c>
      <c r="L426" s="42">
        <v>39435.264171900002</v>
      </c>
      <c r="M426" s="41">
        <v>29.16</v>
      </c>
      <c r="N426" s="41">
        <v>7.17</v>
      </c>
      <c r="O426" s="40">
        <v>23930</v>
      </c>
      <c r="P426" s="40">
        <v>23428</v>
      </c>
      <c r="Q426" s="43">
        <v>23930</v>
      </c>
      <c r="R426" s="43">
        <v>1300</v>
      </c>
      <c r="S426" s="40" t="s">
        <v>111</v>
      </c>
      <c r="T426" s="40" t="s">
        <v>135</v>
      </c>
      <c r="U426" s="43">
        <v>54.65</v>
      </c>
      <c r="V426" s="43">
        <v>1</v>
      </c>
      <c r="W426" s="43">
        <v>2.42</v>
      </c>
      <c r="X426" s="43">
        <v>0.51600000000000001</v>
      </c>
      <c r="Y426" s="43">
        <f t="shared" si="36"/>
        <v>2.42</v>
      </c>
      <c r="Z426" s="43">
        <f t="shared" si="37"/>
        <v>0.51600000000000001</v>
      </c>
      <c r="AA426" s="43">
        <v>0.69199999999999995</v>
      </c>
      <c r="AB426" s="44">
        <v>9.7444728664517104</v>
      </c>
      <c r="AC426">
        <f t="shared" si="38"/>
        <v>37880</v>
      </c>
      <c r="AD426">
        <f t="shared" si="39"/>
        <v>202</v>
      </c>
      <c r="AE426">
        <f t="shared" si="40"/>
        <v>43.1</v>
      </c>
      <c r="AF426">
        <f>'TP Factors'!$D$3</f>
        <v>1.168489000131735</v>
      </c>
      <c r="AG426">
        <f t="shared" si="41"/>
        <v>50.4</v>
      </c>
    </row>
    <row r="427" spans="1:33">
      <c r="A427" s="40" t="s">
        <v>65</v>
      </c>
      <c r="B427" s="40">
        <v>27</v>
      </c>
      <c r="C427" s="40" t="s">
        <v>66</v>
      </c>
      <c r="D427" s="41">
        <v>33.090000000000003</v>
      </c>
      <c r="E427" s="40" t="s">
        <v>67</v>
      </c>
      <c r="F427" s="40">
        <v>3456</v>
      </c>
      <c r="G427" s="35">
        <v>3</v>
      </c>
      <c r="H427" s="40" t="s">
        <v>68</v>
      </c>
      <c r="I427" s="40" t="s">
        <v>69</v>
      </c>
      <c r="J427" s="40">
        <v>515</v>
      </c>
      <c r="K427" s="42">
        <v>475.74337487600002</v>
      </c>
      <c r="L427" s="42">
        <v>3920.2189589099999</v>
      </c>
      <c r="M427" s="41">
        <v>0.36</v>
      </c>
      <c r="N427" s="41">
        <v>0.05</v>
      </c>
      <c r="O427" s="40">
        <v>23955</v>
      </c>
      <c r="P427" s="40">
        <v>23453</v>
      </c>
      <c r="Q427" s="43">
        <v>23955</v>
      </c>
      <c r="R427" s="43">
        <v>4340</v>
      </c>
      <c r="S427" s="40" t="s">
        <v>115</v>
      </c>
      <c r="T427" s="40" t="s">
        <v>144</v>
      </c>
      <c r="U427" s="43">
        <v>54.65</v>
      </c>
      <c r="V427" s="43">
        <v>1</v>
      </c>
      <c r="W427" s="43">
        <v>0.7</v>
      </c>
      <c r="X427" s="43">
        <v>0.09</v>
      </c>
      <c r="Y427" s="43">
        <f t="shared" si="36"/>
        <v>0.7</v>
      </c>
      <c r="Z427" s="43">
        <f t="shared" si="37"/>
        <v>0.09</v>
      </c>
      <c r="AA427" s="43">
        <v>0.25800000000000001</v>
      </c>
      <c r="AB427" s="44">
        <v>0.96870332644548096</v>
      </c>
      <c r="AC427">
        <f t="shared" si="38"/>
        <v>1404</v>
      </c>
      <c r="AD427">
        <f t="shared" si="39"/>
        <v>2</v>
      </c>
      <c r="AE427">
        <f t="shared" si="40"/>
        <v>0.3</v>
      </c>
      <c r="AF427">
        <f>'TP Factors'!$D$3</f>
        <v>1.168489000131735</v>
      </c>
      <c r="AG427">
        <f t="shared" si="41"/>
        <v>0.4</v>
      </c>
    </row>
    <row r="428" spans="1:33">
      <c r="A428" s="40" t="s">
        <v>65</v>
      </c>
      <c r="B428" s="40">
        <v>27</v>
      </c>
      <c r="C428" s="40" t="s">
        <v>66</v>
      </c>
      <c r="D428" s="41">
        <v>33.090000000000003</v>
      </c>
      <c r="E428" s="40" t="s">
        <v>67</v>
      </c>
      <c r="F428" s="40">
        <v>1234</v>
      </c>
      <c r="G428" s="35">
        <v>102.5</v>
      </c>
      <c r="H428" s="40" t="s">
        <v>68</v>
      </c>
      <c r="I428" s="40" t="s">
        <v>69</v>
      </c>
      <c r="J428" s="40">
        <v>4531</v>
      </c>
      <c r="K428" s="42">
        <v>552.00144873299996</v>
      </c>
      <c r="L428" s="42">
        <v>14108.7611674</v>
      </c>
      <c r="M428" s="41">
        <v>9.52</v>
      </c>
      <c r="N428" s="41">
        <v>2.34</v>
      </c>
      <c r="O428" s="40">
        <v>23986</v>
      </c>
      <c r="P428" s="40">
        <v>23483</v>
      </c>
      <c r="Q428" s="43">
        <v>23986</v>
      </c>
      <c r="R428" s="43">
        <v>1300</v>
      </c>
      <c r="S428" s="40" t="s">
        <v>77</v>
      </c>
      <c r="T428" s="40" t="s">
        <v>83</v>
      </c>
      <c r="U428" s="43">
        <v>54.65</v>
      </c>
      <c r="V428" s="43">
        <v>1</v>
      </c>
      <c r="W428" s="43">
        <v>2.42</v>
      </c>
      <c r="X428" s="43">
        <v>0.51600000000000001</v>
      </c>
      <c r="Y428" s="43">
        <f t="shared" si="36"/>
        <v>2.42</v>
      </c>
      <c r="Z428" s="43">
        <f t="shared" si="37"/>
        <v>0.51600000000000001</v>
      </c>
      <c r="AA428" s="43">
        <v>0.63100000000000001</v>
      </c>
      <c r="AB428" s="44">
        <v>3.4863368648883402</v>
      </c>
      <c r="AC428">
        <f t="shared" si="38"/>
        <v>12358</v>
      </c>
      <c r="AD428">
        <f t="shared" si="39"/>
        <v>66</v>
      </c>
      <c r="AE428">
        <f t="shared" si="40"/>
        <v>14.1</v>
      </c>
      <c r="AF428">
        <f>'TP Factors'!$D$3</f>
        <v>1.168489000131735</v>
      </c>
      <c r="AG428">
        <f t="shared" si="41"/>
        <v>16.5</v>
      </c>
    </row>
    <row r="429" spans="1:33">
      <c r="A429" s="40" t="s">
        <v>65</v>
      </c>
      <c r="B429" s="40">
        <v>27</v>
      </c>
      <c r="C429" s="40" t="s">
        <v>66</v>
      </c>
      <c r="D429" s="41">
        <v>33.090000000000003</v>
      </c>
      <c r="E429" s="40" t="s">
        <v>67</v>
      </c>
      <c r="F429" s="40">
        <v>3456</v>
      </c>
      <c r="G429" s="35">
        <v>3</v>
      </c>
      <c r="H429" s="40" t="s">
        <v>68</v>
      </c>
      <c r="I429" s="40" t="s">
        <v>69</v>
      </c>
      <c r="J429" s="40">
        <v>1092</v>
      </c>
      <c r="K429" s="42">
        <v>704.45008716400002</v>
      </c>
      <c r="L429" s="42">
        <v>21029.503719699998</v>
      </c>
      <c r="M429" s="41">
        <v>0.76</v>
      </c>
      <c r="N429" s="41">
        <v>0.1</v>
      </c>
      <c r="O429" s="40">
        <v>23993</v>
      </c>
      <c r="P429" s="40">
        <v>23490</v>
      </c>
      <c r="Q429" s="43">
        <v>23993</v>
      </c>
      <c r="R429" s="43">
        <v>4340</v>
      </c>
      <c r="S429" s="40" t="s">
        <v>77</v>
      </c>
      <c r="T429" s="40" t="s">
        <v>104</v>
      </c>
      <c r="U429" s="43">
        <v>54.65</v>
      </c>
      <c r="V429" s="43">
        <v>1</v>
      </c>
      <c r="W429" s="43">
        <v>0.7</v>
      </c>
      <c r="X429" s="43">
        <v>0.09</v>
      </c>
      <c r="Y429" s="43">
        <f t="shared" si="36"/>
        <v>0.7</v>
      </c>
      <c r="Z429" s="43">
        <f t="shared" si="37"/>
        <v>0.09</v>
      </c>
      <c r="AA429" s="43">
        <v>0.10199999999999999</v>
      </c>
      <c r="AB429" s="44">
        <v>5.1964827527266504</v>
      </c>
      <c r="AC429">
        <f t="shared" si="38"/>
        <v>2977</v>
      </c>
      <c r="AD429">
        <f t="shared" si="39"/>
        <v>5</v>
      </c>
      <c r="AE429">
        <f t="shared" si="40"/>
        <v>0.6</v>
      </c>
      <c r="AF429">
        <f>'TP Factors'!$D$3</f>
        <v>1.168489000131735</v>
      </c>
      <c r="AG429">
        <f t="shared" si="41"/>
        <v>0.7</v>
      </c>
    </row>
    <row r="430" spans="1:33">
      <c r="A430" s="40" t="s">
        <v>65</v>
      </c>
      <c r="B430" s="40">
        <v>27</v>
      </c>
      <c r="C430" s="40" t="s">
        <v>66</v>
      </c>
      <c r="D430" s="41">
        <v>33.090000000000003</v>
      </c>
      <c r="E430" s="40" t="s">
        <v>67</v>
      </c>
      <c r="F430" s="40">
        <v>3456</v>
      </c>
      <c r="G430" s="35">
        <v>3</v>
      </c>
      <c r="H430" s="40" t="s">
        <v>68</v>
      </c>
      <c r="I430" s="40" t="s">
        <v>69</v>
      </c>
      <c r="J430" s="40">
        <v>207</v>
      </c>
      <c r="K430" s="42">
        <v>136.513360468</v>
      </c>
      <c r="L430" s="42">
        <v>986.19286026700001</v>
      </c>
      <c r="M430" s="41">
        <v>0.14000000000000001</v>
      </c>
      <c r="N430" s="41">
        <v>0.02</v>
      </c>
      <c r="O430" s="40">
        <v>23996</v>
      </c>
      <c r="P430" s="40">
        <v>23493</v>
      </c>
      <c r="Q430" s="43">
        <v>23996</v>
      </c>
      <c r="R430" s="43">
        <v>4340</v>
      </c>
      <c r="S430" s="40" t="s">
        <v>70</v>
      </c>
      <c r="T430" s="40" t="s">
        <v>105</v>
      </c>
      <c r="U430" s="43">
        <v>54.65</v>
      </c>
      <c r="V430" s="43">
        <v>1</v>
      </c>
      <c r="W430" s="43">
        <v>0.7</v>
      </c>
      <c r="X430" s="43">
        <v>0.09</v>
      </c>
      <c r="Y430" s="43">
        <f t="shared" si="36"/>
        <v>0.7</v>
      </c>
      <c r="Z430" s="43">
        <f t="shared" si="37"/>
        <v>0.09</v>
      </c>
      <c r="AA430" s="43">
        <v>0.41299999999999998</v>
      </c>
      <c r="AB430" s="44">
        <v>0.243692588154443</v>
      </c>
      <c r="AC430">
        <f t="shared" si="38"/>
        <v>565</v>
      </c>
      <c r="AD430">
        <f t="shared" si="39"/>
        <v>1</v>
      </c>
      <c r="AE430">
        <f t="shared" si="40"/>
        <v>0.1</v>
      </c>
      <c r="AF430">
        <f>'TP Factors'!$D$3</f>
        <v>1.168489000131735</v>
      </c>
      <c r="AG430">
        <f t="shared" si="41"/>
        <v>0.1</v>
      </c>
    </row>
    <row r="431" spans="1:33">
      <c r="A431" s="40" t="s">
        <v>65</v>
      </c>
      <c r="B431" s="40">
        <v>27</v>
      </c>
      <c r="C431" s="40" t="s">
        <v>66</v>
      </c>
      <c r="D431" s="41">
        <v>33.090000000000003</v>
      </c>
      <c r="E431" s="40" t="s">
        <v>67</v>
      </c>
      <c r="F431" s="40">
        <v>3456</v>
      </c>
      <c r="G431" s="35">
        <v>0</v>
      </c>
      <c r="H431" s="40" t="s">
        <v>68</v>
      </c>
      <c r="I431" s="40" t="s">
        <v>69</v>
      </c>
      <c r="J431" s="40">
        <v>523</v>
      </c>
      <c r="K431" s="42">
        <v>392.78264802199999</v>
      </c>
      <c r="L431" s="42">
        <v>3390.2390268899999</v>
      </c>
      <c r="M431" s="41">
        <v>0</v>
      </c>
      <c r="N431" s="41">
        <v>0</v>
      </c>
      <c r="O431" s="40">
        <v>24014</v>
      </c>
      <c r="P431" s="40">
        <v>23511</v>
      </c>
      <c r="Q431" s="43">
        <v>24014</v>
      </c>
      <c r="R431" s="43">
        <v>6460</v>
      </c>
      <c r="S431" s="40" t="s">
        <v>72</v>
      </c>
      <c r="T431" s="40" t="s">
        <v>76</v>
      </c>
      <c r="U431" s="43">
        <v>54.65</v>
      </c>
      <c r="V431" s="43">
        <v>1</v>
      </c>
      <c r="W431" s="43">
        <v>0</v>
      </c>
      <c r="X431" s="43">
        <v>0</v>
      </c>
      <c r="Y431" s="43">
        <f t="shared" si="36"/>
        <v>0</v>
      </c>
      <c r="Z431" s="43">
        <f t="shared" si="37"/>
        <v>0</v>
      </c>
      <c r="AA431" s="43">
        <v>0.30299999999999999</v>
      </c>
      <c r="AB431" s="44">
        <v>0.83774295702325396</v>
      </c>
      <c r="AC431">
        <f t="shared" si="38"/>
        <v>1426</v>
      </c>
      <c r="AD431">
        <f t="shared" si="39"/>
        <v>0</v>
      </c>
      <c r="AE431">
        <f t="shared" si="40"/>
        <v>0</v>
      </c>
      <c r="AF431">
        <f>'TP Factors'!$D$3</f>
        <v>1.168489000131735</v>
      </c>
      <c r="AG431">
        <f t="shared" si="41"/>
        <v>0</v>
      </c>
    </row>
    <row r="432" spans="1:33">
      <c r="A432" s="40" t="s">
        <v>65</v>
      </c>
      <c r="B432" s="40">
        <v>27</v>
      </c>
      <c r="C432" s="40" t="s">
        <v>66</v>
      </c>
      <c r="D432" s="41">
        <v>33.090000000000003</v>
      </c>
      <c r="E432" s="40" t="s">
        <v>67</v>
      </c>
      <c r="F432" s="40">
        <v>1234</v>
      </c>
      <c r="G432" s="35">
        <v>13</v>
      </c>
      <c r="H432" s="40" t="s">
        <v>68</v>
      </c>
      <c r="I432" s="40" t="s">
        <v>69</v>
      </c>
      <c r="J432" s="40">
        <v>15</v>
      </c>
      <c r="K432" s="42">
        <v>64.661629769300006</v>
      </c>
      <c r="L432" s="42">
        <v>166.441257866</v>
      </c>
      <c r="M432" s="41">
        <v>0.03</v>
      </c>
      <c r="N432" s="41">
        <v>0</v>
      </c>
      <c r="O432" s="40">
        <v>24021</v>
      </c>
      <c r="P432" s="40">
        <v>23517</v>
      </c>
      <c r="Q432" s="43">
        <v>24021</v>
      </c>
      <c r="R432" s="43">
        <v>1100</v>
      </c>
      <c r="S432" s="40" t="s">
        <v>77</v>
      </c>
      <c r="T432" s="40" t="s">
        <v>97</v>
      </c>
      <c r="U432" s="43">
        <v>54.65</v>
      </c>
      <c r="V432" s="43">
        <v>1</v>
      </c>
      <c r="W432" s="43">
        <v>1.85</v>
      </c>
      <c r="X432" s="43">
        <v>0.22</v>
      </c>
      <c r="Y432" s="43">
        <f t="shared" si="36"/>
        <v>1.85</v>
      </c>
      <c r="Z432" s="43">
        <f t="shared" si="37"/>
        <v>0.22</v>
      </c>
      <c r="AA432" s="43">
        <v>0.17399999999999999</v>
      </c>
      <c r="AB432" s="44">
        <v>4.1128366008035697E-2</v>
      </c>
      <c r="AC432">
        <f t="shared" si="38"/>
        <v>40</v>
      </c>
      <c r="AD432">
        <f t="shared" si="39"/>
        <v>0</v>
      </c>
      <c r="AE432">
        <f t="shared" si="40"/>
        <v>0</v>
      </c>
      <c r="AF432">
        <f>'TP Factors'!$D$3</f>
        <v>1.168489000131735</v>
      </c>
      <c r="AG432">
        <f t="shared" si="41"/>
        <v>0</v>
      </c>
    </row>
    <row r="433" spans="1:33">
      <c r="A433" s="40" t="s">
        <v>65</v>
      </c>
      <c r="B433" s="40">
        <v>27</v>
      </c>
      <c r="C433" s="40" t="s">
        <v>66</v>
      </c>
      <c r="D433" s="41">
        <v>33.090000000000003</v>
      </c>
      <c r="E433" s="40" t="s">
        <v>67</v>
      </c>
      <c r="F433" s="40">
        <v>3456</v>
      </c>
      <c r="G433" s="35">
        <v>0</v>
      </c>
      <c r="H433" s="40" t="s">
        <v>68</v>
      </c>
      <c r="I433" s="40" t="s">
        <v>69</v>
      </c>
      <c r="J433" s="40">
        <v>119</v>
      </c>
      <c r="K433" s="42">
        <v>128.48279000700001</v>
      </c>
      <c r="L433" s="42">
        <v>773.91321514200001</v>
      </c>
      <c r="M433" s="41">
        <v>0</v>
      </c>
      <c r="N433" s="41">
        <v>0</v>
      </c>
      <c r="O433" s="40">
        <v>24034</v>
      </c>
      <c r="P433" s="40">
        <v>23530</v>
      </c>
      <c r="Q433" s="43">
        <v>24034</v>
      </c>
      <c r="R433" s="43">
        <v>6410</v>
      </c>
      <c r="S433" s="40" t="s">
        <v>72</v>
      </c>
      <c r="T433" s="40" t="s">
        <v>145</v>
      </c>
      <c r="U433" s="43">
        <v>54.65</v>
      </c>
      <c r="V433" s="43">
        <v>1</v>
      </c>
      <c r="W433" s="43">
        <v>0</v>
      </c>
      <c r="X433" s="43">
        <v>0</v>
      </c>
      <c r="Y433" s="43">
        <f t="shared" si="36"/>
        <v>0</v>
      </c>
      <c r="Z433" s="43">
        <f t="shared" si="37"/>
        <v>0</v>
      </c>
      <c r="AA433" s="43">
        <v>0.30299999999999999</v>
      </c>
      <c r="AB433" s="44">
        <v>0.191237355300792</v>
      </c>
      <c r="AC433">
        <f t="shared" si="38"/>
        <v>326</v>
      </c>
      <c r="AD433">
        <f t="shared" si="39"/>
        <v>0</v>
      </c>
      <c r="AE433">
        <f t="shared" si="40"/>
        <v>0</v>
      </c>
      <c r="AF433">
        <f>'TP Factors'!$D$3</f>
        <v>1.168489000131735</v>
      </c>
      <c r="AG433">
        <f t="shared" si="41"/>
        <v>0</v>
      </c>
    </row>
    <row r="434" spans="1:33">
      <c r="A434" s="40" t="s">
        <v>65</v>
      </c>
      <c r="B434" s="40">
        <v>27</v>
      </c>
      <c r="C434" s="40" t="s">
        <v>66</v>
      </c>
      <c r="D434" s="41">
        <v>33.090000000000003</v>
      </c>
      <c r="E434" s="40" t="s">
        <v>67</v>
      </c>
      <c r="F434" s="40">
        <v>3456</v>
      </c>
      <c r="G434" s="35">
        <v>0</v>
      </c>
      <c r="H434" s="40" t="s">
        <v>68</v>
      </c>
      <c r="I434" s="40" t="s">
        <v>69</v>
      </c>
      <c r="J434" s="40">
        <v>1</v>
      </c>
      <c r="K434" s="42">
        <v>51.3778009177</v>
      </c>
      <c r="L434" s="42">
        <v>7.1035631221099997</v>
      </c>
      <c r="M434" s="41">
        <v>0</v>
      </c>
      <c r="N434" s="41">
        <v>0</v>
      </c>
      <c r="O434" s="40">
        <v>24067</v>
      </c>
      <c r="P434" s="40">
        <v>23563</v>
      </c>
      <c r="Q434" s="43">
        <v>24067</v>
      </c>
      <c r="R434" s="43">
        <v>6460</v>
      </c>
      <c r="S434" s="40" t="s">
        <v>72</v>
      </c>
      <c r="T434" s="40" t="s">
        <v>76</v>
      </c>
      <c r="U434" s="43">
        <v>54.65</v>
      </c>
      <c r="V434" s="43">
        <v>1</v>
      </c>
      <c r="W434" s="43">
        <v>0</v>
      </c>
      <c r="X434" s="43">
        <v>0</v>
      </c>
      <c r="Y434" s="43">
        <f t="shared" si="36"/>
        <v>0</v>
      </c>
      <c r="Z434" s="43">
        <f t="shared" si="37"/>
        <v>0</v>
      </c>
      <c r="AA434" s="43">
        <v>0.30299999999999999</v>
      </c>
      <c r="AB434" s="44">
        <v>1.7553216553386501E-3</v>
      </c>
      <c r="AC434">
        <f t="shared" si="38"/>
        <v>3</v>
      </c>
      <c r="AD434">
        <f t="shared" si="39"/>
        <v>0</v>
      </c>
      <c r="AE434">
        <f t="shared" si="40"/>
        <v>0</v>
      </c>
      <c r="AF434">
        <f>'TP Factors'!$D$3</f>
        <v>1.168489000131735</v>
      </c>
      <c r="AG434">
        <f t="shared" si="41"/>
        <v>0</v>
      </c>
    </row>
    <row r="435" spans="1:33">
      <c r="A435" s="40" t="s">
        <v>65</v>
      </c>
      <c r="B435" s="40">
        <v>27</v>
      </c>
      <c r="C435" s="40" t="s">
        <v>66</v>
      </c>
      <c r="D435" s="41">
        <v>33.090000000000003</v>
      </c>
      <c r="E435" s="40" t="s">
        <v>67</v>
      </c>
      <c r="F435" s="40">
        <v>3456</v>
      </c>
      <c r="G435" s="35">
        <v>3</v>
      </c>
      <c r="H435" s="40" t="s">
        <v>68</v>
      </c>
      <c r="I435" s="40" t="s">
        <v>69</v>
      </c>
      <c r="J435" s="40">
        <v>6302</v>
      </c>
      <c r="K435" s="42">
        <v>1258.8106555899999</v>
      </c>
      <c r="L435" s="42">
        <v>29983.3625197</v>
      </c>
      <c r="M435" s="41">
        <v>4.41</v>
      </c>
      <c r="N435" s="41">
        <v>0.56999999999999995</v>
      </c>
      <c r="O435" s="40">
        <v>24122</v>
      </c>
      <c r="P435" s="40">
        <v>23618</v>
      </c>
      <c r="Q435" s="43">
        <v>24122</v>
      </c>
      <c r="R435" s="43">
        <v>4340</v>
      </c>
      <c r="S435" s="40" t="s">
        <v>72</v>
      </c>
      <c r="T435" s="40" t="s">
        <v>88</v>
      </c>
      <c r="U435" s="43">
        <v>54.65</v>
      </c>
      <c r="V435" s="43">
        <v>1</v>
      </c>
      <c r="W435" s="43">
        <v>0.7</v>
      </c>
      <c r="X435" s="43">
        <v>0.09</v>
      </c>
      <c r="Y435" s="43">
        <f t="shared" si="36"/>
        <v>0.7</v>
      </c>
      <c r="Z435" s="43">
        <f t="shared" si="37"/>
        <v>0.09</v>
      </c>
      <c r="AA435" s="43">
        <v>0.41299999999999998</v>
      </c>
      <c r="AB435" s="44">
        <v>7.4090205969488903</v>
      </c>
      <c r="AC435">
        <f t="shared" si="38"/>
        <v>17189</v>
      </c>
      <c r="AD435">
        <f t="shared" si="39"/>
        <v>27</v>
      </c>
      <c r="AE435">
        <f t="shared" si="40"/>
        <v>3.4</v>
      </c>
      <c r="AF435">
        <f>'TP Factors'!$D$3</f>
        <v>1.168489000131735</v>
      </c>
      <c r="AG435">
        <f t="shared" si="41"/>
        <v>4</v>
      </c>
    </row>
    <row r="436" spans="1:33">
      <c r="A436" s="40" t="s">
        <v>65</v>
      </c>
      <c r="B436" s="40">
        <v>27</v>
      </c>
      <c r="C436" s="40" t="s">
        <v>66</v>
      </c>
      <c r="D436" s="41">
        <v>33.090000000000003</v>
      </c>
      <c r="E436" s="40" t="s">
        <v>67</v>
      </c>
      <c r="F436" s="40">
        <v>3456</v>
      </c>
      <c r="G436" s="35">
        <v>3</v>
      </c>
      <c r="H436" s="40" t="s">
        <v>68</v>
      </c>
      <c r="I436" s="40" t="s">
        <v>69</v>
      </c>
      <c r="J436" s="40">
        <v>16</v>
      </c>
      <c r="K436" s="42">
        <v>126.77601293399999</v>
      </c>
      <c r="L436" s="42">
        <v>77.210008902300004</v>
      </c>
      <c r="M436" s="41">
        <v>0.01</v>
      </c>
      <c r="N436" s="41">
        <v>0</v>
      </c>
      <c r="O436" s="40">
        <v>24125</v>
      </c>
      <c r="P436" s="40">
        <v>23621</v>
      </c>
      <c r="Q436" s="43">
        <v>24125</v>
      </c>
      <c r="R436" s="43">
        <v>4340</v>
      </c>
      <c r="S436" s="40" t="s">
        <v>72</v>
      </c>
      <c r="T436" s="40" t="s">
        <v>88</v>
      </c>
      <c r="U436" s="43">
        <v>54.65</v>
      </c>
      <c r="V436" s="43">
        <v>1</v>
      </c>
      <c r="W436" s="43">
        <v>0.7</v>
      </c>
      <c r="X436" s="43">
        <v>0.09</v>
      </c>
      <c r="Y436" s="43">
        <f t="shared" si="36"/>
        <v>0.7</v>
      </c>
      <c r="Z436" s="43">
        <f t="shared" si="37"/>
        <v>0.09</v>
      </c>
      <c r="AA436" s="43">
        <v>0.41299999999999998</v>
      </c>
      <c r="AB436" s="44">
        <v>1.9078932382428301E-2</v>
      </c>
      <c r="AC436">
        <f t="shared" si="38"/>
        <v>44</v>
      </c>
      <c r="AD436">
        <f t="shared" si="39"/>
        <v>0</v>
      </c>
      <c r="AE436">
        <f t="shared" si="40"/>
        <v>0</v>
      </c>
      <c r="AF436">
        <f>'TP Factors'!$D$3</f>
        <v>1.168489000131735</v>
      </c>
      <c r="AG436">
        <f t="shared" si="41"/>
        <v>0</v>
      </c>
    </row>
    <row r="437" spans="1:33">
      <c r="A437" s="40" t="s">
        <v>65</v>
      </c>
      <c r="B437" s="40">
        <v>27</v>
      </c>
      <c r="C437" s="40" t="s">
        <v>66</v>
      </c>
      <c r="D437" s="41">
        <v>33.090000000000003</v>
      </c>
      <c r="E437" s="40" t="s">
        <v>67</v>
      </c>
      <c r="F437" s="40">
        <v>3456</v>
      </c>
      <c r="G437" s="35">
        <v>0</v>
      </c>
      <c r="H437" s="40" t="s">
        <v>68</v>
      </c>
      <c r="I437" s="40" t="s">
        <v>69</v>
      </c>
      <c r="J437" s="40">
        <v>1047</v>
      </c>
      <c r="K437" s="42">
        <v>520.92779197200002</v>
      </c>
      <c r="L437" s="42">
        <v>6792.3115671899996</v>
      </c>
      <c r="M437" s="41">
        <v>0</v>
      </c>
      <c r="N437" s="41">
        <v>0</v>
      </c>
      <c r="O437" s="40">
        <v>24147</v>
      </c>
      <c r="P437" s="40">
        <v>23643</v>
      </c>
      <c r="Q437" s="43">
        <v>24147</v>
      </c>
      <c r="R437" s="43">
        <v>6460</v>
      </c>
      <c r="S437" s="40" t="s">
        <v>72</v>
      </c>
      <c r="T437" s="40" t="s">
        <v>76</v>
      </c>
      <c r="U437" s="43">
        <v>54.65</v>
      </c>
      <c r="V437" s="43">
        <v>1</v>
      </c>
      <c r="W437" s="43">
        <v>0</v>
      </c>
      <c r="X437" s="43">
        <v>0</v>
      </c>
      <c r="Y437" s="43">
        <f t="shared" si="36"/>
        <v>0</v>
      </c>
      <c r="Z437" s="43">
        <f t="shared" si="37"/>
        <v>0</v>
      </c>
      <c r="AA437" s="43">
        <v>0.30299999999999999</v>
      </c>
      <c r="AB437" s="44">
        <v>1.6784100271933799</v>
      </c>
      <c r="AC437">
        <f t="shared" si="38"/>
        <v>2857</v>
      </c>
      <c r="AD437">
        <f t="shared" si="39"/>
        <v>0</v>
      </c>
      <c r="AE437">
        <f t="shared" si="40"/>
        <v>0</v>
      </c>
      <c r="AF437">
        <f>'TP Factors'!$D$3</f>
        <v>1.168489000131735</v>
      </c>
      <c r="AG437">
        <f t="shared" si="41"/>
        <v>0</v>
      </c>
    </row>
    <row r="438" spans="1:33">
      <c r="A438" s="40" t="s">
        <v>65</v>
      </c>
      <c r="B438" s="40">
        <v>27</v>
      </c>
      <c r="C438" s="40" t="s">
        <v>66</v>
      </c>
      <c r="D438" s="41">
        <v>33.090000000000003</v>
      </c>
      <c r="E438" s="40" t="s">
        <v>67</v>
      </c>
      <c r="F438" s="40">
        <v>3456</v>
      </c>
      <c r="G438" s="35">
        <v>3</v>
      </c>
      <c r="H438" s="40" t="s">
        <v>68</v>
      </c>
      <c r="I438" s="40" t="s">
        <v>69</v>
      </c>
      <c r="J438" s="40">
        <v>7</v>
      </c>
      <c r="K438" s="42">
        <v>47.3573968822</v>
      </c>
      <c r="L438" s="42">
        <v>136.29336311</v>
      </c>
      <c r="M438" s="41">
        <v>0</v>
      </c>
      <c r="N438" s="41">
        <v>0</v>
      </c>
      <c r="O438" s="40">
        <v>24166</v>
      </c>
      <c r="P438" s="40">
        <v>23662</v>
      </c>
      <c r="Q438" s="43">
        <v>24166</v>
      </c>
      <c r="R438" s="43">
        <v>4340</v>
      </c>
      <c r="S438" s="40" t="s">
        <v>77</v>
      </c>
      <c r="T438" s="40" t="s">
        <v>104</v>
      </c>
      <c r="U438" s="43">
        <v>54.65</v>
      </c>
      <c r="V438" s="43">
        <v>1</v>
      </c>
      <c r="W438" s="43">
        <v>0.7</v>
      </c>
      <c r="X438" s="43">
        <v>0.09</v>
      </c>
      <c r="Y438" s="43">
        <f t="shared" si="36"/>
        <v>0.7</v>
      </c>
      <c r="Z438" s="43">
        <f t="shared" si="37"/>
        <v>0.09</v>
      </c>
      <c r="AA438" s="43">
        <v>0.10199999999999999</v>
      </c>
      <c r="AB438" s="44">
        <v>3.3678688764130597E-2</v>
      </c>
      <c r="AC438">
        <f t="shared" si="38"/>
        <v>19</v>
      </c>
      <c r="AD438">
        <f t="shared" si="39"/>
        <v>0</v>
      </c>
      <c r="AE438">
        <f t="shared" si="40"/>
        <v>0</v>
      </c>
      <c r="AF438">
        <f>'TP Factors'!$D$3</f>
        <v>1.168489000131735</v>
      </c>
      <c r="AG438">
        <f t="shared" si="41"/>
        <v>0</v>
      </c>
    </row>
    <row r="439" spans="1:33">
      <c r="A439" s="40" t="s">
        <v>65</v>
      </c>
      <c r="B439" s="40">
        <v>27</v>
      </c>
      <c r="C439" s="40" t="s">
        <v>66</v>
      </c>
      <c r="D439" s="41">
        <v>33.090000000000003</v>
      </c>
      <c r="E439" s="40" t="s">
        <v>67</v>
      </c>
      <c r="F439" s="40">
        <v>1234</v>
      </c>
      <c r="G439" s="35">
        <v>13</v>
      </c>
      <c r="H439" s="40" t="s">
        <v>68</v>
      </c>
      <c r="I439" s="40" t="s">
        <v>69</v>
      </c>
      <c r="J439" s="40">
        <v>87</v>
      </c>
      <c r="K439" s="42">
        <v>111.200861031</v>
      </c>
      <c r="L439" s="42">
        <v>499.41582118100001</v>
      </c>
      <c r="M439" s="41">
        <v>0.16</v>
      </c>
      <c r="N439" s="41">
        <v>0.02</v>
      </c>
      <c r="O439" s="40">
        <v>24204</v>
      </c>
      <c r="P439" s="40">
        <v>23700</v>
      </c>
      <c r="Q439" s="43">
        <v>24204</v>
      </c>
      <c r="R439" s="43">
        <v>1100</v>
      </c>
      <c r="S439" s="40" t="s">
        <v>72</v>
      </c>
      <c r="T439" s="40" t="s">
        <v>74</v>
      </c>
      <c r="U439" s="43">
        <v>54.65</v>
      </c>
      <c r="V439" s="43">
        <v>1</v>
      </c>
      <c r="W439" s="43">
        <v>1.85</v>
      </c>
      <c r="X439" s="43">
        <v>0.22</v>
      </c>
      <c r="Y439" s="43">
        <f t="shared" si="36"/>
        <v>1.85</v>
      </c>
      <c r="Z439" s="43">
        <f t="shared" si="37"/>
        <v>0.22</v>
      </c>
      <c r="AA439" s="43">
        <v>0.34200000000000003</v>
      </c>
      <c r="AB439" s="44">
        <v>0.123407843379055</v>
      </c>
      <c r="AC439">
        <f t="shared" si="38"/>
        <v>237</v>
      </c>
      <c r="AD439">
        <f t="shared" si="39"/>
        <v>1</v>
      </c>
      <c r="AE439">
        <f t="shared" si="40"/>
        <v>0.1</v>
      </c>
      <c r="AF439">
        <f>'TP Factors'!$D$3</f>
        <v>1.168489000131735</v>
      </c>
      <c r="AG439">
        <f t="shared" si="41"/>
        <v>0.1</v>
      </c>
    </row>
    <row r="440" spans="1:33">
      <c r="A440" s="40" t="s">
        <v>65</v>
      </c>
      <c r="B440" s="40">
        <v>27</v>
      </c>
      <c r="C440" s="40" t="s">
        <v>66</v>
      </c>
      <c r="D440" s="41">
        <v>33.090000000000003</v>
      </c>
      <c r="E440" s="40" t="s">
        <v>67</v>
      </c>
      <c r="F440" s="40">
        <v>1234</v>
      </c>
      <c r="G440" s="35">
        <v>13</v>
      </c>
      <c r="H440" s="40" t="s">
        <v>68</v>
      </c>
      <c r="I440" s="40" t="s">
        <v>69</v>
      </c>
      <c r="J440" s="40">
        <v>394</v>
      </c>
      <c r="K440" s="42">
        <v>308.488033358</v>
      </c>
      <c r="L440" s="42">
        <v>4454.0398375599998</v>
      </c>
      <c r="M440" s="41">
        <v>0.73</v>
      </c>
      <c r="N440" s="41">
        <v>0.09</v>
      </c>
      <c r="O440" s="40">
        <v>24216</v>
      </c>
      <c r="P440" s="40">
        <v>23712</v>
      </c>
      <c r="Q440" s="43">
        <v>24216</v>
      </c>
      <c r="R440" s="43">
        <v>1100</v>
      </c>
      <c r="S440" s="40" t="s">
        <v>77</v>
      </c>
      <c r="T440" s="40" t="s">
        <v>97</v>
      </c>
      <c r="U440" s="43">
        <v>54.65</v>
      </c>
      <c r="V440" s="43">
        <v>1</v>
      </c>
      <c r="W440" s="43">
        <v>1.85</v>
      </c>
      <c r="X440" s="43">
        <v>0.22</v>
      </c>
      <c r="Y440" s="43">
        <f t="shared" si="36"/>
        <v>1.85</v>
      </c>
      <c r="Z440" s="43">
        <f t="shared" si="37"/>
        <v>0.22</v>
      </c>
      <c r="AA440" s="43">
        <v>0.17399999999999999</v>
      </c>
      <c r="AB440" s="44">
        <v>1.1006128106703099</v>
      </c>
      <c r="AC440">
        <f t="shared" si="38"/>
        <v>1076</v>
      </c>
      <c r="AD440">
        <f t="shared" si="39"/>
        <v>4</v>
      </c>
      <c r="AE440">
        <f t="shared" si="40"/>
        <v>0.5</v>
      </c>
      <c r="AF440">
        <f>'TP Factors'!$D$3</f>
        <v>1.168489000131735</v>
      </c>
      <c r="AG440">
        <f t="shared" si="41"/>
        <v>0.6</v>
      </c>
    </row>
    <row r="441" spans="1:33">
      <c r="A441" s="40" t="s">
        <v>65</v>
      </c>
      <c r="B441" s="40">
        <v>27</v>
      </c>
      <c r="C441" s="40" t="s">
        <v>66</v>
      </c>
      <c r="D441" s="41">
        <v>33.090000000000003</v>
      </c>
      <c r="E441" s="40" t="s">
        <v>67</v>
      </c>
      <c r="F441" s="40">
        <v>1234</v>
      </c>
      <c r="G441" s="35">
        <v>40</v>
      </c>
      <c r="H441" s="40" t="s">
        <v>68</v>
      </c>
      <c r="I441" s="40" t="s">
        <v>69</v>
      </c>
      <c r="J441" s="40">
        <v>5683</v>
      </c>
      <c r="K441" s="42">
        <v>951.05162123800005</v>
      </c>
      <c r="L441" s="42">
        <v>27988.108500800001</v>
      </c>
      <c r="M441" s="41">
        <v>6.54</v>
      </c>
      <c r="N441" s="41">
        <v>0.85</v>
      </c>
      <c r="O441" s="40">
        <v>24263</v>
      </c>
      <c r="P441" s="40">
        <v>23753</v>
      </c>
      <c r="Q441" s="43">
        <v>24263</v>
      </c>
      <c r="R441" s="43">
        <v>8110</v>
      </c>
      <c r="S441" s="40" t="s">
        <v>72</v>
      </c>
      <c r="T441" s="40" t="s">
        <v>120</v>
      </c>
      <c r="U441" s="43">
        <v>54.65</v>
      </c>
      <c r="V441" s="43">
        <v>1</v>
      </c>
      <c r="W441" s="43">
        <v>1.58</v>
      </c>
      <c r="X441" s="43">
        <v>0.15</v>
      </c>
      <c r="Y441" s="43">
        <f t="shared" si="36"/>
        <v>1.58</v>
      </c>
      <c r="Z441" s="43">
        <f t="shared" si="37"/>
        <v>0.15</v>
      </c>
      <c r="AA441" s="43">
        <v>0.70299999999999996</v>
      </c>
      <c r="AB441" s="44">
        <v>6.9159845636077701</v>
      </c>
      <c r="AC441">
        <f t="shared" si="38"/>
        <v>27312</v>
      </c>
      <c r="AD441">
        <f t="shared" si="39"/>
        <v>95</v>
      </c>
      <c r="AE441">
        <f t="shared" si="40"/>
        <v>9</v>
      </c>
      <c r="AF441">
        <f>'TP Factors'!$D$3</f>
        <v>1.168489000131735</v>
      </c>
      <c r="AG441">
        <f t="shared" si="41"/>
        <v>10.5</v>
      </c>
    </row>
    <row r="442" spans="1:33">
      <c r="A442" s="40" t="s">
        <v>65</v>
      </c>
      <c r="B442" s="40">
        <v>27</v>
      </c>
      <c r="C442" s="40" t="s">
        <v>66</v>
      </c>
      <c r="D442" s="41">
        <v>33.090000000000003</v>
      </c>
      <c r="E442" s="40" t="s">
        <v>67</v>
      </c>
      <c r="F442" s="40">
        <v>1234</v>
      </c>
      <c r="G442" s="35">
        <v>13</v>
      </c>
      <c r="H442" s="40" t="s">
        <v>68</v>
      </c>
      <c r="I442" s="40" t="s">
        <v>69</v>
      </c>
      <c r="J442" s="40">
        <v>552</v>
      </c>
      <c r="K442" s="42">
        <v>383.93725781400002</v>
      </c>
      <c r="L442" s="42">
        <v>3794.5103075000002</v>
      </c>
      <c r="M442" s="41">
        <v>1.02</v>
      </c>
      <c r="N442" s="41">
        <v>0.12</v>
      </c>
      <c r="O442" s="40">
        <v>24275</v>
      </c>
      <c r="P442" s="40">
        <v>23765</v>
      </c>
      <c r="Q442" s="43">
        <v>24275</v>
      </c>
      <c r="R442" s="43">
        <v>1100</v>
      </c>
      <c r="S442" s="40" t="s">
        <v>111</v>
      </c>
      <c r="T442" s="40" t="s">
        <v>133</v>
      </c>
      <c r="U442" s="43">
        <v>54.65</v>
      </c>
      <c r="V442" s="43">
        <v>1</v>
      </c>
      <c r="W442" s="43">
        <v>1.85</v>
      </c>
      <c r="X442" s="43">
        <v>0.22</v>
      </c>
      <c r="Y442" s="43">
        <f t="shared" si="36"/>
        <v>1.85</v>
      </c>
      <c r="Z442" s="43">
        <f t="shared" si="37"/>
        <v>0.22</v>
      </c>
      <c r="AA442" s="43">
        <v>0.28599999999999998</v>
      </c>
      <c r="AB442" s="44">
        <v>0.93764016648587201</v>
      </c>
      <c r="AC442">
        <f t="shared" si="38"/>
        <v>1506</v>
      </c>
      <c r="AD442">
        <f t="shared" si="39"/>
        <v>6</v>
      </c>
      <c r="AE442">
        <f t="shared" si="40"/>
        <v>0.7</v>
      </c>
      <c r="AF442">
        <f>'TP Factors'!$D$3</f>
        <v>1.168489000131735</v>
      </c>
      <c r="AG442">
        <f t="shared" si="41"/>
        <v>0.8</v>
      </c>
    </row>
    <row r="443" spans="1:33">
      <c r="A443" s="40" t="s">
        <v>65</v>
      </c>
      <c r="B443" s="40">
        <v>27</v>
      </c>
      <c r="C443" s="40" t="s">
        <v>66</v>
      </c>
      <c r="D443" s="41">
        <v>33.090000000000003</v>
      </c>
      <c r="E443" s="40" t="s">
        <v>67</v>
      </c>
      <c r="F443" s="40">
        <v>1234</v>
      </c>
      <c r="G443" s="35">
        <v>13</v>
      </c>
      <c r="H443" s="40" t="s">
        <v>68</v>
      </c>
      <c r="I443" s="40" t="s">
        <v>69</v>
      </c>
      <c r="J443" s="40">
        <v>1</v>
      </c>
      <c r="K443" s="42">
        <v>27.975186705799999</v>
      </c>
      <c r="L443" s="42">
        <v>15.2971032358</v>
      </c>
      <c r="M443" s="41">
        <v>0</v>
      </c>
      <c r="N443" s="41">
        <v>0</v>
      </c>
      <c r="O443" s="40">
        <v>24286</v>
      </c>
      <c r="P443" s="40">
        <v>23776</v>
      </c>
      <c r="Q443" s="43">
        <v>24286</v>
      </c>
      <c r="R443" s="43">
        <v>1100</v>
      </c>
      <c r="S443" s="40" t="s">
        <v>77</v>
      </c>
      <c r="T443" s="40" t="s">
        <v>97</v>
      </c>
      <c r="U443" s="43">
        <v>54.65</v>
      </c>
      <c r="V443" s="43">
        <v>1</v>
      </c>
      <c r="W443" s="43">
        <v>1.85</v>
      </c>
      <c r="X443" s="43">
        <v>0.22</v>
      </c>
      <c r="Y443" s="43">
        <f t="shared" si="36"/>
        <v>1.85</v>
      </c>
      <c r="Z443" s="43">
        <f t="shared" si="37"/>
        <v>0.22</v>
      </c>
      <c r="AA443" s="43">
        <v>0.17399999999999999</v>
      </c>
      <c r="AB443" s="44">
        <v>3.7799814101972902E-3</v>
      </c>
      <c r="AC443">
        <f t="shared" si="38"/>
        <v>4</v>
      </c>
      <c r="AD443">
        <f t="shared" si="39"/>
        <v>0</v>
      </c>
      <c r="AE443">
        <f t="shared" si="40"/>
        <v>0</v>
      </c>
      <c r="AF443">
        <f>'TP Factors'!$D$3</f>
        <v>1.168489000131735</v>
      </c>
      <c r="AG443">
        <f t="shared" si="41"/>
        <v>0</v>
      </c>
    </row>
    <row r="444" spans="1:33">
      <c r="A444" s="40" t="s">
        <v>65</v>
      </c>
      <c r="B444" s="40">
        <v>27</v>
      </c>
      <c r="C444" s="40" t="s">
        <v>66</v>
      </c>
      <c r="D444" s="41">
        <v>33.090000000000003</v>
      </c>
      <c r="E444" s="40" t="s">
        <v>67</v>
      </c>
      <c r="F444" s="40">
        <v>1234</v>
      </c>
      <c r="G444" s="35">
        <v>13</v>
      </c>
      <c r="H444" s="40" t="s">
        <v>68</v>
      </c>
      <c r="I444" s="40" t="s">
        <v>69</v>
      </c>
      <c r="J444" s="40">
        <v>357</v>
      </c>
      <c r="K444" s="42">
        <v>224.54145792899999</v>
      </c>
      <c r="L444" s="42">
        <v>2049.91123393</v>
      </c>
      <c r="M444" s="41">
        <v>0.66</v>
      </c>
      <c r="N444" s="41">
        <v>0.08</v>
      </c>
      <c r="O444" s="40">
        <v>24300</v>
      </c>
      <c r="P444" s="40">
        <v>23790</v>
      </c>
      <c r="Q444" s="43">
        <v>24300</v>
      </c>
      <c r="R444" s="43">
        <v>1100</v>
      </c>
      <c r="S444" s="40" t="s">
        <v>72</v>
      </c>
      <c r="T444" s="40" t="s">
        <v>74</v>
      </c>
      <c r="U444" s="43">
        <v>54.65</v>
      </c>
      <c r="V444" s="43">
        <v>1</v>
      </c>
      <c r="W444" s="43">
        <v>1.85</v>
      </c>
      <c r="X444" s="43">
        <v>0.22</v>
      </c>
      <c r="Y444" s="43">
        <f t="shared" si="36"/>
        <v>1.85</v>
      </c>
      <c r="Z444" s="43">
        <f t="shared" si="37"/>
        <v>0.22</v>
      </c>
      <c r="AA444" s="43">
        <v>0.34200000000000003</v>
      </c>
      <c r="AB444" s="44">
        <v>0.50654207127331896</v>
      </c>
      <c r="AC444">
        <f t="shared" si="38"/>
        <v>973</v>
      </c>
      <c r="AD444">
        <f t="shared" si="39"/>
        <v>4</v>
      </c>
      <c r="AE444">
        <f t="shared" si="40"/>
        <v>0.5</v>
      </c>
      <c r="AF444">
        <f>'TP Factors'!$D$3</f>
        <v>1.168489000131735</v>
      </c>
      <c r="AG444">
        <f t="shared" si="41"/>
        <v>0.6</v>
      </c>
    </row>
    <row r="445" spans="1:33">
      <c r="A445" s="40" t="s">
        <v>65</v>
      </c>
      <c r="B445" s="40">
        <v>27</v>
      </c>
      <c r="C445" s="40" t="s">
        <v>66</v>
      </c>
      <c r="D445" s="41">
        <v>33.090000000000003</v>
      </c>
      <c r="E445" s="40" t="s">
        <v>67</v>
      </c>
      <c r="F445" s="40">
        <v>1234</v>
      </c>
      <c r="G445" s="35">
        <v>102.5</v>
      </c>
      <c r="H445" s="40" t="s">
        <v>68</v>
      </c>
      <c r="I445" s="40" t="s">
        <v>69</v>
      </c>
      <c r="J445" s="40">
        <v>32</v>
      </c>
      <c r="K445" s="42">
        <v>127.232839588</v>
      </c>
      <c r="L445" s="42">
        <v>95.164186869800005</v>
      </c>
      <c r="M445" s="41">
        <v>7.0000000000000007E-2</v>
      </c>
      <c r="N445" s="41">
        <v>0.02</v>
      </c>
      <c r="O445" s="40">
        <v>24310</v>
      </c>
      <c r="P445" s="40">
        <v>23800</v>
      </c>
      <c r="Q445" s="43">
        <v>24310</v>
      </c>
      <c r="R445" s="43">
        <v>1300</v>
      </c>
      <c r="S445" s="40" t="s">
        <v>72</v>
      </c>
      <c r="T445" s="40" t="s">
        <v>89</v>
      </c>
      <c r="U445" s="43">
        <v>54.65</v>
      </c>
      <c r="V445" s="43">
        <v>1</v>
      </c>
      <c r="W445" s="43">
        <v>2.42</v>
      </c>
      <c r="X445" s="43">
        <v>0.51600000000000001</v>
      </c>
      <c r="Y445" s="43">
        <f t="shared" si="36"/>
        <v>2.42</v>
      </c>
      <c r="Z445" s="43">
        <f t="shared" si="37"/>
        <v>0.51600000000000001</v>
      </c>
      <c r="AA445" s="43">
        <v>0.66200000000000003</v>
      </c>
      <c r="AB445" s="44">
        <v>2.3515488633066298E-2</v>
      </c>
      <c r="AC445">
        <f t="shared" si="38"/>
        <v>87</v>
      </c>
      <c r="AD445">
        <f t="shared" si="39"/>
        <v>0</v>
      </c>
      <c r="AE445">
        <f t="shared" si="40"/>
        <v>0.1</v>
      </c>
      <c r="AF445">
        <f>'TP Factors'!$D$3</f>
        <v>1.168489000131735</v>
      </c>
      <c r="AG445">
        <f t="shared" si="41"/>
        <v>0.1</v>
      </c>
    </row>
    <row r="446" spans="1:33">
      <c r="A446" s="40" t="s">
        <v>65</v>
      </c>
      <c r="B446" s="40">
        <v>27</v>
      </c>
      <c r="C446" s="40" t="s">
        <v>66</v>
      </c>
      <c r="D446" s="41">
        <v>33.090000000000003</v>
      </c>
      <c r="E446" s="40" t="s">
        <v>67</v>
      </c>
      <c r="F446" s="40">
        <v>1234</v>
      </c>
      <c r="G446" s="35">
        <v>40</v>
      </c>
      <c r="H446" s="40" t="s">
        <v>68</v>
      </c>
      <c r="I446" s="40" t="s">
        <v>69</v>
      </c>
      <c r="J446" s="40">
        <v>142</v>
      </c>
      <c r="K446" s="42">
        <v>359.23958730700002</v>
      </c>
      <c r="L446" s="42">
        <v>697.44401135099997</v>
      </c>
      <c r="M446" s="41">
        <v>0.16</v>
      </c>
      <c r="N446" s="41">
        <v>0.02</v>
      </c>
      <c r="O446" s="40">
        <v>24311</v>
      </c>
      <c r="P446" s="40">
        <v>23801</v>
      </c>
      <c r="Q446" s="43">
        <v>24311</v>
      </c>
      <c r="R446" s="43">
        <v>8110</v>
      </c>
      <c r="S446" s="40" t="s">
        <v>72</v>
      </c>
      <c r="T446" s="40" t="s">
        <v>120</v>
      </c>
      <c r="U446" s="43">
        <v>54.65</v>
      </c>
      <c r="V446" s="43">
        <v>1</v>
      </c>
      <c r="W446" s="43">
        <v>1.58</v>
      </c>
      <c r="X446" s="43">
        <v>0.15</v>
      </c>
      <c r="Y446" s="43">
        <f t="shared" si="36"/>
        <v>1.58</v>
      </c>
      <c r="Z446" s="43">
        <f t="shared" si="37"/>
        <v>0.15</v>
      </c>
      <c r="AA446" s="43">
        <v>0.70299999999999996</v>
      </c>
      <c r="AB446" s="44">
        <v>0.17234147912874001</v>
      </c>
      <c r="AC446">
        <f t="shared" si="38"/>
        <v>681</v>
      </c>
      <c r="AD446">
        <f t="shared" si="39"/>
        <v>2</v>
      </c>
      <c r="AE446">
        <f t="shared" si="40"/>
        <v>0.2</v>
      </c>
      <c r="AF446">
        <f>'TP Factors'!$D$3</f>
        <v>1.168489000131735</v>
      </c>
      <c r="AG446">
        <f t="shared" si="41"/>
        <v>0.2</v>
      </c>
    </row>
    <row r="447" spans="1:33">
      <c r="A447" s="40" t="s">
        <v>65</v>
      </c>
      <c r="B447" s="40">
        <v>27</v>
      </c>
      <c r="C447" s="40" t="s">
        <v>66</v>
      </c>
      <c r="D447" s="41">
        <v>33.090000000000003</v>
      </c>
      <c r="E447" s="40" t="s">
        <v>67</v>
      </c>
      <c r="F447" s="40">
        <v>3456</v>
      </c>
      <c r="G447" s="35">
        <v>3</v>
      </c>
      <c r="H447" s="40" t="s">
        <v>68</v>
      </c>
      <c r="I447" s="40" t="s">
        <v>69</v>
      </c>
      <c r="J447" s="40">
        <v>315</v>
      </c>
      <c r="K447" s="42">
        <v>287.69848434099998</v>
      </c>
      <c r="L447" s="42">
        <v>2000.6726262499999</v>
      </c>
      <c r="M447" s="41">
        <v>0.22</v>
      </c>
      <c r="N447" s="41">
        <v>0.03</v>
      </c>
      <c r="O447" s="40">
        <v>24312</v>
      </c>
      <c r="P447" s="40">
        <v>23802</v>
      </c>
      <c r="Q447" s="43">
        <v>24312</v>
      </c>
      <c r="R447" s="43">
        <v>4340</v>
      </c>
      <c r="S447" s="40" t="s">
        <v>111</v>
      </c>
      <c r="T447" s="40" t="s">
        <v>128</v>
      </c>
      <c r="U447" s="43">
        <v>54.65</v>
      </c>
      <c r="V447" s="43">
        <v>1</v>
      </c>
      <c r="W447" s="43">
        <v>0.7</v>
      </c>
      <c r="X447" s="43">
        <v>0.09</v>
      </c>
      <c r="Y447" s="43">
        <f t="shared" si="36"/>
        <v>0.7</v>
      </c>
      <c r="Z447" s="43">
        <f t="shared" si="37"/>
        <v>0.09</v>
      </c>
      <c r="AA447" s="43">
        <v>0.309</v>
      </c>
      <c r="AB447" s="44">
        <v>0.49437499499721899</v>
      </c>
      <c r="AC447">
        <f t="shared" si="38"/>
        <v>858</v>
      </c>
      <c r="AD447">
        <f t="shared" si="39"/>
        <v>1</v>
      </c>
      <c r="AE447">
        <f t="shared" si="40"/>
        <v>0.2</v>
      </c>
      <c r="AF447">
        <f>'TP Factors'!$D$3</f>
        <v>1.168489000131735</v>
      </c>
      <c r="AG447">
        <f t="shared" si="41"/>
        <v>0.2</v>
      </c>
    </row>
    <row r="448" spans="1:33">
      <c r="A448" s="40" t="s">
        <v>65</v>
      </c>
      <c r="B448" s="40">
        <v>27</v>
      </c>
      <c r="C448" s="40" t="s">
        <v>66</v>
      </c>
      <c r="D448" s="41">
        <v>33.090000000000003</v>
      </c>
      <c r="E448" s="40" t="s">
        <v>67</v>
      </c>
      <c r="F448" s="40">
        <v>1234</v>
      </c>
      <c r="G448" s="35">
        <v>102.5</v>
      </c>
      <c r="H448" s="40" t="s">
        <v>68</v>
      </c>
      <c r="I448" s="40" t="s">
        <v>69</v>
      </c>
      <c r="J448" s="40">
        <v>5</v>
      </c>
      <c r="K448" s="42">
        <v>25.2537291919</v>
      </c>
      <c r="L448" s="42">
        <v>16.090229846700002</v>
      </c>
      <c r="M448" s="41">
        <v>0.01</v>
      </c>
      <c r="N448" s="41">
        <v>0</v>
      </c>
      <c r="O448" s="40">
        <v>24329</v>
      </c>
      <c r="P448" s="40">
        <v>23818</v>
      </c>
      <c r="Q448" s="43">
        <v>24329</v>
      </c>
      <c r="R448" s="43">
        <v>1300</v>
      </c>
      <c r="S448" s="40" t="s">
        <v>72</v>
      </c>
      <c r="T448" s="40" t="s">
        <v>89</v>
      </c>
      <c r="U448" s="43">
        <v>54.65</v>
      </c>
      <c r="V448" s="43">
        <v>1</v>
      </c>
      <c r="W448" s="43">
        <v>2.42</v>
      </c>
      <c r="X448" s="43">
        <v>0.51600000000000001</v>
      </c>
      <c r="Y448" s="43">
        <f t="shared" si="36"/>
        <v>2.42</v>
      </c>
      <c r="Z448" s="43">
        <f t="shared" si="37"/>
        <v>0.51600000000000001</v>
      </c>
      <c r="AA448" s="43">
        <v>0.66200000000000003</v>
      </c>
      <c r="AB448" s="44">
        <v>3.9759664859503304E-3</v>
      </c>
      <c r="AC448">
        <f t="shared" si="38"/>
        <v>15</v>
      </c>
      <c r="AD448">
        <f t="shared" si="39"/>
        <v>0</v>
      </c>
      <c r="AE448">
        <f t="shared" si="40"/>
        <v>0</v>
      </c>
      <c r="AF448">
        <f>'TP Factors'!$D$3</f>
        <v>1.168489000131735</v>
      </c>
      <c r="AG448">
        <f t="shared" si="41"/>
        <v>0</v>
      </c>
    </row>
    <row r="449" spans="1:33">
      <c r="A449" s="40" t="s">
        <v>65</v>
      </c>
      <c r="B449" s="40">
        <v>27</v>
      </c>
      <c r="C449" s="40" t="s">
        <v>66</v>
      </c>
      <c r="D449" s="41">
        <v>33.090000000000003</v>
      </c>
      <c r="E449" s="40" t="s">
        <v>67</v>
      </c>
      <c r="F449" s="40">
        <v>1234</v>
      </c>
      <c r="G449" s="35">
        <v>40</v>
      </c>
      <c r="H449" s="40" t="s">
        <v>68</v>
      </c>
      <c r="I449" s="40" t="s">
        <v>69</v>
      </c>
      <c r="J449" s="40">
        <v>64</v>
      </c>
      <c r="K449" s="42">
        <v>126.172896983</v>
      </c>
      <c r="L449" s="42">
        <v>315.778642687</v>
      </c>
      <c r="M449" s="41">
        <v>7.0000000000000007E-2</v>
      </c>
      <c r="N449" s="41">
        <v>0.01</v>
      </c>
      <c r="O449" s="40">
        <v>24331</v>
      </c>
      <c r="P449" s="40">
        <v>23819</v>
      </c>
      <c r="Q449" s="43">
        <v>24331</v>
      </c>
      <c r="R449" s="43">
        <v>8110</v>
      </c>
      <c r="S449" s="40" t="s">
        <v>72</v>
      </c>
      <c r="T449" s="40" t="s">
        <v>120</v>
      </c>
      <c r="U449" s="43">
        <v>54.65</v>
      </c>
      <c r="V449" s="43">
        <v>1</v>
      </c>
      <c r="W449" s="43">
        <v>1.58</v>
      </c>
      <c r="X449" s="43">
        <v>0.15</v>
      </c>
      <c r="Y449" s="43">
        <f t="shared" si="36"/>
        <v>1.58</v>
      </c>
      <c r="Z449" s="43">
        <f t="shared" si="37"/>
        <v>0.15</v>
      </c>
      <c r="AA449" s="43">
        <v>0.70299999999999996</v>
      </c>
      <c r="AB449" s="44">
        <v>7.8030289829371102E-2</v>
      </c>
      <c r="AC449">
        <f t="shared" si="38"/>
        <v>308</v>
      </c>
      <c r="AD449">
        <f t="shared" si="39"/>
        <v>1</v>
      </c>
      <c r="AE449">
        <f t="shared" si="40"/>
        <v>0.1</v>
      </c>
      <c r="AF449">
        <f>'TP Factors'!$D$3</f>
        <v>1.168489000131735</v>
      </c>
      <c r="AG449">
        <f t="shared" si="41"/>
        <v>0.1</v>
      </c>
    </row>
    <row r="450" spans="1:33">
      <c r="A450" s="40" t="s">
        <v>65</v>
      </c>
      <c r="B450" s="40">
        <v>27</v>
      </c>
      <c r="C450" s="40" t="s">
        <v>66</v>
      </c>
      <c r="D450" s="41">
        <v>33.090000000000003</v>
      </c>
      <c r="E450" s="40" t="s">
        <v>67</v>
      </c>
      <c r="F450" s="40">
        <v>1234</v>
      </c>
      <c r="G450" s="35">
        <v>98</v>
      </c>
      <c r="H450" s="40" t="s">
        <v>68</v>
      </c>
      <c r="I450" s="40" t="s">
        <v>69</v>
      </c>
      <c r="J450" s="40">
        <v>475</v>
      </c>
      <c r="K450" s="42">
        <v>171.706452883</v>
      </c>
      <c r="L450" s="42">
        <v>1188.05621369</v>
      </c>
      <c r="M450" s="41">
        <v>0.85</v>
      </c>
      <c r="N450" s="41">
        <v>0.23</v>
      </c>
      <c r="O450" s="40">
        <v>24337</v>
      </c>
      <c r="P450" s="40">
        <v>23825</v>
      </c>
      <c r="Q450" s="43">
        <v>24337</v>
      </c>
      <c r="R450" s="43">
        <v>1700</v>
      </c>
      <c r="S450" s="40" t="s">
        <v>111</v>
      </c>
      <c r="T450" s="40" t="s">
        <v>112</v>
      </c>
      <c r="U450" s="43">
        <v>54.65</v>
      </c>
      <c r="V450" s="43">
        <v>1</v>
      </c>
      <c r="W450" s="43">
        <v>1.8</v>
      </c>
      <c r="X450" s="43">
        <v>0.47799999999999998</v>
      </c>
      <c r="Y450" s="43">
        <f t="shared" si="36"/>
        <v>1.8</v>
      </c>
      <c r="Z450" s="43">
        <f t="shared" si="37"/>
        <v>0.47799999999999998</v>
      </c>
      <c r="AA450" s="43">
        <v>0.76800000000000002</v>
      </c>
      <c r="AB450" s="44">
        <v>0.293573909604679</v>
      </c>
      <c r="AC450">
        <f t="shared" si="38"/>
        <v>1267</v>
      </c>
      <c r="AD450">
        <f t="shared" si="39"/>
        <v>5</v>
      </c>
      <c r="AE450">
        <f t="shared" si="40"/>
        <v>1.3</v>
      </c>
      <c r="AF450">
        <f>'TP Factors'!$D$3</f>
        <v>1.168489000131735</v>
      </c>
      <c r="AG450">
        <f t="shared" si="41"/>
        <v>1.5</v>
      </c>
    </row>
    <row r="451" spans="1:33">
      <c r="A451" s="40" t="s">
        <v>65</v>
      </c>
      <c r="B451" s="40">
        <v>27</v>
      </c>
      <c r="C451" s="40" t="s">
        <v>66</v>
      </c>
      <c r="D451" s="41">
        <v>33.090000000000003</v>
      </c>
      <c r="E451" s="40" t="s">
        <v>67</v>
      </c>
      <c r="F451" s="40">
        <v>1234</v>
      </c>
      <c r="G451" s="35">
        <v>102.5</v>
      </c>
      <c r="H451" s="40" t="s">
        <v>68</v>
      </c>
      <c r="I451" s="40" t="s">
        <v>69</v>
      </c>
      <c r="J451" s="40">
        <v>898</v>
      </c>
      <c r="K451" s="42">
        <v>241.38481661</v>
      </c>
      <c r="L451" s="42">
        <v>2795.6910789600001</v>
      </c>
      <c r="M451" s="41">
        <v>1.89</v>
      </c>
      <c r="N451" s="41">
        <v>0.46</v>
      </c>
      <c r="O451" s="40">
        <v>24342</v>
      </c>
      <c r="P451" s="40">
        <v>23830</v>
      </c>
      <c r="Q451" s="43">
        <v>24342</v>
      </c>
      <c r="R451" s="43">
        <v>1300</v>
      </c>
      <c r="S451" s="40" t="s">
        <v>77</v>
      </c>
      <c r="T451" s="40" t="s">
        <v>83</v>
      </c>
      <c r="U451" s="43">
        <v>54.65</v>
      </c>
      <c r="V451" s="43">
        <v>1</v>
      </c>
      <c r="W451" s="43">
        <v>2.42</v>
      </c>
      <c r="X451" s="43">
        <v>0.51600000000000001</v>
      </c>
      <c r="Y451" s="43">
        <f t="shared" ref="Y451:Y514" si="42">W451</f>
        <v>2.42</v>
      </c>
      <c r="Z451" s="43">
        <f t="shared" ref="Z451:Z514" si="43">X451</f>
        <v>0.51600000000000001</v>
      </c>
      <c r="AA451" s="43">
        <v>0.63100000000000001</v>
      </c>
      <c r="AB451" s="44">
        <v>0.69082754718866501</v>
      </c>
      <c r="AC451">
        <f t="shared" ref="AC451:AC514" si="44">ROUND(AB451*AA451*U451*102.79,0)</f>
        <v>2449</v>
      </c>
      <c r="AD451">
        <f t="shared" ref="AD451:AD514" si="45">ROUND(Y451*AC451*0.002205,0)</f>
        <v>13</v>
      </c>
      <c r="AE451">
        <f t="shared" ref="AE451:AE514" si="46">ROUND(Z451*AC451*0.002205,1)</f>
        <v>2.8</v>
      </c>
      <c r="AF451">
        <f>'TP Factors'!$D$3</f>
        <v>1.168489000131735</v>
      </c>
      <c r="AG451">
        <f t="shared" ref="AG451:AG514" si="47">ROUND(AE451*AF451,1)</f>
        <v>3.3</v>
      </c>
    </row>
    <row r="452" spans="1:33">
      <c r="A452" s="40" t="s">
        <v>65</v>
      </c>
      <c r="B452" s="40">
        <v>27</v>
      </c>
      <c r="C452" s="40" t="s">
        <v>66</v>
      </c>
      <c r="D452" s="41">
        <v>33.090000000000003</v>
      </c>
      <c r="E452" s="40" t="s">
        <v>67</v>
      </c>
      <c r="F452" s="40">
        <v>1234</v>
      </c>
      <c r="G452" s="35">
        <v>102.5</v>
      </c>
      <c r="H452" s="40" t="s">
        <v>68</v>
      </c>
      <c r="I452" s="40" t="s">
        <v>69</v>
      </c>
      <c r="J452" s="40">
        <v>41</v>
      </c>
      <c r="K452" s="42">
        <v>56.402432083199997</v>
      </c>
      <c r="L452" s="42">
        <v>122.408709117</v>
      </c>
      <c r="M452" s="41">
        <v>0.09</v>
      </c>
      <c r="N452" s="41">
        <v>0.02</v>
      </c>
      <c r="O452" s="40">
        <v>24343</v>
      </c>
      <c r="P452" s="40">
        <v>23831</v>
      </c>
      <c r="Q452" s="43">
        <v>24343</v>
      </c>
      <c r="R452" s="43">
        <v>1300</v>
      </c>
      <c r="S452" s="40" t="s">
        <v>72</v>
      </c>
      <c r="T452" s="40" t="s">
        <v>89</v>
      </c>
      <c r="U452" s="43">
        <v>54.65</v>
      </c>
      <c r="V452" s="43">
        <v>1</v>
      </c>
      <c r="W452" s="43">
        <v>2.42</v>
      </c>
      <c r="X452" s="43">
        <v>0.51600000000000001</v>
      </c>
      <c r="Y452" s="43">
        <f t="shared" si="42"/>
        <v>2.42</v>
      </c>
      <c r="Z452" s="43">
        <f t="shared" si="43"/>
        <v>0.51600000000000001</v>
      </c>
      <c r="AA452" s="43">
        <v>0.66200000000000003</v>
      </c>
      <c r="AB452" s="44">
        <v>3.0247729768486799E-2</v>
      </c>
      <c r="AC452">
        <f t="shared" si="44"/>
        <v>112</v>
      </c>
      <c r="AD452">
        <f t="shared" si="45"/>
        <v>1</v>
      </c>
      <c r="AE452">
        <f t="shared" si="46"/>
        <v>0.1</v>
      </c>
      <c r="AF452">
        <f>'TP Factors'!$D$3</f>
        <v>1.168489000131735</v>
      </c>
      <c r="AG452">
        <f t="shared" si="47"/>
        <v>0.1</v>
      </c>
    </row>
    <row r="453" spans="1:33">
      <c r="A453" s="40" t="s">
        <v>65</v>
      </c>
      <c r="B453" s="40">
        <v>27</v>
      </c>
      <c r="C453" s="40" t="s">
        <v>66</v>
      </c>
      <c r="D453" s="41">
        <v>33.090000000000003</v>
      </c>
      <c r="E453" s="40" t="s">
        <v>67</v>
      </c>
      <c r="F453" s="40">
        <v>1234</v>
      </c>
      <c r="G453" s="35">
        <v>105</v>
      </c>
      <c r="H453" s="40" t="s">
        <v>68</v>
      </c>
      <c r="I453" s="40" t="s">
        <v>69</v>
      </c>
      <c r="J453" s="40">
        <v>7421</v>
      </c>
      <c r="K453" s="42">
        <v>592.80873653200001</v>
      </c>
      <c r="L453" s="42">
        <v>16385.239976699999</v>
      </c>
      <c r="M453" s="41">
        <v>14.32</v>
      </c>
      <c r="N453" s="41">
        <v>3.69</v>
      </c>
      <c r="O453" s="40">
        <v>24354</v>
      </c>
      <c r="P453" s="40">
        <v>23842</v>
      </c>
      <c r="Q453" s="43">
        <v>24354</v>
      </c>
      <c r="R453" s="43">
        <v>1400</v>
      </c>
      <c r="S453" s="40" t="s">
        <v>115</v>
      </c>
      <c r="T453" s="40" t="s">
        <v>146</v>
      </c>
      <c r="U453" s="43">
        <v>54.65</v>
      </c>
      <c r="V453" s="43">
        <v>1</v>
      </c>
      <c r="W453" s="43">
        <v>2.83</v>
      </c>
      <c r="X453" s="43">
        <v>0.497</v>
      </c>
      <c r="Y453" s="43">
        <f t="shared" si="42"/>
        <v>2.83</v>
      </c>
      <c r="Z453" s="43">
        <f t="shared" si="43"/>
        <v>0.497</v>
      </c>
      <c r="AA453" s="43">
        <v>0.89</v>
      </c>
      <c r="AB453" s="44">
        <v>4.0488647793583796</v>
      </c>
      <c r="AC453">
        <f t="shared" si="44"/>
        <v>20243</v>
      </c>
      <c r="AD453">
        <f t="shared" si="45"/>
        <v>126</v>
      </c>
      <c r="AE453">
        <f t="shared" si="46"/>
        <v>22.2</v>
      </c>
      <c r="AF453">
        <f>'TP Factors'!$D$3</f>
        <v>1.168489000131735</v>
      </c>
      <c r="AG453">
        <f t="shared" si="47"/>
        <v>25.9</v>
      </c>
    </row>
    <row r="454" spans="1:33">
      <c r="A454" s="40" t="s">
        <v>65</v>
      </c>
      <c r="B454" s="40">
        <v>27</v>
      </c>
      <c r="C454" s="40" t="s">
        <v>66</v>
      </c>
      <c r="D454" s="41">
        <v>33.090000000000003</v>
      </c>
      <c r="E454" s="40" t="s">
        <v>67</v>
      </c>
      <c r="F454" s="40">
        <v>1234</v>
      </c>
      <c r="G454" s="35">
        <v>105</v>
      </c>
      <c r="H454" s="40" t="s">
        <v>68</v>
      </c>
      <c r="I454" s="40" t="s">
        <v>69</v>
      </c>
      <c r="J454" s="40">
        <v>4109</v>
      </c>
      <c r="K454" s="42">
        <v>768.14989338600003</v>
      </c>
      <c r="L454" s="42">
        <v>9091.69671767</v>
      </c>
      <c r="M454" s="41">
        <v>7.93</v>
      </c>
      <c r="N454" s="41">
        <v>2.04</v>
      </c>
      <c r="O454" s="40">
        <v>24367</v>
      </c>
      <c r="P454" s="40">
        <v>23855</v>
      </c>
      <c r="Q454" s="43">
        <v>24367</v>
      </c>
      <c r="R454" s="43">
        <v>1400</v>
      </c>
      <c r="S454" s="40" t="s">
        <v>111</v>
      </c>
      <c r="T454" s="40" t="s">
        <v>118</v>
      </c>
      <c r="U454" s="43">
        <v>54.65</v>
      </c>
      <c r="V454" s="43">
        <v>1</v>
      </c>
      <c r="W454" s="43">
        <v>2.83</v>
      </c>
      <c r="X454" s="43">
        <v>0.497</v>
      </c>
      <c r="Y454" s="43">
        <f t="shared" si="42"/>
        <v>2.83</v>
      </c>
      <c r="Z454" s="43">
        <f t="shared" si="43"/>
        <v>0.497</v>
      </c>
      <c r="AA454" s="43">
        <v>0.88800000000000001</v>
      </c>
      <c r="AB454" s="44">
        <v>2.2465981991536399</v>
      </c>
      <c r="AC454">
        <f t="shared" si="44"/>
        <v>11207</v>
      </c>
      <c r="AD454">
        <f t="shared" si="45"/>
        <v>70</v>
      </c>
      <c r="AE454">
        <f t="shared" si="46"/>
        <v>12.3</v>
      </c>
      <c r="AF454">
        <f>'TP Factors'!$D$3</f>
        <v>1.168489000131735</v>
      </c>
      <c r="AG454">
        <f t="shared" si="47"/>
        <v>14.4</v>
      </c>
    </row>
    <row r="455" spans="1:33">
      <c r="A455" s="40" t="s">
        <v>65</v>
      </c>
      <c r="B455" s="40">
        <v>27</v>
      </c>
      <c r="C455" s="40" t="s">
        <v>66</v>
      </c>
      <c r="D455" s="41">
        <v>33.090000000000003</v>
      </c>
      <c r="E455" s="40" t="s">
        <v>67</v>
      </c>
      <c r="F455" s="40">
        <v>1234</v>
      </c>
      <c r="G455" s="35">
        <v>98</v>
      </c>
      <c r="H455" s="40" t="s">
        <v>68</v>
      </c>
      <c r="I455" s="40" t="s">
        <v>69</v>
      </c>
      <c r="J455" s="40">
        <v>261</v>
      </c>
      <c r="K455" s="42">
        <v>182.63442136200001</v>
      </c>
      <c r="L455" s="42">
        <v>737.78206064599999</v>
      </c>
      <c r="M455" s="41">
        <v>0.47</v>
      </c>
      <c r="N455" s="41">
        <v>0.12</v>
      </c>
      <c r="O455" s="40">
        <v>24376</v>
      </c>
      <c r="P455" s="40">
        <v>23863</v>
      </c>
      <c r="Q455" s="43">
        <v>24376</v>
      </c>
      <c r="R455" s="43">
        <v>1700</v>
      </c>
      <c r="S455" s="40" t="s">
        <v>77</v>
      </c>
      <c r="T455" s="40" t="s">
        <v>138</v>
      </c>
      <c r="U455" s="43">
        <v>54.65</v>
      </c>
      <c r="V455" s="43">
        <v>1</v>
      </c>
      <c r="W455" s="43">
        <v>1.8</v>
      </c>
      <c r="X455" s="43">
        <v>0.47799999999999998</v>
      </c>
      <c r="Y455" s="43">
        <f t="shared" si="42"/>
        <v>1.8</v>
      </c>
      <c r="Z455" s="43">
        <f t="shared" si="43"/>
        <v>0.47799999999999998</v>
      </c>
      <c r="AA455" s="43">
        <v>0.68</v>
      </c>
      <c r="AB455" s="44">
        <v>0.18003440972443699</v>
      </c>
      <c r="AC455">
        <f t="shared" si="44"/>
        <v>688</v>
      </c>
      <c r="AD455">
        <f t="shared" si="45"/>
        <v>3</v>
      </c>
      <c r="AE455">
        <f t="shared" si="46"/>
        <v>0.7</v>
      </c>
      <c r="AF455">
        <f>'TP Factors'!$D$3</f>
        <v>1.168489000131735</v>
      </c>
      <c r="AG455">
        <f t="shared" si="47"/>
        <v>0.8</v>
      </c>
    </row>
    <row r="456" spans="1:33">
      <c r="A456" s="40" t="s">
        <v>65</v>
      </c>
      <c r="B456" s="40">
        <v>27</v>
      </c>
      <c r="C456" s="40" t="s">
        <v>66</v>
      </c>
      <c r="D456" s="41">
        <v>33.090000000000003</v>
      </c>
      <c r="E456" s="40" t="s">
        <v>67</v>
      </c>
      <c r="F456" s="40">
        <v>1234</v>
      </c>
      <c r="G456" s="35">
        <v>98</v>
      </c>
      <c r="H456" s="40" t="s">
        <v>68</v>
      </c>
      <c r="I456" s="40" t="s">
        <v>69</v>
      </c>
      <c r="J456" s="40">
        <v>1588</v>
      </c>
      <c r="K456" s="42">
        <v>272.32476347300002</v>
      </c>
      <c r="L456" s="42">
        <v>4484.0771969699999</v>
      </c>
      <c r="M456" s="41">
        <v>2.86</v>
      </c>
      <c r="N456" s="41">
        <v>0.76</v>
      </c>
      <c r="O456" s="40">
        <v>24377</v>
      </c>
      <c r="P456" s="40">
        <v>23864</v>
      </c>
      <c r="Q456" s="43">
        <v>24377</v>
      </c>
      <c r="R456" s="43">
        <v>1700</v>
      </c>
      <c r="S456" s="40" t="s">
        <v>77</v>
      </c>
      <c r="T456" s="40" t="s">
        <v>138</v>
      </c>
      <c r="U456" s="43">
        <v>54.65</v>
      </c>
      <c r="V456" s="43">
        <v>1</v>
      </c>
      <c r="W456" s="43">
        <v>1.8</v>
      </c>
      <c r="X456" s="43">
        <v>0.47799999999999998</v>
      </c>
      <c r="Y456" s="43">
        <f t="shared" si="42"/>
        <v>1.8</v>
      </c>
      <c r="Z456" s="43">
        <f t="shared" si="43"/>
        <v>0.47799999999999998</v>
      </c>
      <c r="AA456" s="43">
        <v>0.68</v>
      </c>
      <c r="AB456" s="44">
        <v>0.50467205392955705</v>
      </c>
      <c r="AC456">
        <f t="shared" si="44"/>
        <v>1928</v>
      </c>
      <c r="AD456">
        <f t="shared" si="45"/>
        <v>8</v>
      </c>
      <c r="AE456">
        <f t="shared" si="46"/>
        <v>2</v>
      </c>
      <c r="AF456">
        <f>'TP Factors'!$D$3</f>
        <v>1.168489000131735</v>
      </c>
      <c r="AG456">
        <f t="shared" si="47"/>
        <v>2.2999999999999998</v>
      </c>
    </row>
    <row r="457" spans="1:33">
      <c r="A457" s="40" t="s">
        <v>65</v>
      </c>
      <c r="B457" s="40">
        <v>27</v>
      </c>
      <c r="C457" s="40" t="s">
        <v>66</v>
      </c>
      <c r="D457" s="41">
        <v>33.090000000000003</v>
      </c>
      <c r="E457" s="40" t="s">
        <v>67</v>
      </c>
      <c r="F457" s="40">
        <v>1234</v>
      </c>
      <c r="G457" s="35">
        <v>40</v>
      </c>
      <c r="H457" s="40" t="s">
        <v>68</v>
      </c>
      <c r="I457" s="40" t="s">
        <v>69</v>
      </c>
      <c r="J457" s="40">
        <v>33120</v>
      </c>
      <c r="K457" s="42">
        <v>4372.5266799700003</v>
      </c>
      <c r="L457" s="42">
        <v>199635.02666</v>
      </c>
      <c r="M457" s="41">
        <v>38.090000000000003</v>
      </c>
      <c r="N457" s="41">
        <v>4.97</v>
      </c>
      <c r="O457" s="40">
        <v>24394</v>
      </c>
      <c r="P457" s="40">
        <v>23881</v>
      </c>
      <c r="Q457" s="43">
        <v>24394</v>
      </c>
      <c r="R457" s="43">
        <v>8110</v>
      </c>
      <c r="S457" s="40" t="s">
        <v>77</v>
      </c>
      <c r="T457" s="40" t="s">
        <v>117</v>
      </c>
      <c r="U457" s="43">
        <v>54.65</v>
      </c>
      <c r="V457" s="43">
        <v>1</v>
      </c>
      <c r="W457" s="43">
        <v>1.58</v>
      </c>
      <c r="X457" s="43">
        <v>0.15</v>
      </c>
      <c r="Y457" s="43">
        <f t="shared" si="42"/>
        <v>1.58</v>
      </c>
      <c r="Z457" s="43">
        <f t="shared" si="43"/>
        <v>0.15</v>
      </c>
      <c r="AA457" s="43">
        <v>0.63</v>
      </c>
      <c r="AB457" s="44">
        <v>49.330693285199999</v>
      </c>
      <c r="AC457">
        <f t="shared" si="44"/>
        <v>174582</v>
      </c>
      <c r="AD457">
        <f t="shared" si="45"/>
        <v>608</v>
      </c>
      <c r="AE457">
        <f t="shared" si="46"/>
        <v>57.7</v>
      </c>
      <c r="AF457">
        <f>'TP Factors'!$D$3</f>
        <v>1.168489000131735</v>
      </c>
      <c r="AG457">
        <f t="shared" si="47"/>
        <v>67.400000000000006</v>
      </c>
    </row>
    <row r="458" spans="1:33">
      <c r="A458" s="40" t="s">
        <v>65</v>
      </c>
      <c r="B458" s="40">
        <v>27</v>
      </c>
      <c r="C458" s="40" t="s">
        <v>66</v>
      </c>
      <c r="D458" s="41">
        <v>33.090000000000003</v>
      </c>
      <c r="E458" s="40" t="s">
        <v>67</v>
      </c>
      <c r="F458" s="40">
        <v>1234</v>
      </c>
      <c r="G458" s="35">
        <v>102.5</v>
      </c>
      <c r="H458" s="40" t="s">
        <v>68</v>
      </c>
      <c r="I458" s="40" t="s">
        <v>69</v>
      </c>
      <c r="J458" s="40">
        <v>27757</v>
      </c>
      <c r="K458" s="42">
        <v>1495.96529502</v>
      </c>
      <c r="L458" s="42">
        <v>78819.709990200005</v>
      </c>
      <c r="M458" s="41">
        <v>58.29</v>
      </c>
      <c r="N458" s="41">
        <v>14.32</v>
      </c>
      <c r="O458" s="40">
        <v>24414</v>
      </c>
      <c r="P458" s="40">
        <v>23901</v>
      </c>
      <c r="Q458" s="43">
        <v>24414</v>
      </c>
      <c r="R458" s="43">
        <v>1300</v>
      </c>
      <c r="S458" s="40" t="s">
        <v>111</v>
      </c>
      <c r="T458" s="40" t="s">
        <v>135</v>
      </c>
      <c r="U458" s="43">
        <v>54.65</v>
      </c>
      <c r="V458" s="43">
        <v>1</v>
      </c>
      <c r="W458" s="43">
        <v>2.42</v>
      </c>
      <c r="X458" s="43">
        <v>0.51600000000000001</v>
      </c>
      <c r="Y458" s="43">
        <f t="shared" si="42"/>
        <v>2.42</v>
      </c>
      <c r="Z458" s="43">
        <f t="shared" si="43"/>
        <v>0.51600000000000001</v>
      </c>
      <c r="AA458" s="43">
        <v>0.69199999999999995</v>
      </c>
      <c r="AB458" s="44">
        <v>19.4766965972</v>
      </c>
      <c r="AC458">
        <f t="shared" si="44"/>
        <v>75712</v>
      </c>
      <c r="AD458">
        <f t="shared" si="45"/>
        <v>404</v>
      </c>
      <c r="AE458">
        <f t="shared" si="46"/>
        <v>86.1</v>
      </c>
      <c r="AF458">
        <f>'TP Factors'!$D$3</f>
        <v>1.168489000131735</v>
      </c>
      <c r="AG458">
        <f t="shared" si="47"/>
        <v>100.6</v>
      </c>
    </row>
    <row r="459" spans="1:33">
      <c r="A459" s="40" t="s">
        <v>65</v>
      </c>
      <c r="B459" s="40">
        <v>27</v>
      </c>
      <c r="C459" s="40" t="s">
        <v>66</v>
      </c>
      <c r="D459" s="41">
        <v>33.090000000000003</v>
      </c>
      <c r="E459" s="40" t="s">
        <v>67</v>
      </c>
      <c r="F459" s="40">
        <v>1234</v>
      </c>
      <c r="G459" s="35">
        <v>13</v>
      </c>
      <c r="H459" s="40" t="s">
        <v>68</v>
      </c>
      <c r="I459" s="40" t="s">
        <v>69</v>
      </c>
      <c r="J459" s="40">
        <v>4</v>
      </c>
      <c r="K459" s="42">
        <v>39.693824715200002</v>
      </c>
      <c r="L459" s="42">
        <v>24.6577753089</v>
      </c>
      <c r="M459" s="41">
        <v>0.01</v>
      </c>
      <c r="N459" s="41">
        <v>0</v>
      </c>
      <c r="O459" s="40">
        <v>24428</v>
      </c>
      <c r="P459" s="40">
        <v>23915</v>
      </c>
      <c r="Q459" s="43">
        <v>24428</v>
      </c>
      <c r="R459" s="43">
        <v>1100</v>
      </c>
      <c r="S459" s="40" t="s">
        <v>72</v>
      </c>
      <c r="T459" s="40" t="s">
        <v>74</v>
      </c>
      <c r="U459" s="43">
        <v>54.65</v>
      </c>
      <c r="V459" s="43">
        <v>1</v>
      </c>
      <c r="W459" s="43">
        <v>1.85</v>
      </c>
      <c r="X459" s="43">
        <v>0.22</v>
      </c>
      <c r="Y459" s="43">
        <f t="shared" si="42"/>
        <v>1.85</v>
      </c>
      <c r="Z459" s="43">
        <f t="shared" si="43"/>
        <v>0.22</v>
      </c>
      <c r="AA459" s="43">
        <v>0.34200000000000003</v>
      </c>
      <c r="AB459" s="44">
        <v>6.0930445986342903E-3</v>
      </c>
      <c r="AC459">
        <f t="shared" si="44"/>
        <v>12</v>
      </c>
      <c r="AD459">
        <f t="shared" si="45"/>
        <v>0</v>
      </c>
      <c r="AE459">
        <f t="shared" si="46"/>
        <v>0</v>
      </c>
      <c r="AF459">
        <f>'TP Factors'!$D$3</f>
        <v>1.168489000131735</v>
      </c>
      <c r="AG459">
        <f t="shared" si="47"/>
        <v>0</v>
      </c>
    </row>
    <row r="460" spans="1:33">
      <c r="A460" s="40" t="s">
        <v>65</v>
      </c>
      <c r="B460" s="40">
        <v>27</v>
      </c>
      <c r="C460" s="40" t="s">
        <v>66</v>
      </c>
      <c r="D460" s="41">
        <v>33.090000000000003</v>
      </c>
      <c r="E460" s="40" t="s">
        <v>67</v>
      </c>
      <c r="F460" s="40">
        <v>1234</v>
      </c>
      <c r="G460" s="35">
        <v>13</v>
      </c>
      <c r="H460" s="40" t="s">
        <v>68</v>
      </c>
      <c r="I460" s="40" t="s">
        <v>69</v>
      </c>
      <c r="J460" s="40">
        <v>226</v>
      </c>
      <c r="K460" s="42">
        <v>320.34408751199999</v>
      </c>
      <c r="L460" s="42">
        <v>1296.5257719399999</v>
      </c>
      <c r="M460" s="41">
        <v>0.42</v>
      </c>
      <c r="N460" s="41">
        <v>0.05</v>
      </c>
      <c r="O460" s="40">
        <v>24441</v>
      </c>
      <c r="P460" s="40">
        <v>23928</v>
      </c>
      <c r="Q460" s="43">
        <v>24441</v>
      </c>
      <c r="R460" s="43">
        <v>1100</v>
      </c>
      <c r="S460" s="40" t="s">
        <v>72</v>
      </c>
      <c r="T460" s="40" t="s">
        <v>74</v>
      </c>
      <c r="U460" s="43">
        <v>54.65</v>
      </c>
      <c r="V460" s="43">
        <v>1</v>
      </c>
      <c r="W460" s="43">
        <v>1.85</v>
      </c>
      <c r="X460" s="43">
        <v>0.22</v>
      </c>
      <c r="Y460" s="43">
        <f t="shared" si="42"/>
        <v>1.85</v>
      </c>
      <c r="Z460" s="43">
        <f t="shared" si="43"/>
        <v>0.22</v>
      </c>
      <c r="AA460" s="43">
        <v>0.34200000000000003</v>
      </c>
      <c r="AB460" s="44">
        <v>0.32037721394920599</v>
      </c>
      <c r="AC460">
        <f t="shared" si="44"/>
        <v>616</v>
      </c>
      <c r="AD460">
        <f t="shared" si="45"/>
        <v>3</v>
      </c>
      <c r="AE460">
        <f t="shared" si="46"/>
        <v>0.3</v>
      </c>
      <c r="AF460">
        <f>'TP Factors'!$D$3</f>
        <v>1.168489000131735</v>
      </c>
      <c r="AG460">
        <f t="shared" si="47"/>
        <v>0.4</v>
      </c>
    </row>
    <row r="461" spans="1:33">
      <c r="A461" s="40" t="s">
        <v>65</v>
      </c>
      <c r="B461" s="40">
        <v>27</v>
      </c>
      <c r="C461" s="40" t="s">
        <v>66</v>
      </c>
      <c r="D461" s="41">
        <v>33.090000000000003</v>
      </c>
      <c r="E461" s="40" t="s">
        <v>67</v>
      </c>
      <c r="F461" s="40">
        <v>3456</v>
      </c>
      <c r="G461" s="35">
        <v>3</v>
      </c>
      <c r="H461" s="40" t="s">
        <v>68</v>
      </c>
      <c r="I461" s="40" t="s">
        <v>69</v>
      </c>
      <c r="J461" s="40">
        <v>251</v>
      </c>
      <c r="K461" s="42">
        <v>460.32577596099998</v>
      </c>
      <c r="L461" s="42">
        <v>4835.20952158</v>
      </c>
      <c r="M461" s="41">
        <v>0.18</v>
      </c>
      <c r="N461" s="41">
        <v>0.02</v>
      </c>
      <c r="O461" s="40">
        <v>24472</v>
      </c>
      <c r="P461" s="40">
        <v>23959</v>
      </c>
      <c r="Q461" s="43">
        <v>24472</v>
      </c>
      <c r="R461" s="43">
        <v>4340</v>
      </c>
      <c r="S461" s="40" t="s">
        <v>77</v>
      </c>
      <c r="T461" s="40" t="s">
        <v>104</v>
      </c>
      <c r="U461" s="43">
        <v>54.65</v>
      </c>
      <c r="V461" s="43">
        <v>1</v>
      </c>
      <c r="W461" s="43">
        <v>0.7</v>
      </c>
      <c r="X461" s="43">
        <v>0.09</v>
      </c>
      <c r="Y461" s="43">
        <f t="shared" si="42"/>
        <v>0.7</v>
      </c>
      <c r="Z461" s="43">
        <f t="shared" si="43"/>
        <v>0.09</v>
      </c>
      <c r="AA461" s="43">
        <v>0.10199999999999999</v>
      </c>
      <c r="AB461" s="44">
        <v>1.19480151403678</v>
      </c>
      <c r="AC461">
        <f t="shared" si="44"/>
        <v>685</v>
      </c>
      <c r="AD461">
        <f t="shared" si="45"/>
        <v>1</v>
      </c>
      <c r="AE461">
        <f t="shared" si="46"/>
        <v>0.1</v>
      </c>
      <c r="AF461">
        <f>'TP Factors'!$D$3</f>
        <v>1.168489000131735</v>
      </c>
      <c r="AG461">
        <f t="shared" si="47"/>
        <v>0.1</v>
      </c>
    </row>
    <row r="462" spans="1:33">
      <c r="A462" s="40" t="s">
        <v>65</v>
      </c>
      <c r="B462" s="40">
        <v>27</v>
      </c>
      <c r="C462" s="40" t="s">
        <v>66</v>
      </c>
      <c r="D462" s="41">
        <v>33.090000000000003</v>
      </c>
      <c r="E462" s="40" t="s">
        <v>67</v>
      </c>
      <c r="F462" s="40">
        <v>1234</v>
      </c>
      <c r="G462" s="35">
        <v>102.5</v>
      </c>
      <c r="H462" s="40" t="s">
        <v>68</v>
      </c>
      <c r="I462" s="40" t="s">
        <v>69</v>
      </c>
      <c r="J462" s="40">
        <v>15461</v>
      </c>
      <c r="K462" s="42">
        <v>1486.9236494100001</v>
      </c>
      <c r="L462" s="42">
        <v>45893.018224799998</v>
      </c>
      <c r="M462" s="41">
        <v>32.47</v>
      </c>
      <c r="N462" s="41">
        <v>7.98</v>
      </c>
      <c r="O462" s="40">
        <v>24491</v>
      </c>
      <c r="P462" s="40">
        <v>23976</v>
      </c>
      <c r="Q462" s="43">
        <v>24491</v>
      </c>
      <c r="R462" s="43">
        <v>1300</v>
      </c>
      <c r="S462" s="40" t="s">
        <v>72</v>
      </c>
      <c r="T462" s="40" t="s">
        <v>89</v>
      </c>
      <c r="U462" s="43">
        <v>54.65</v>
      </c>
      <c r="V462" s="43">
        <v>1</v>
      </c>
      <c r="W462" s="43">
        <v>2.42</v>
      </c>
      <c r="X462" s="43">
        <v>0.51600000000000001</v>
      </c>
      <c r="Y462" s="43">
        <f t="shared" si="42"/>
        <v>2.42</v>
      </c>
      <c r="Z462" s="43">
        <f t="shared" si="43"/>
        <v>0.51600000000000001</v>
      </c>
      <c r="AA462" s="43">
        <v>0.66200000000000003</v>
      </c>
      <c r="AB462" s="44">
        <v>11.3403664135</v>
      </c>
      <c r="AC462">
        <f t="shared" si="44"/>
        <v>42172</v>
      </c>
      <c r="AD462">
        <f t="shared" si="45"/>
        <v>225</v>
      </c>
      <c r="AE462">
        <f t="shared" si="46"/>
        <v>48</v>
      </c>
      <c r="AF462">
        <f>'TP Factors'!$D$3</f>
        <v>1.168489000131735</v>
      </c>
      <c r="AG462">
        <f t="shared" si="47"/>
        <v>56.1</v>
      </c>
    </row>
    <row r="463" spans="1:33">
      <c r="A463" s="40" t="s">
        <v>65</v>
      </c>
      <c r="B463" s="40">
        <v>27</v>
      </c>
      <c r="C463" s="40" t="s">
        <v>66</v>
      </c>
      <c r="D463" s="41">
        <v>33.090000000000003</v>
      </c>
      <c r="E463" s="40" t="s">
        <v>67</v>
      </c>
      <c r="F463" s="40">
        <v>1234</v>
      </c>
      <c r="G463" s="35">
        <v>13</v>
      </c>
      <c r="H463" s="40" t="s">
        <v>68</v>
      </c>
      <c r="I463" s="40" t="s">
        <v>69</v>
      </c>
      <c r="J463" s="40">
        <v>1523</v>
      </c>
      <c r="K463" s="42">
        <v>801.05753174500001</v>
      </c>
      <c r="L463" s="42">
        <v>8751.8093272599999</v>
      </c>
      <c r="M463" s="41">
        <v>2.82</v>
      </c>
      <c r="N463" s="41">
        <v>0.34</v>
      </c>
      <c r="O463" s="40">
        <v>24503</v>
      </c>
      <c r="P463" s="40">
        <v>23988</v>
      </c>
      <c r="Q463" s="43">
        <v>24503</v>
      </c>
      <c r="R463" s="43">
        <v>1100</v>
      </c>
      <c r="S463" s="40" t="s">
        <v>72</v>
      </c>
      <c r="T463" s="40" t="s">
        <v>74</v>
      </c>
      <c r="U463" s="43">
        <v>54.65</v>
      </c>
      <c r="V463" s="43">
        <v>1</v>
      </c>
      <c r="W463" s="43">
        <v>1.85</v>
      </c>
      <c r="X463" s="43">
        <v>0.22</v>
      </c>
      <c r="Y463" s="43">
        <f t="shared" si="42"/>
        <v>1.85</v>
      </c>
      <c r="Z463" s="43">
        <f t="shared" si="43"/>
        <v>0.22</v>
      </c>
      <c r="AA463" s="43">
        <v>0.34200000000000003</v>
      </c>
      <c r="AB463" s="44">
        <v>2.1626105318429101</v>
      </c>
      <c r="AC463">
        <f t="shared" si="44"/>
        <v>4155</v>
      </c>
      <c r="AD463">
        <f t="shared" si="45"/>
        <v>17</v>
      </c>
      <c r="AE463">
        <f t="shared" si="46"/>
        <v>2</v>
      </c>
      <c r="AF463">
        <f>'TP Factors'!$D$3</f>
        <v>1.168489000131735</v>
      </c>
      <c r="AG463">
        <f t="shared" si="47"/>
        <v>2.2999999999999998</v>
      </c>
    </row>
    <row r="464" spans="1:33">
      <c r="A464" s="40" t="s">
        <v>65</v>
      </c>
      <c r="B464" s="40">
        <v>27</v>
      </c>
      <c r="C464" s="40" t="s">
        <v>66</v>
      </c>
      <c r="D464" s="41">
        <v>33.090000000000003</v>
      </c>
      <c r="E464" s="40" t="s">
        <v>67</v>
      </c>
      <c r="F464" s="40">
        <v>1234</v>
      </c>
      <c r="G464" s="35">
        <v>40</v>
      </c>
      <c r="H464" s="40" t="s">
        <v>68</v>
      </c>
      <c r="I464" s="40" t="s">
        <v>69</v>
      </c>
      <c r="J464" s="40">
        <v>8885</v>
      </c>
      <c r="K464" s="42">
        <v>1816.3466508500001</v>
      </c>
      <c r="L464" s="42">
        <v>40045.626992899997</v>
      </c>
      <c r="M464" s="41">
        <v>10.220000000000001</v>
      </c>
      <c r="N464" s="41">
        <v>1.33</v>
      </c>
      <c r="O464" s="40">
        <v>24538</v>
      </c>
      <c r="P464" s="40">
        <v>24023</v>
      </c>
      <c r="Q464" s="43">
        <v>24538</v>
      </c>
      <c r="R464" s="43">
        <v>8110</v>
      </c>
      <c r="S464" s="40" t="s">
        <v>115</v>
      </c>
      <c r="T464" s="40" t="s">
        <v>147</v>
      </c>
      <c r="U464" s="43">
        <v>54.65</v>
      </c>
      <c r="V464" s="43">
        <v>1</v>
      </c>
      <c r="W464" s="43">
        <v>1.58</v>
      </c>
      <c r="X464" s="43">
        <v>0.15</v>
      </c>
      <c r="Y464" s="43">
        <f t="shared" si="42"/>
        <v>1.58</v>
      </c>
      <c r="Z464" s="43">
        <f t="shared" si="43"/>
        <v>0.15</v>
      </c>
      <c r="AA464" s="43">
        <v>0.74</v>
      </c>
      <c r="AB464" s="44">
        <v>9.8927237732942892</v>
      </c>
      <c r="AC464">
        <f t="shared" si="44"/>
        <v>41123</v>
      </c>
      <c r="AD464">
        <f t="shared" si="45"/>
        <v>143</v>
      </c>
      <c r="AE464">
        <f t="shared" si="46"/>
        <v>13.6</v>
      </c>
      <c r="AF464">
        <f>'TP Factors'!$D$3</f>
        <v>1.168489000131735</v>
      </c>
      <c r="AG464">
        <f t="shared" si="47"/>
        <v>15.9</v>
      </c>
    </row>
    <row r="465" spans="1:33">
      <c r="A465" s="40" t="s">
        <v>65</v>
      </c>
      <c r="B465" s="40">
        <v>27</v>
      </c>
      <c r="C465" s="40" t="s">
        <v>66</v>
      </c>
      <c r="D465" s="41">
        <v>33.090000000000003</v>
      </c>
      <c r="E465" s="40" t="s">
        <v>67</v>
      </c>
      <c r="F465" s="40">
        <v>1234</v>
      </c>
      <c r="G465" s="35">
        <v>40</v>
      </c>
      <c r="H465" s="40" t="s">
        <v>68</v>
      </c>
      <c r="I465" s="40" t="s">
        <v>69</v>
      </c>
      <c r="J465" s="40">
        <v>2580</v>
      </c>
      <c r="K465" s="42">
        <v>898.58768609599997</v>
      </c>
      <c r="L465" s="42">
        <v>12709.777217499999</v>
      </c>
      <c r="M465" s="41">
        <v>2.97</v>
      </c>
      <c r="N465" s="41">
        <v>0.39</v>
      </c>
      <c r="O465" s="40">
        <v>24543</v>
      </c>
      <c r="P465" s="40">
        <v>24028</v>
      </c>
      <c r="Q465" s="43">
        <v>24543</v>
      </c>
      <c r="R465" s="43">
        <v>8110</v>
      </c>
      <c r="S465" s="40" t="s">
        <v>72</v>
      </c>
      <c r="T465" s="40" t="s">
        <v>120</v>
      </c>
      <c r="U465" s="43">
        <v>54.65</v>
      </c>
      <c r="V465" s="43">
        <v>1</v>
      </c>
      <c r="W465" s="43">
        <v>1.58</v>
      </c>
      <c r="X465" s="43">
        <v>0.15</v>
      </c>
      <c r="Y465" s="43">
        <f t="shared" si="42"/>
        <v>1.58</v>
      </c>
      <c r="Z465" s="43">
        <f t="shared" si="43"/>
        <v>0.15</v>
      </c>
      <c r="AA465" s="43">
        <v>0.70299999999999996</v>
      </c>
      <c r="AB465" s="44">
        <v>3.14064178508431</v>
      </c>
      <c r="AC465">
        <f t="shared" si="44"/>
        <v>12403</v>
      </c>
      <c r="AD465">
        <f t="shared" si="45"/>
        <v>43</v>
      </c>
      <c r="AE465">
        <f t="shared" si="46"/>
        <v>4.0999999999999996</v>
      </c>
      <c r="AF465">
        <f>'TP Factors'!$D$3</f>
        <v>1.168489000131735</v>
      </c>
      <c r="AG465">
        <f t="shared" si="47"/>
        <v>4.8</v>
      </c>
    </row>
    <row r="466" spans="1:33">
      <c r="A466" s="40" t="s">
        <v>65</v>
      </c>
      <c r="B466" s="40">
        <v>27</v>
      </c>
      <c r="C466" s="40" t="s">
        <v>66</v>
      </c>
      <c r="D466" s="41">
        <v>33.090000000000003</v>
      </c>
      <c r="E466" s="40" t="s">
        <v>67</v>
      </c>
      <c r="F466" s="40">
        <v>1234</v>
      </c>
      <c r="G466" s="35">
        <v>98</v>
      </c>
      <c r="H466" s="40" t="s">
        <v>68</v>
      </c>
      <c r="I466" s="40" t="s">
        <v>69</v>
      </c>
      <c r="J466" s="40">
        <v>9</v>
      </c>
      <c r="K466" s="42">
        <v>66.319612456200005</v>
      </c>
      <c r="L466" s="42">
        <v>24.0951905119</v>
      </c>
      <c r="M466" s="41">
        <v>0.02</v>
      </c>
      <c r="N466" s="41">
        <v>0</v>
      </c>
      <c r="O466" s="40">
        <v>24549</v>
      </c>
      <c r="P466" s="40">
        <v>24034</v>
      </c>
      <c r="Q466" s="43">
        <v>24549</v>
      </c>
      <c r="R466" s="43">
        <v>1700</v>
      </c>
      <c r="S466" s="40" t="s">
        <v>77</v>
      </c>
      <c r="T466" s="40" t="s">
        <v>138</v>
      </c>
      <c r="U466" s="43">
        <v>54.65</v>
      </c>
      <c r="V466" s="43">
        <v>1</v>
      </c>
      <c r="W466" s="43">
        <v>1.8</v>
      </c>
      <c r="X466" s="43">
        <v>0.47799999999999998</v>
      </c>
      <c r="Y466" s="43">
        <f t="shared" si="42"/>
        <v>1.8</v>
      </c>
      <c r="Z466" s="43">
        <f t="shared" si="43"/>
        <v>0.47799999999999998</v>
      </c>
      <c r="AA466" s="43">
        <v>0.68</v>
      </c>
      <c r="AB466" s="44">
        <v>6.4883855765999996E-5</v>
      </c>
      <c r="AC466">
        <f t="shared" si="44"/>
        <v>0</v>
      </c>
      <c r="AD466">
        <f t="shared" si="45"/>
        <v>0</v>
      </c>
      <c r="AE466">
        <f t="shared" si="46"/>
        <v>0</v>
      </c>
      <c r="AF466">
        <f>'TP Factors'!$D$3</f>
        <v>1.168489000131735</v>
      </c>
      <c r="AG466">
        <f t="shared" si="47"/>
        <v>0</v>
      </c>
    </row>
    <row r="467" spans="1:33">
      <c r="A467" s="40" t="s">
        <v>65</v>
      </c>
      <c r="B467" s="40">
        <v>27</v>
      </c>
      <c r="C467" s="40" t="s">
        <v>66</v>
      </c>
      <c r="D467" s="41">
        <v>33.090000000000003</v>
      </c>
      <c r="E467" s="40" t="s">
        <v>67</v>
      </c>
      <c r="F467" s="40">
        <v>1234</v>
      </c>
      <c r="G467" s="35">
        <v>102.5</v>
      </c>
      <c r="H467" s="40" t="s">
        <v>68</v>
      </c>
      <c r="I467" s="40" t="s">
        <v>69</v>
      </c>
      <c r="J467" s="40">
        <v>1741</v>
      </c>
      <c r="K467" s="42">
        <v>350.58742956499998</v>
      </c>
      <c r="L467" s="42">
        <v>5422.2210194299996</v>
      </c>
      <c r="M467" s="41">
        <v>3.66</v>
      </c>
      <c r="N467" s="41">
        <v>0.9</v>
      </c>
      <c r="O467" s="40">
        <v>24552</v>
      </c>
      <c r="P467" s="40">
        <v>24037</v>
      </c>
      <c r="Q467" s="43">
        <v>24552</v>
      </c>
      <c r="R467" s="43">
        <v>1300</v>
      </c>
      <c r="S467" s="40" t="s">
        <v>77</v>
      </c>
      <c r="T467" s="40" t="s">
        <v>83</v>
      </c>
      <c r="U467" s="43">
        <v>54.65</v>
      </c>
      <c r="V467" s="43">
        <v>1</v>
      </c>
      <c r="W467" s="43">
        <v>2.42</v>
      </c>
      <c r="X467" s="43">
        <v>0.51600000000000001</v>
      </c>
      <c r="Y467" s="43">
        <f t="shared" si="42"/>
        <v>2.42</v>
      </c>
      <c r="Z467" s="43">
        <f t="shared" si="43"/>
        <v>0.51600000000000001</v>
      </c>
      <c r="AA467" s="43">
        <v>0.63100000000000001</v>
      </c>
      <c r="AB467" s="44">
        <v>8.6671635993678095E-2</v>
      </c>
      <c r="AC467">
        <f t="shared" si="44"/>
        <v>307</v>
      </c>
      <c r="AD467">
        <f t="shared" si="45"/>
        <v>2</v>
      </c>
      <c r="AE467">
        <f t="shared" si="46"/>
        <v>0.3</v>
      </c>
      <c r="AF467">
        <f>'TP Factors'!$D$3</f>
        <v>1.168489000131735</v>
      </c>
      <c r="AG467">
        <f t="shared" si="47"/>
        <v>0.4</v>
      </c>
    </row>
    <row r="468" spans="1:33">
      <c r="A468" s="40" t="s">
        <v>65</v>
      </c>
      <c r="B468" s="40">
        <v>27</v>
      </c>
      <c r="C468" s="40" t="s">
        <v>66</v>
      </c>
      <c r="D468" s="41">
        <v>33.090000000000003</v>
      </c>
      <c r="E468" s="40" t="s">
        <v>67</v>
      </c>
      <c r="F468" s="40">
        <v>1234</v>
      </c>
      <c r="G468" s="35">
        <v>102.5</v>
      </c>
      <c r="H468" s="40" t="s">
        <v>68</v>
      </c>
      <c r="I468" s="40" t="s">
        <v>69</v>
      </c>
      <c r="J468" s="40">
        <v>68</v>
      </c>
      <c r="K468" s="42">
        <v>108.27605826999999</v>
      </c>
      <c r="L468" s="42">
        <v>212.41103104800001</v>
      </c>
      <c r="M468" s="41">
        <v>0.14000000000000001</v>
      </c>
      <c r="N468" s="41">
        <v>0.04</v>
      </c>
      <c r="O468" s="40">
        <v>24554</v>
      </c>
      <c r="P468" s="40">
        <v>24039</v>
      </c>
      <c r="Q468" s="43">
        <v>24554</v>
      </c>
      <c r="R468" s="43">
        <v>1300</v>
      </c>
      <c r="S468" s="40" t="s">
        <v>77</v>
      </c>
      <c r="T468" s="40" t="s">
        <v>83</v>
      </c>
      <c r="U468" s="43">
        <v>54.65</v>
      </c>
      <c r="V468" s="43">
        <v>1</v>
      </c>
      <c r="W468" s="43">
        <v>2.42</v>
      </c>
      <c r="X468" s="43">
        <v>0.51600000000000001</v>
      </c>
      <c r="Y468" s="43">
        <f t="shared" si="42"/>
        <v>2.42</v>
      </c>
      <c r="Z468" s="43">
        <f t="shared" si="43"/>
        <v>0.51600000000000001</v>
      </c>
      <c r="AA468" s="43">
        <v>0.63100000000000001</v>
      </c>
      <c r="AB468" s="44">
        <v>5.2487698905434803E-2</v>
      </c>
      <c r="AC468">
        <f t="shared" si="44"/>
        <v>186</v>
      </c>
      <c r="AD468">
        <f t="shared" si="45"/>
        <v>1</v>
      </c>
      <c r="AE468">
        <f t="shared" si="46"/>
        <v>0.2</v>
      </c>
      <c r="AF468">
        <f>'TP Factors'!$D$3</f>
        <v>1.168489000131735</v>
      </c>
      <c r="AG468">
        <f t="shared" si="47"/>
        <v>0.2</v>
      </c>
    </row>
    <row r="469" spans="1:33">
      <c r="A469" s="40" t="s">
        <v>65</v>
      </c>
      <c r="B469" s="40">
        <v>27</v>
      </c>
      <c r="C469" s="40" t="s">
        <v>66</v>
      </c>
      <c r="D469" s="41">
        <v>33.090000000000003</v>
      </c>
      <c r="E469" s="40" t="s">
        <v>67</v>
      </c>
      <c r="F469" s="40">
        <v>1234</v>
      </c>
      <c r="G469" s="35">
        <v>40</v>
      </c>
      <c r="H469" s="40" t="s">
        <v>68</v>
      </c>
      <c r="I469" s="40" t="s">
        <v>69</v>
      </c>
      <c r="J469" s="40">
        <v>4684</v>
      </c>
      <c r="K469" s="42">
        <v>624.06761472699998</v>
      </c>
      <c r="L469" s="42">
        <v>21108.881242899999</v>
      </c>
      <c r="M469" s="41">
        <v>5.39</v>
      </c>
      <c r="N469" s="41">
        <v>0.7</v>
      </c>
      <c r="O469" s="40">
        <v>24565</v>
      </c>
      <c r="P469" s="40">
        <v>24050</v>
      </c>
      <c r="Q469" s="43">
        <v>24565</v>
      </c>
      <c r="R469" s="43">
        <v>8110</v>
      </c>
      <c r="S469" s="40" t="s">
        <v>115</v>
      </c>
      <c r="T469" s="40" t="s">
        <v>147</v>
      </c>
      <c r="U469" s="43">
        <v>54.65</v>
      </c>
      <c r="V469" s="43">
        <v>1</v>
      </c>
      <c r="W469" s="43">
        <v>1.58</v>
      </c>
      <c r="X469" s="43">
        <v>0.15</v>
      </c>
      <c r="Y469" s="43">
        <f t="shared" si="42"/>
        <v>1.58</v>
      </c>
      <c r="Z469" s="43">
        <f t="shared" si="43"/>
        <v>0.15</v>
      </c>
      <c r="AA469" s="43">
        <v>0.74</v>
      </c>
      <c r="AB469" s="44">
        <v>5.2160972874629898</v>
      </c>
      <c r="AC469">
        <f t="shared" si="44"/>
        <v>21683</v>
      </c>
      <c r="AD469">
        <f t="shared" si="45"/>
        <v>76</v>
      </c>
      <c r="AE469">
        <f t="shared" si="46"/>
        <v>7.2</v>
      </c>
      <c r="AF469">
        <f>'TP Factors'!$D$3</f>
        <v>1.168489000131735</v>
      </c>
      <c r="AG469">
        <f t="shared" si="47"/>
        <v>8.4</v>
      </c>
    </row>
    <row r="470" spans="1:33">
      <c r="A470" s="40" t="s">
        <v>65</v>
      </c>
      <c r="B470" s="40">
        <v>27</v>
      </c>
      <c r="C470" s="40" t="s">
        <v>66</v>
      </c>
      <c r="D470" s="41">
        <v>33.090000000000003</v>
      </c>
      <c r="E470" s="40" t="s">
        <v>67</v>
      </c>
      <c r="F470" s="40">
        <v>1234</v>
      </c>
      <c r="G470" s="35">
        <v>40</v>
      </c>
      <c r="H470" s="40" t="s">
        <v>68</v>
      </c>
      <c r="I470" s="40" t="s">
        <v>69</v>
      </c>
      <c r="J470" s="40">
        <v>48</v>
      </c>
      <c r="K470" s="42">
        <v>139.30622747499999</v>
      </c>
      <c r="L470" s="42">
        <v>286.35251120800001</v>
      </c>
      <c r="M470" s="41">
        <v>0.06</v>
      </c>
      <c r="N470" s="41">
        <v>0.01</v>
      </c>
      <c r="O470" s="40">
        <v>24667</v>
      </c>
      <c r="P470" s="40">
        <v>24152</v>
      </c>
      <c r="Q470" s="43">
        <v>24667</v>
      </c>
      <c r="R470" s="43">
        <v>8110</v>
      </c>
      <c r="S470" s="40" t="s">
        <v>77</v>
      </c>
      <c r="T470" s="40" t="s">
        <v>117</v>
      </c>
      <c r="U470" s="43">
        <v>54.65</v>
      </c>
      <c r="V470" s="43">
        <v>1</v>
      </c>
      <c r="W470" s="43">
        <v>1.58</v>
      </c>
      <c r="X470" s="43">
        <v>0.15</v>
      </c>
      <c r="Y470" s="43">
        <f t="shared" si="42"/>
        <v>1.58</v>
      </c>
      <c r="Z470" s="43">
        <f t="shared" si="43"/>
        <v>0.15</v>
      </c>
      <c r="AA470" s="43">
        <v>0.63</v>
      </c>
      <c r="AB470" s="44">
        <v>7.0758963484019097E-2</v>
      </c>
      <c r="AC470">
        <f t="shared" si="44"/>
        <v>250</v>
      </c>
      <c r="AD470">
        <f t="shared" si="45"/>
        <v>1</v>
      </c>
      <c r="AE470">
        <f t="shared" si="46"/>
        <v>0.1</v>
      </c>
      <c r="AF470">
        <f>'TP Factors'!$D$3</f>
        <v>1.168489000131735</v>
      </c>
      <c r="AG470">
        <f t="shared" si="47"/>
        <v>0.1</v>
      </c>
    </row>
    <row r="471" spans="1:33">
      <c r="A471" s="40" t="s">
        <v>65</v>
      </c>
      <c r="B471" s="40">
        <v>27</v>
      </c>
      <c r="C471" s="40" t="s">
        <v>66</v>
      </c>
      <c r="D471" s="41">
        <v>33.090000000000003</v>
      </c>
      <c r="E471" s="40" t="s">
        <v>67</v>
      </c>
      <c r="F471" s="40">
        <v>1234</v>
      </c>
      <c r="G471" s="35">
        <v>40</v>
      </c>
      <c r="H471" s="40" t="s">
        <v>68</v>
      </c>
      <c r="I471" s="40" t="s">
        <v>69</v>
      </c>
      <c r="J471" s="40">
        <v>5223</v>
      </c>
      <c r="K471" s="42">
        <v>830.01550291800004</v>
      </c>
      <c r="L471" s="42">
        <v>31482.3953139</v>
      </c>
      <c r="M471" s="41">
        <v>6.01</v>
      </c>
      <c r="N471" s="41">
        <v>0.78</v>
      </c>
      <c r="O471" s="40">
        <v>24685</v>
      </c>
      <c r="P471" s="40">
        <v>24170</v>
      </c>
      <c r="Q471" s="43">
        <v>24685</v>
      </c>
      <c r="R471" s="43">
        <v>8110</v>
      </c>
      <c r="S471" s="40" t="s">
        <v>77</v>
      </c>
      <c r="T471" s="40" t="s">
        <v>117</v>
      </c>
      <c r="U471" s="43">
        <v>54.65</v>
      </c>
      <c r="V471" s="43">
        <v>1</v>
      </c>
      <c r="W471" s="43">
        <v>1.58</v>
      </c>
      <c r="X471" s="43">
        <v>0.15</v>
      </c>
      <c r="Y471" s="43">
        <f t="shared" si="42"/>
        <v>1.58</v>
      </c>
      <c r="Z471" s="43">
        <f t="shared" si="43"/>
        <v>0.15</v>
      </c>
      <c r="AA471" s="43">
        <v>0.63</v>
      </c>
      <c r="AB471" s="44">
        <v>7.4599743889609398</v>
      </c>
      <c r="AC471">
        <f t="shared" si="44"/>
        <v>26401</v>
      </c>
      <c r="AD471">
        <f t="shared" si="45"/>
        <v>92</v>
      </c>
      <c r="AE471">
        <f t="shared" si="46"/>
        <v>8.6999999999999993</v>
      </c>
      <c r="AF471">
        <f>'TP Factors'!$D$3</f>
        <v>1.168489000131735</v>
      </c>
      <c r="AG471">
        <f t="shared" si="47"/>
        <v>10.199999999999999</v>
      </c>
    </row>
    <row r="472" spans="1:33">
      <c r="A472" s="40" t="s">
        <v>65</v>
      </c>
      <c r="B472" s="40">
        <v>27</v>
      </c>
      <c r="C472" s="40" t="s">
        <v>66</v>
      </c>
      <c r="D472" s="41">
        <v>33.090000000000003</v>
      </c>
      <c r="E472" s="40" t="s">
        <v>67</v>
      </c>
      <c r="F472" s="40">
        <v>1234</v>
      </c>
      <c r="G472" s="35">
        <v>102.5</v>
      </c>
      <c r="H472" s="40" t="s">
        <v>68</v>
      </c>
      <c r="I472" s="40" t="s">
        <v>69</v>
      </c>
      <c r="J472" s="40">
        <v>6</v>
      </c>
      <c r="K472" s="42">
        <v>24.142125326799999</v>
      </c>
      <c r="L472" s="42">
        <v>19.338600348300002</v>
      </c>
      <c r="M472" s="41">
        <v>0.01</v>
      </c>
      <c r="N472" s="41">
        <v>0</v>
      </c>
      <c r="O472" s="40">
        <v>24698</v>
      </c>
      <c r="P472" s="40">
        <v>24182</v>
      </c>
      <c r="Q472" s="43">
        <v>24698</v>
      </c>
      <c r="R472" s="43">
        <v>1300</v>
      </c>
      <c r="S472" s="40" t="s">
        <v>77</v>
      </c>
      <c r="T472" s="40" t="s">
        <v>83</v>
      </c>
      <c r="U472" s="43">
        <v>54.65</v>
      </c>
      <c r="V472" s="43">
        <v>1</v>
      </c>
      <c r="W472" s="43">
        <v>2.42</v>
      </c>
      <c r="X472" s="43">
        <v>0.51600000000000001</v>
      </c>
      <c r="Y472" s="43">
        <f t="shared" si="42"/>
        <v>2.42</v>
      </c>
      <c r="Z472" s="43">
        <f t="shared" si="43"/>
        <v>0.51600000000000001</v>
      </c>
      <c r="AA472" s="43">
        <v>0.63100000000000001</v>
      </c>
      <c r="AB472" s="44">
        <v>4.5441409375277002E-4</v>
      </c>
      <c r="AC472">
        <f t="shared" si="44"/>
        <v>2</v>
      </c>
      <c r="AD472">
        <f t="shared" si="45"/>
        <v>0</v>
      </c>
      <c r="AE472">
        <f t="shared" si="46"/>
        <v>0</v>
      </c>
      <c r="AF472">
        <f>'TP Factors'!$D$3</f>
        <v>1.168489000131735</v>
      </c>
      <c r="AG472">
        <f t="shared" si="47"/>
        <v>0</v>
      </c>
    </row>
    <row r="473" spans="1:33">
      <c r="A473" s="40" t="s">
        <v>65</v>
      </c>
      <c r="B473" s="40">
        <v>27</v>
      </c>
      <c r="C473" s="40" t="s">
        <v>66</v>
      </c>
      <c r="D473" s="41">
        <v>33.090000000000003</v>
      </c>
      <c r="E473" s="40" t="s">
        <v>67</v>
      </c>
      <c r="F473" s="40">
        <v>1234</v>
      </c>
      <c r="G473" s="35">
        <v>102.5</v>
      </c>
      <c r="H473" s="40" t="s">
        <v>68</v>
      </c>
      <c r="I473" s="40" t="s">
        <v>69</v>
      </c>
      <c r="J473" s="40">
        <v>5002</v>
      </c>
      <c r="K473" s="42">
        <v>630.78400656600002</v>
      </c>
      <c r="L473" s="42">
        <v>15575.6739696</v>
      </c>
      <c r="M473" s="41">
        <v>10.5</v>
      </c>
      <c r="N473" s="41">
        <v>2.58</v>
      </c>
      <c r="O473" s="40">
        <v>24723</v>
      </c>
      <c r="P473" s="40">
        <v>24207</v>
      </c>
      <c r="Q473" s="43">
        <v>24723</v>
      </c>
      <c r="R473" s="43">
        <v>1300</v>
      </c>
      <c r="S473" s="40" t="s">
        <v>77</v>
      </c>
      <c r="T473" s="40" t="s">
        <v>83</v>
      </c>
      <c r="U473" s="43">
        <v>54.65</v>
      </c>
      <c r="V473" s="43">
        <v>1</v>
      </c>
      <c r="W473" s="43">
        <v>2.42</v>
      </c>
      <c r="X473" s="43">
        <v>0.51600000000000001</v>
      </c>
      <c r="Y473" s="43">
        <f t="shared" si="42"/>
        <v>2.42</v>
      </c>
      <c r="Z473" s="43">
        <f t="shared" si="43"/>
        <v>0.51600000000000001</v>
      </c>
      <c r="AA473" s="43">
        <v>0.63100000000000001</v>
      </c>
      <c r="AB473" s="44">
        <v>3.8488174625270202</v>
      </c>
      <c r="AC473">
        <f t="shared" si="44"/>
        <v>13643</v>
      </c>
      <c r="AD473">
        <f t="shared" si="45"/>
        <v>73</v>
      </c>
      <c r="AE473">
        <f t="shared" si="46"/>
        <v>15.5</v>
      </c>
      <c r="AF473">
        <f>'TP Factors'!$D$3</f>
        <v>1.168489000131735</v>
      </c>
      <c r="AG473">
        <f t="shared" si="47"/>
        <v>18.100000000000001</v>
      </c>
    </row>
    <row r="474" spans="1:33">
      <c r="A474" s="40" t="s">
        <v>65</v>
      </c>
      <c r="B474" s="40">
        <v>27</v>
      </c>
      <c r="C474" s="40" t="s">
        <v>66</v>
      </c>
      <c r="D474" s="41">
        <v>33.090000000000003</v>
      </c>
      <c r="E474" s="40" t="s">
        <v>67</v>
      </c>
      <c r="F474" s="40">
        <v>1234</v>
      </c>
      <c r="G474" s="35">
        <v>13</v>
      </c>
      <c r="H474" s="40" t="s">
        <v>68</v>
      </c>
      <c r="I474" s="40" t="s">
        <v>69</v>
      </c>
      <c r="J474" s="40">
        <v>761</v>
      </c>
      <c r="K474" s="42">
        <v>353.56167252699998</v>
      </c>
      <c r="L474" s="42">
        <v>4375.1324895099997</v>
      </c>
      <c r="M474" s="41">
        <v>1.41</v>
      </c>
      <c r="N474" s="41">
        <v>0.17</v>
      </c>
      <c r="O474" s="40">
        <v>24838</v>
      </c>
      <c r="P474" s="40">
        <v>24320</v>
      </c>
      <c r="Q474" s="43">
        <v>24838</v>
      </c>
      <c r="R474" s="43">
        <v>1100</v>
      </c>
      <c r="S474" s="40" t="s">
        <v>72</v>
      </c>
      <c r="T474" s="40" t="s">
        <v>74</v>
      </c>
      <c r="U474" s="43">
        <v>54.65</v>
      </c>
      <c r="V474" s="43">
        <v>1</v>
      </c>
      <c r="W474" s="43">
        <v>1.85</v>
      </c>
      <c r="X474" s="43">
        <v>0.22</v>
      </c>
      <c r="Y474" s="43">
        <f t="shared" si="42"/>
        <v>1.85</v>
      </c>
      <c r="Z474" s="43">
        <f t="shared" si="43"/>
        <v>0.22</v>
      </c>
      <c r="AA474" s="43">
        <v>0.34200000000000003</v>
      </c>
      <c r="AB474" s="44">
        <v>1.08111445830012</v>
      </c>
      <c r="AC474">
        <f t="shared" si="44"/>
        <v>2077</v>
      </c>
      <c r="AD474">
        <f t="shared" si="45"/>
        <v>8</v>
      </c>
      <c r="AE474">
        <f t="shared" si="46"/>
        <v>1</v>
      </c>
      <c r="AF474">
        <f>'TP Factors'!$D$3</f>
        <v>1.168489000131735</v>
      </c>
      <c r="AG474">
        <f t="shared" si="47"/>
        <v>1.2</v>
      </c>
    </row>
    <row r="475" spans="1:33">
      <c r="A475" s="40" t="s">
        <v>65</v>
      </c>
      <c r="B475" s="40">
        <v>27</v>
      </c>
      <c r="C475" s="40" t="s">
        <v>66</v>
      </c>
      <c r="D475" s="41">
        <v>33.090000000000003</v>
      </c>
      <c r="E475" s="40" t="s">
        <v>67</v>
      </c>
      <c r="F475" s="40">
        <v>1234</v>
      </c>
      <c r="G475" s="35">
        <v>102.5</v>
      </c>
      <c r="H475" s="40" t="s">
        <v>68</v>
      </c>
      <c r="I475" s="40" t="s">
        <v>69</v>
      </c>
      <c r="J475" s="40">
        <v>1525</v>
      </c>
      <c r="K475" s="42">
        <v>349.95234563499997</v>
      </c>
      <c r="L475" s="42">
        <v>4425.99224314</v>
      </c>
      <c r="M475" s="41">
        <v>3.2</v>
      </c>
      <c r="N475" s="41">
        <v>0.79</v>
      </c>
      <c r="O475" s="40">
        <v>24845</v>
      </c>
      <c r="P475" s="40">
        <v>24327</v>
      </c>
      <c r="Q475" s="43">
        <v>24845</v>
      </c>
      <c r="R475" s="43">
        <v>1300</v>
      </c>
      <c r="S475" s="40" t="s">
        <v>115</v>
      </c>
      <c r="T475" s="40" t="s">
        <v>148</v>
      </c>
      <c r="U475" s="43">
        <v>54.65</v>
      </c>
      <c r="V475" s="43">
        <v>1</v>
      </c>
      <c r="W475" s="43">
        <v>2.42</v>
      </c>
      <c r="X475" s="43">
        <v>0.51600000000000001</v>
      </c>
      <c r="Y475" s="43">
        <f t="shared" si="42"/>
        <v>2.42</v>
      </c>
      <c r="Z475" s="43">
        <f t="shared" si="43"/>
        <v>0.51600000000000001</v>
      </c>
      <c r="AA475" s="43">
        <v>0.67700000000000005</v>
      </c>
      <c r="AB475" s="44">
        <v>1.0936821269002199</v>
      </c>
      <c r="AC475">
        <f t="shared" si="44"/>
        <v>4159</v>
      </c>
      <c r="AD475">
        <f t="shared" si="45"/>
        <v>22</v>
      </c>
      <c r="AE475">
        <f t="shared" si="46"/>
        <v>4.7</v>
      </c>
      <c r="AF475">
        <f>'TP Factors'!$D$3</f>
        <v>1.168489000131735</v>
      </c>
      <c r="AG475">
        <f t="shared" si="47"/>
        <v>5.5</v>
      </c>
    </row>
    <row r="476" spans="1:33">
      <c r="A476" s="40" t="s">
        <v>65</v>
      </c>
      <c r="B476" s="40">
        <v>27</v>
      </c>
      <c r="C476" s="40" t="s">
        <v>66</v>
      </c>
      <c r="D476" s="41">
        <v>33.090000000000003</v>
      </c>
      <c r="E476" s="40" t="s">
        <v>67</v>
      </c>
      <c r="F476" s="40">
        <v>1234</v>
      </c>
      <c r="G476" s="35">
        <v>102.5</v>
      </c>
      <c r="H476" s="40" t="s">
        <v>68</v>
      </c>
      <c r="I476" s="40" t="s">
        <v>69</v>
      </c>
      <c r="J476" s="40">
        <v>591</v>
      </c>
      <c r="K476" s="42">
        <v>175.856382266</v>
      </c>
      <c r="L476" s="42">
        <v>1678.5988086499999</v>
      </c>
      <c r="M476" s="41">
        <v>1.24</v>
      </c>
      <c r="N476" s="41">
        <v>0.3</v>
      </c>
      <c r="O476" s="40">
        <v>24869</v>
      </c>
      <c r="P476" s="40">
        <v>24350</v>
      </c>
      <c r="Q476" s="43">
        <v>24869</v>
      </c>
      <c r="R476" s="43">
        <v>1300</v>
      </c>
      <c r="S476" s="40" t="s">
        <v>111</v>
      </c>
      <c r="T476" s="40" t="s">
        <v>135</v>
      </c>
      <c r="U476" s="43">
        <v>54.65</v>
      </c>
      <c r="V476" s="43">
        <v>1</v>
      </c>
      <c r="W476" s="43">
        <v>2.42</v>
      </c>
      <c r="X476" s="43">
        <v>0.51600000000000001</v>
      </c>
      <c r="Y476" s="43">
        <f t="shared" si="42"/>
        <v>2.42</v>
      </c>
      <c r="Z476" s="43">
        <f t="shared" si="43"/>
        <v>0.51600000000000001</v>
      </c>
      <c r="AA476" s="43">
        <v>0.69199999999999995</v>
      </c>
      <c r="AB476" s="44">
        <v>3.3036763233084401E-3</v>
      </c>
      <c r="AC476">
        <f t="shared" si="44"/>
        <v>13</v>
      </c>
      <c r="AD476">
        <f t="shared" si="45"/>
        <v>0</v>
      </c>
      <c r="AE476">
        <f t="shared" si="46"/>
        <v>0</v>
      </c>
      <c r="AF476">
        <f>'TP Factors'!$D$3</f>
        <v>1.168489000131735</v>
      </c>
      <c r="AG476">
        <f t="shared" si="47"/>
        <v>0</v>
      </c>
    </row>
    <row r="477" spans="1:33">
      <c r="A477" s="40" t="s">
        <v>65</v>
      </c>
      <c r="B477" s="40">
        <v>27</v>
      </c>
      <c r="C477" s="40" t="s">
        <v>66</v>
      </c>
      <c r="D477" s="41">
        <v>33.090000000000003</v>
      </c>
      <c r="E477" s="40" t="s">
        <v>67</v>
      </c>
      <c r="F477" s="40">
        <v>1234</v>
      </c>
      <c r="G477" s="35">
        <v>40</v>
      </c>
      <c r="H477" s="40" t="s">
        <v>68</v>
      </c>
      <c r="I477" s="40" t="s">
        <v>69</v>
      </c>
      <c r="J477" s="40">
        <v>12</v>
      </c>
      <c r="K477" s="42">
        <v>38.163360292100002</v>
      </c>
      <c r="L477" s="42">
        <v>50.5493109381</v>
      </c>
      <c r="M477" s="41">
        <v>0.01</v>
      </c>
      <c r="N477" s="41">
        <v>0</v>
      </c>
      <c r="O477" s="40">
        <v>24870</v>
      </c>
      <c r="P477" s="40">
        <v>24351</v>
      </c>
      <c r="Q477" s="43">
        <v>24870</v>
      </c>
      <c r="R477" s="43">
        <v>8110</v>
      </c>
      <c r="S477" s="40" t="s">
        <v>111</v>
      </c>
      <c r="T477" s="40" t="s">
        <v>149</v>
      </c>
      <c r="U477" s="43">
        <v>54.65</v>
      </c>
      <c r="V477" s="43">
        <v>1</v>
      </c>
      <c r="W477" s="43">
        <v>1.58</v>
      </c>
      <c r="X477" s="43">
        <v>0.15</v>
      </c>
      <c r="Y477" s="43">
        <f t="shared" si="42"/>
        <v>1.58</v>
      </c>
      <c r="Z477" s="43">
        <f t="shared" si="43"/>
        <v>0.15</v>
      </c>
      <c r="AA477" s="43">
        <v>0.77700000000000002</v>
      </c>
      <c r="AB477" s="44">
        <v>1.2490956798469E-2</v>
      </c>
      <c r="AC477">
        <f t="shared" si="44"/>
        <v>55</v>
      </c>
      <c r="AD477">
        <f t="shared" si="45"/>
        <v>0</v>
      </c>
      <c r="AE477">
        <f t="shared" si="46"/>
        <v>0</v>
      </c>
      <c r="AF477">
        <f>'TP Factors'!$D$3</f>
        <v>1.168489000131735</v>
      </c>
      <c r="AG477">
        <f t="shared" si="47"/>
        <v>0</v>
      </c>
    </row>
    <row r="478" spans="1:33">
      <c r="A478" s="40" t="s">
        <v>65</v>
      </c>
      <c r="B478" s="40">
        <v>27</v>
      </c>
      <c r="C478" s="40" t="s">
        <v>66</v>
      </c>
      <c r="D478" s="41">
        <v>33.090000000000003</v>
      </c>
      <c r="E478" s="40" t="s">
        <v>67</v>
      </c>
      <c r="F478" s="40">
        <v>1234</v>
      </c>
      <c r="G478" s="35">
        <v>45</v>
      </c>
      <c r="H478" s="40" t="s">
        <v>68</v>
      </c>
      <c r="I478" s="40" t="s">
        <v>69</v>
      </c>
      <c r="J478" s="40">
        <v>3849</v>
      </c>
      <c r="K478" s="42">
        <v>1044.0105340600001</v>
      </c>
      <c r="L478" s="42">
        <v>12005.2912423</v>
      </c>
      <c r="M478" s="41">
        <v>4.62</v>
      </c>
      <c r="N478" s="41">
        <v>1.85</v>
      </c>
      <c r="O478" s="40">
        <v>24871</v>
      </c>
      <c r="P478" s="40">
        <v>24352</v>
      </c>
      <c r="Q478" s="43">
        <v>24871</v>
      </c>
      <c r="R478" s="43">
        <v>8140</v>
      </c>
      <c r="S478" s="40" t="s">
        <v>77</v>
      </c>
      <c r="T478" s="40" t="s">
        <v>79</v>
      </c>
      <c r="U478" s="43">
        <v>54.65</v>
      </c>
      <c r="V478" s="43">
        <v>1</v>
      </c>
      <c r="W478" s="43">
        <v>1.18</v>
      </c>
      <c r="X478" s="43">
        <v>0.48</v>
      </c>
      <c r="Y478" s="43">
        <f t="shared" si="42"/>
        <v>1.18</v>
      </c>
      <c r="Z478" s="43">
        <f t="shared" si="43"/>
        <v>0.48</v>
      </c>
      <c r="AA478" s="43">
        <v>0.63</v>
      </c>
      <c r="AB478" s="44">
        <v>0.25946519650764199</v>
      </c>
      <c r="AC478">
        <f t="shared" si="44"/>
        <v>918</v>
      </c>
      <c r="AD478">
        <f t="shared" si="45"/>
        <v>2</v>
      </c>
      <c r="AE478">
        <f t="shared" si="46"/>
        <v>1</v>
      </c>
      <c r="AF478">
        <f>'TP Factors'!$D$3</f>
        <v>1.168489000131735</v>
      </c>
      <c r="AG478">
        <f t="shared" si="47"/>
        <v>1.2</v>
      </c>
    </row>
    <row r="479" spans="1:33">
      <c r="A479" s="40" t="s">
        <v>65</v>
      </c>
      <c r="B479" s="40">
        <v>27</v>
      </c>
      <c r="C479" s="40" t="s">
        <v>66</v>
      </c>
      <c r="D479" s="41">
        <v>33.090000000000003</v>
      </c>
      <c r="E479" s="40" t="s">
        <v>67</v>
      </c>
      <c r="F479" s="40">
        <v>1234</v>
      </c>
      <c r="G479" s="35">
        <v>13</v>
      </c>
      <c r="H479" s="40" t="s">
        <v>68</v>
      </c>
      <c r="I479" s="40" t="s">
        <v>69</v>
      </c>
      <c r="J479" s="40">
        <v>908</v>
      </c>
      <c r="K479" s="42">
        <v>653.15266995499996</v>
      </c>
      <c r="L479" s="42">
        <v>10251.5389423</v>
      </c>
      <c r="M479" s="41">
        <v>1.68</v>
      </c>
      <c r="N479" s="41">
        <v>0.2</v>
      </c>
      <c r="O479" s="40">
        <v>24897</v>
      </c>
      <c r="P479" s="40">
        <v>24375</v>
      </c>
      <c r="Q479" s="43">
        <v>24897</v>
      </c>
      <c r="R479" s="43">
        <v>1100</v>
      </c>
      <c r="S479" s="40" t="s">
        <v>77</v>
      </c>
      <c r="T479" s="40" t="s">
        <v>97</v>
      </c>
      <c r="U479" s="43">
        <v>54.65</v>
      </c>
      <c r="V479" s="43">
        <v>1</v>
      </c>
      <c r="W479" s="43">
        <v>1.85</v>
      </c>
      <c r="X479" s="43">
        <v>0.22</v>
      </c>
      <c r="Y479" s="43">
        <f t="shared" si="42"/>
        <v>1.85</v>
      </c>
      <c r="Z479" s="43">
        <f t="shared" si="43"/>
        <v>0.22</v>
      </c>
      <c r="AA479" s="43">
        <v>0.17399999999999999</v>
      </c>
      <c r="AB479" s="44">
        <v>2.5332003081480798</v>
      </c>
      <c r="AC479">
        <f t="shared" si="44"/>
        <v>2476</v>
      </c>
      <c r="AD479">
        <f t="shared" si="45"/>
        <v>10</v>
      </c>
      <c r="AE479">
        <f t="shared" si="46"/>
        <v>1.2</v>
      </c>
      <c r="AF479">
        <f>'TP Factors'!$D$3</f>
        <v>1.168489000131735</v>
      </c>
      <c r="AG479">
        <f t="shared" si="47"/>
        <v>1.4</v>
      </c>
    </row>
    <row r="480" spans="1:33">
      <c r="A480" s="40" t="s">
        <v>65</v>
      </c>
      <c r="B480" s="40">
        <v>27</v>
      </c>
      <c r="C480" s="40" t="s">
        <v>66</v>
      </c>
      <c r="D480" s="41">
        <v>33.090000000000003</v>
      </c>
      <c r="E480" s="40" t="s">
        <v>67</v>
      </c>
      <c r="F480" s="40">
        <v>3456</v>
      </c>
      <c r="G480" s="35">
        <v>3</v>
      </c>
      <c r="H480" s="40" t="s">
        <v>68</v>
      </c>
      <c r="I480" s="40" t="s">
        <v>69</v>
      </c>
      <c r="J480" s="40">
        <v>2</v>
      </c>
      <c r="K480" s="42">
        <v>26.769877947600001</v>
      </c>
      <c r="L480" s="42">
        <v>30.2698118703</v>
      </c>
      <c r="M480" s="41">
        <v>0</v>
      </c>
      <c r="N480" s="41">
        <v>0</v>
      </c>
      <c r="O480" s="40">
        <v>24918</v>
      </c>
      <c r="P480" s="40">
        <v>24396</v>
      </c>
      <c r="Q480" s="43">
        <v>24918</v>
      </c>
      <c r="R480" s="43">
        <v>4340</v>
      </c>
      <c r="S480" s="40" t="s">
        <v>77</v>
      </c>
      <c r="T480" s="40" t="s">
        <v>104</v>
      </c>
      <c r="U480" s="43">
        <v>54.65</v>
      </c>
      <c r="V480" s="43">
        <v>1</v>
      </c>
      <c r="W480" s="43">
        <v>0.7</v>
      </c>
      <c r="X480" s="43">
        <v>0.09</v>
      </c>
      <c r="Y480" s="43">
        <f t="shared" si="42"/>
        <v>0.7</v>
      </c>
      <c r="Z480" s="43">
        <f t="shared" si="43"/>
        <v>0.09</v>
      </c>
      <c r="AA480" s="43">
        <v>0.10199999999999999</v>
      </c>
      <c r="AB480" s="44">
        <v>7.4798034904970997E-3</v>
      </c>
      <c r="AC480">
        <f t="shared" si="44"/>
        <v>4</v>
      </c>
      <c r="AD480">
        <f t="shared" si="45"/>
        <v>0</v>
      </c>
      <c r="AE480">
        <f t="shared" si="46"/>
        <v>0</v>
      </c>
      <c r="AF480">
        <f>'TP Factors'!$D$3</f>
        <v>1.168489000131735</v>
      </c>
      <c r="AG480">
        <f t="shared" si="47"/>
        <v>0</v>
      </c>
    </row>
    <row r="481" spans="1:33">
      <c r="A481" s="40" t="s">
        <v>65</v>
      </c>
      <c r="B481" s="40">
        <v>27</v>
      </c>
      <c r="C481" s="40" t="s">
        <v>66</v>
      </c>
      <c r="D481" s="41">
        <v>33.090000000000003</v>
      </c>
      <c r="E481" s="40" t="s">
        <v>67</v>
      </c>
      <c r="F481" s="40">
        <v>1234</v>
      </c>
      <c r="G481" s="35">
        <v>11.1</v>
      </c>
      <c r="H481" s="40" t="s">
        <v>68</v>
      </c>
      <c r="I481" s="40" t="s">
        <v>69</v>
      </c>
      <c r="J481" s="40">
        <v>657</v>
      </c>
      <c r="K481" s="42">
        <v>696.50104105100002</v>
      </c>
      <c r="L481" s="42">
        <v>6450.39584904</v>
      </c>
      <c r="M481" s="41">
        <v>0.82</v>
      </c>
      <c r="N481" s="41">
        <v>0.03</v>
      </c>
      <c r="O481" s="40">
        <v>25122</v>
      </c>
      <c r="P481" s="40">
        <v>24591</v>
      </c>
      <c r="Q481" s="43">
        <v>25122</v>
      </c>
      <c r="R481" s="43">
        <v>8120</v>
      </c>
      <c r="S481" s="40" t="s">
        <v>77</v>
      </c>
      <c r="T481" s="40" t="s">
        <v>80</v>
      </c>
      <c r="U481" s="43">
        <v>54.65</v>
      </c>
      <c r="V481" s="43">
        <v>1</v>
      </c>
      <c r="W481" s="43">
        <v>1.25</v>
      </c>
      <c r="X481" s="43">
        <v>5.2999999999999999E-2</v>
      </c>
      <c r="Y481" s="43">
        <f t="shared" si="42"/>
        <v>1.25</v>
      </c>
      <c r="Z481" s="43">
        <f t="shared" si="43"/>
        <v>5.2999999999999999E-2</v>
      </c>
      <c r="AA481" s="43">
        <v>0.2</v>
      </c>
      <c r="AB481" s="44">
        <v>0.38080483901701201</v>
      </c>
      <c r="AC481">
        <f t="shared" si="44"/>
        <v>428</v>
      </c>
      <c r="AD481">
        <f t="shared" si="45"/>
        <v>1</v>
      </c>
      <c r="AE481">
        <f t="shared" si="46"/>
        <v>0.1</v>
      </c>
      <c r="AF481">
        <f>'TP Factors'!$D$3</f>
        <v>1.168489000131735</v>
      </c>
      <c r="AG481">
        <f t="shared" si="47"/>
        <v>0.1</v>
      </c>
    </row>
    <row r="482" spans="1:33">
      <c r="A482" s="40" t="s">
        <v>65</v>
      </c>
      <c r="B482" s="40">
        <v>27</v>
      </c>
      <c r="C482" s="40" t="s">
        <v>66</v>
      </c>
      <c r="D482" s="41">
        <v>33.090000000000003</v>
      </c>
      <c r="E482" s="40" t="s">
        <v>67</v>
      </c>
      <c r="F482" s="40">
        <v>1234</v>
      </c>
      <c r="G482" s="35">
        <v>45</v>
      </c>
      <c r="H482" s="40" t="s">
        <v>68</v>
      </c>
      <c r="I482" s="40" t="s">
        <v>69</v>
      </c>
      <c r="J482" s="40">
        <v>40</v>
      </c>
      <c r="K482" s="42">
        <v>52.988395020900001</v>
      </c>
      <c r="L482" s="42">
        <v>105.25823475999999</v>
      </c>
      <c r="M482" s="41">
        <v>0.05</v>
      </c>
      <c r="N482" s="41">
        <v>0.02</v>
      </c>
      <c r="O482" s="40">
        <v>25126</v>
      </c>
      <c r="P482" s="40">
        <v>24595</v>
      </c>
      <c r="Q482" s="43">
        <v>25126</v>
      </c>
      <c r="R482" s="43">
        <v>8140</v>
      </c>
      <c r="S482" s="40" t="s">
        <v>115</v>
      </c>
      <c r="T482" s="40" t="s">
        <v>142</v>
      </c>
      <c r="U482" s="43">
        <v>54.65</v>
      </c>
      <c r="V482" s="43">
        <v>1</v>
      </c>
      <c r="W482" s="43">
        <v>1.18</v>
      </c>
      <c r="X482" s="43">
        <v>0.48</v>
      </c>
      <c r="Y482" s="43">
        <f t="shared" si="42"/>
        <v>1.18</v>
      </c>
      <c r="Z482" s="43">
        <f t="shared" si="43"/>
        <v>0.48</v>
      </c>
      <c r="AA482" s="43">
        <v>0.74</v>
      </c>
      <c r="AB482" s="44">
        <v>2.2440154985273301E-2</v>
      </c>
      <c r="AC482">
        <f t="shared" si="44"/>
        <v>93</v>
      </c>
      <c r="AD482">
        <f t="shared" si="45"/>
        <v>0</v>
      </c>
      <c r="AE482">
        <f t="shared" si="46"/>
        <v>0.1</v>
      </c>
      <c r="AF482">
        <f>'TP Factors'!$D$3</f>
        <v>1.168489000131735</v>
      </c>
      <c r="AG482">
        <f t="shared" si="47"/>
        <v>0.1</v>
      </c>
    </row>
    <row r="483" spans="1:33">
      <c r="A483" s="40" t="s">
        <v>65</v>
      </c>
      <c r="B483" s="40">
        <v>27</v>
      </c>
      <c r="C483" s="40" t="s">
        <v>66</v>
      </c>
      <c r="D483" s="41">
        <v>33.090000000000003</v>
      </c>
      <c r="E483" s="40" t="s">
        <v>67</v>
      </c>
      <c r="F483" s="40">
        <v>1234</v>
      </c>
      <c r="G483" s="35">
        <v>102.5</v>
      </c>
      <c r="H483" s="40" t="s">
        <v>68</v>
      </c>
      <c r="I483" s="40" t="s">
        <v>69</v>
      </c>
      <c r="J483" s="40">
        <v>282</v>
      </c>
      <c r="K483" s="42">
        <v>110.57288171499999</v>
      </c>
      <c r="L483" s="42">
        <v>754.93594391199997</v>
      </c>
      <c r="M483" s="41">
        <v>0.59</v>
      </c>
      <c r="N483" s="41">
        <v>0.15</v>
      </c>
      <c r="O483" s="40">
        <v>25135</v>
      </c>
      <c r="P483" s="40">
        <v>24604</v>
      </c>
      <c r="Q483" s="43">
        <v>25135</v>
      </c>
      <c r="R483" s="43">
        <v>1300</v>
      </c>
      <c r="S483" s="40" t="s">
        <v>70</v>
      </c>
      <c r="T483" s="40" t="s">
        <v>140</v>
      </c>
      <c r="U483" s="43">
        <v>54.65</v>
      </c>
      <c r="V483" s="43">
        <v>1</v>
      </c>
      <c r="W483" s="43">
        <v>2.42</v>
      </c>
      <c r="X483" s="43">
        <v>0.51600000000000001</v>
      </c>
      <c r="Y483" s="43">
        <f t="shared" si="42"/>
        <v>2.42</v>
      </c>
      <c r="Z483" s="43">
        <f t="shared" si="43"/>
        <v>0.51600000000000001</v>
      </c>
      <c r="AA483" s="43">
        <v>0.72299999999999998</v>
      </c>
      <c r="AB483" s="44">
        <v>0.186547988219158</v>
      </c>
      <c r="AC483">
        <f t="shared" si="44"/>
        <v>758</v>
      </c>
      <c r="AD483">
        <f t="shared" si="45"/>
        <v>4</v>
      </c>
      <c r="AE483">
        <f t="shared" si="46"/>
        <v>0.9</v>
      </c>
      <c r="AF483">
        <f>'TP Factors'!$D$3</f>
        <v>1.168489000131735</v>
      </c>
      <c r="AG483">
        <f t="shared" si="47"/>
        <v>1.1000000000000001</v>
      </c>
    </row>
    <row r="484" spans="1:33">
      <c r="A484" s="40" t="s">
        <v>65</v>
      </c>
      <c r="B484" s="40">
        <v>27</v>
      </c>
      <c r="C484" s="40" t="s">
        <v>66</v>
      </c>
      <c r="D484" s="41">
        <v>33.090000000000003</v>
      </c>
      <c r="E484" s="40" t="s">
        <v>67</v>
      </c>
      <c r="F484" s="40">
        <v>1234</v>
      </c>
      <c r="G484" s="35">
        <v>102.5</v>
      </c>
      <c r="H484" s="40" t="s">
        <v>68</v>
      </c>
      <c r="I484" s="40" t="s">
        <v>69</v>
      </c>
      <c r="J484" s="40">
        <v>2328</v>
      </c>
      <c r="K484" s="42">
        <v>425.45065467199998</v>
      </c>
      <c r="L484" s="42">
        <v>6609.6411189800001</v>
      </c>
      <c r="M484" s="41">
        <v>4.8899999999999997</v>
      </c>
      <c r="N484" s="41">
        <v>1.2</v>
      </c>
      <c r="O484" s="40">
        <v>25139</v>
      </c>
      <c r="P484" s="40">
        <v>24608</v>
      </c>
      <c r="Q484" s="43">
        <v>25139</v>
      </c>
      <c r="R484" s="43">
        <v>1300</v>
      </c>
      <c r="S484" s="40" t="s">
        <v>111</v>
      </c>
      <c r="T484" s="40" t="s">
        <v>135</v>
      </c>
      <c r="U484" s="43">
        <v>54.65</v>
      </c>
      <c r="V484" s="43">
        <v>1</v>
      </c>
      <c r="W484" s="43">
        <v>2.42</v>
      </c>
      <c r="X484" s="43">
        <v>0.51600000000000001</v>
      </c>
      <c r="Y484" s="43">
        <f t="shared" si="42"/>
        <v>2.42</v>
      </c>
      <c r="Z484" s="43">
        <f t="shared" si="43"/>
        <v>0.51600000000000001</v>
      </c>
      <c r="AA484" s="43">
        <v>0.69199999999999995</v>
      </c>
      <c r="AB484" s="44">
        <v>8.3951104925200001E-6</v>
      </c>
      <c r="AC484">
        <f t="shared" si="44"/>
        <v>0</v>
      </c>
      <c r="AD484">
        <f t="shared" si="45"/>
        <v>0</v>
      </c>
      <c r="AE484">
        <f t="shared" si="46"/>
        <v>0</v>
      </c>
      <c r="AF484">
        <f>'TP Factors'!$D$3</f>
        <v>1.168489000131735</v>
      </c>
      <c r="AG484">
        <f t="shared" si="47"/>
        <v>0</v>
      </c>
    </row>
    <row r="485" spans="1:33">
      <c r="A485" s="40" t="s">
        <v>65</v>
      </c>
      <c r="B485" s="40">
        <v>27</v>
      </c>
      <c r="C485" s="40" t="s">
        <v>66</v>
      </c>
      <c r="D485" s="41">
        <v>33.090000000000003</v>
      </c>
      <c r="E485" s="40" t="s">
        <v>67</v>
      </c>
      <c r="F485" s="40">
        <v>1234</v>
      </c>
      <c r="G485" s="35">
        <v>102.5</v>
      </c>
      <c r="H485" s="40" t="s">
        <v>68</v>
      </c>
      <c r="I485" s="40" t="s">
        <v>69</v>
      </c>
      <c r="J485" s="40">
        <v>77776</v>
      </c>
      <c r="K485" s="42">
        <v>3255.06366166</v>
      </c>
      <c r="L485" s="42">
        <v>242203.35892900001</v>
      </c>
      <c r="M485" s="41">
        <v>163.33000000000001</v>
      </c>
      <c r="N485" s="41">
        <v>40.130000000000003</v>
      </c>
      <c r="O485" s="40">
        <v>25147</v>
      </c>
      <c r="P485" s="40">
        <v>24615</v>
      </c>
      <c r="Q485" s="43">
        <v>25147</v>
      </c>
      <c r="R485" s="43">
        <v>1300</v>
      </c>
      <c r="S485" s="40" t="s">
        <v>77</v>
      </c>
      <c r="T485" s="40" t="s">
        <v>83</v>
      </c>
      <c r="U485" s="43">
        <v>54.65</v>
      </c>
      <c r="V485" s="43">
        <v>1</v>
      </c>
      <c r="W485" s="43">
        <v>2.42</v>
      </c>
      <c r="X485" s="43">
        <v>0.51600000000000001</v>
      </c>
      <c r="Y485" s="43">
        <f t="shared" si="42"/>
        <v>2.42</v>
      </c>
      <c r="Z485" s="43">
        <f t="shared" si="43"/>
        <v>0.51600000000000001</v>
      </c>
      <c r="AA485" s="43">
        <v>0.63100000000000001</v>
      </c>
      <c r="AB485" s="44">
        <v>12.097426245699999</v>
      </c>
      <c r="AC485">
        <f t="shared" si="44"/>
        <v>42881</v>
      </c>
      <c r="AD485">
        <f t="shared" si="45"/>
        <v>229</v>
      </c>
      <c r="AE485">
        <f t="shared" si="46"/>
        <v>48.8</v>
      </c>
      <c r="AF485">
        <f>'TP Factors'!$D$3</f>
        <v>1.168489000131735</v>
      </c>
      <c r="AG485">
        <f t="shared" si="47"/>
        <v>57</v>
      </c>
    </row>
    <row r="486" spans="1:33">
      <c r="A486" s="40" t="s">
        <v>65</v>
      </c>
      <c r="B486" s="40">
        <v>27</v>
      </c>
      <c r="C486" s="40" t="s">
        <v>66</v>
      </c>
      <c r="D486" s="41">
        <v>33.090000000000003</v>
      </c>
      <c r="E486" s="40" t="s">
        <v>67</v>
      </c>
      <c r="F486" s="40">
        <v>1234</v>
      </c>
      <c r="G486" s="35">
        <v>40</v>
      </c>
      <c r="H486" s="40" t="s">
        <v>68</v>
      </c>
      <c r="I486" s="40" t="s">
        <v>69</v>
      </c>
      <c r="J486" s="40">
        <v>335</v>
      </c>
      <c r="K486" s="42">
        <v>196.46843127400001</v>
      </c>
      <c r="L486" s="42">
        <v>1393.6514005700001</v>
      </c>
      <c r="M486" s="41">
        <v>0.39</v>
      </c>
      <c r="N486" s="41">
        <v>0.05</v>
      </c>
      <c r="O486" s="40">
        <v>25150</v>
      </c>
      <c r="P486" s="40">
        <v>24617</v>
      </c>
      <c r="Q486" s="43">
        <v>25150</v>
      </c>
      <c r="R486" s="43">
        <v>8110</v>
      </c>
      <c r="S486" s="40" t="s">
        <v>111</v>
      </c>
      <c r="T486" s="40" t="s">
        <v>149</v>
      </c>
      <c r="U486" s="43">
        <v>54.65</v>
      </c>
      <c r="V486" s="43">
        <v>1</v>
      </c>
      <c r="W486" s="43">
        <v>1.58</v>
      </c>
      <c r="X486" s="43">
        <v>0.15</v>
      </c>
      <c r="Y486" s="43">
        <f t="shared" si="42"/>
        <v>1.58</v>
      </c>
      <c r="Z486" s="43">
        <f t="shared" si="43"/>
        <v>0.15</v>
      </c>
      <c r="AA486" s="43">
        <v>0.77700000000000002</v>
      </c>
      <c r="AB486" s="44">
        <v>0.32410716571778297</v>
      </c>
      <c r="AC486">
        <f t="shared" si="44"/>
        <v>1415</v>
      </c>
      <c r="AD486">
        <f t="shared" si="45"/>
        <v>5</v>
      </c>
      <c r="AE486">
        <f t="shared" si="46"/>
        <v>0.5</v>
      </c>
      <c r="AF486">
        <f>'TP Factors'!$D$3</f>
        <v>1.168489000131735</v>
      </c>
      <c r="AG486">
        <f t="shared" si="47"/>
        <v>0.6</v>
      </c>
    </row>
    <row r="487" spans="1:33">
      <c r="A487" s="40" t="s">
        <v>65</v>
      </c>
      <c r="B487" s="40">
        <v>27</v>
      </c>
      <c r="C487" s="40" t="s">
        <v>66</v>
      </c>
      <c r="D487" s="41">
        <v>33.090000000000003</v>
      </c>
      <c r="E487" s="40" t="s">
        <v>67</v>
      </c>
      <c r="F487" s="40">
        <v>1234</v>
      </c>
      <c r="G487" s="35">
        <v>102.5</v>
      </c>
      <c r="H487" s="40" t="s">
        <v>68</v>
      </c>
      <c r="I487" s="40" t="s">
        <v>69</v>
      </c>
      <c r="J487" s="40">
        <v>1475</v>
      </c>
      <c r="K487" s="42">
        <v>268.60597110200001</v>
      </c>
      <c r="L487" s="42">
        <v>4592.5149469600001</v>
      </c>
      <c r="M487" s="41">
        <v>3.1</v>
      </c>
      <c r="N487" s="41">
        <v>0.76</v>
      </c>
      <c r="O487" s="40">
        <v>25196</v>
      </c>
      <c r="P487" s="40">
        <v>24662</v>
      </c>
      <c r="Q487" s="43">
        <v>25196</v>
      </c>
      <c r="R487" s="43">
        <v>1300</v>
      </c>
      <c r="S487" s="40" t="s">
        <v>77</v>
      </c>
      <c r="T487" s="40" t="s">
        <v>83</v>
      </c>
      <c r="U487" s="43">
        <v>54.65</v>
      </c>
      <c r="V487" s="43">
        <v>1</v>
      </c>
      <c r="W487" s="43">
        <v>2.42</v>
      </c>
      <c r="X487" s="43">
        <v>0.51600000000000001</v>
      </c>
      <c r="Y487" s="43">
        <f t="shared" si="42"/>
        <v>2.42</v>
      </c>
      <c r="Z487" s="43">
        <f t="shared" si="43"/>
        <v>0.51600000000000001</v>
      </c>
      <c r="AA487" s="43">
        <v>0.63100000000000001</v>
      </c>
      <c r="AB487" s="44">
        <v>1.1348306185191099</v>
      </c>
      <c r="AC487">
        <f t="shared" si="44"/>
        <v>4023</v>
      </c>
      <c r="AD487">
        <f t="shared" si="45"/>
        <v>21</v>
      </c>
      <c r="AE487">
        <f t="shared" si="46"/>
        <v>4.5999999999999996</v>
      </c>
      <c r="AF487">
        <f>'TP Factors'!$D$3</f>
        <v>1.168489000131735</v>
      </c>
      <c r="AG487">
        <f t="shared" si="47"/>
        <v>5.4</v>
      </c>
    </row>
    <row r="488" spans="1:33">
      <c r="A488" s="40" t="s">
        <v>65</v>
      </c>
      <c r="B488" s="40">
        <v>27</v>
      </c>
      <c r="C488" s="40" t="s">
        <v>66</v>
      </c>
      <c r="D488" s="41">
        <v>33.090000000000003</v>
      </c>
      <c r="E488" s="40" t="s">
        <v>67</v>
      </c>
      <c r="F488" s="40">
        <v>1234</v>
      </c>
      <c r="G488" s="35">
        <v>40</v>
      </c>
      <c r="H488" s="40" t="s">
        <v>68</v>
      </c>
      <c r="I488" s="40" t="s">
        <v>69</v>
      </c>
      <c r="J488" s="40">
        <v>2276</v>
      </c>
      <c r="K488" s="42">
        <v>481.69258725200001</v>
      </c>
      <c r="L488" s="42">
        <v>11211.0606295</v>
      </c>
      <c r="M488" s="41">
        <v>2.62</v>
      </c>
      <c r="N488" s="41">
        <v>0.34</v>
      </c>
      <c r="O488" s="40">
        <v>25274</v>
      </c>
      <c r="P488" s="40">
        <v>24737</v>
      </c>
      <c r="Q488" s="43">
        <v>25274</v>
      </c>
      <c r="R488" s="43">
        <v>8110</v>
      </c>
      <c r="S488" s="40" t="s">
        <v>72</v>
      </c>
      <c r="T488" s="40" t="s">
        <v>120</v>
      </c>
      <c r="U488" s="43">
        <v>54.65</v>
      </c>
      <c r="V488" s="43">
        <v>1</v>
      </c>
      <c r="W488" s="43">
        <v>1.58</v>
      </c>
      <c r="X488" s="43">
        <v>0.15</v>
      </c>
      <c r="Y488" s="43">
        <f t="shared" si="42"/>
        <v>1.58</v>
      </c>
      <c r="Z488" s="43">
        <f t="shared" si="43"/>
        <v>0.15</v>
      </c>
      <c r="AA488" s="43">
        <v>0.70299999999999996</v>
      </c>
      <c r="AB488" s="44">
        <v>2.7702862510031498</v>
      </c>
      <c r="AC488">
        <f t="shared" si="44"/>
        <v>10940</v>
      </c>
      <c r="AD488">
        <f t="shared" si="45"/>
        <v>38</v>
      </c>
      <c r="AE488">
        <f t="shared" si="46"/>
        <v>3.6</v>
      </c>
      <c r="AF488">
        <f>'TP Factors'!$D$3</f>
        <v>1.168489000131735</v>
      </c>
      <c r="AG488">
        <f t="shared" si="47"/>
        <v>4.2</v>
      </c>
    </row>
    <row r="489" spans="1:33">
      <c r="A489" s="40" t="s">
        <v>65</v>
      </c>
      <c r="B489" s="40">
        <v>27</v>
      </c>
      <c r="C489" s="40" t="s">
        <v>66</v>
      </c>
      <c r="D489" s="41">
        <v>33.090000000000003</v>
      </c>
      <c r="E489" s="40" t="s">
        <v>67</v>
      </c>
      <c r="F489" s="40">
        <v>1234</v>
      </c>
      <c r="G489" s="35">
        <v>102.5</v>
      </c>
      <c r="H489" s="40" t="s">
        <v>68</v>
      </c>
      <c r="I489" s="40" t="s">
        <v>69</v>
      </c>
      <c r="J489" s="40">
        <v>2131</v>
      </c>
      <c r="K489" s="42">
        <v>506.96681257</v>
      </c>
      <c r="L489" s="42">
        <v>5713.5905567500004</v>
      </c>
      <c r="M489" s="41">
        <v>4.4800000000000004</v>
      </c>
      <c r="N489" s="41">
        <v>1.1000000000000001</v>
      </c>
      <c r="O489" s="40">
        <v>25337</v>
      </c>
      <c r="P489" s="40">
        <v>24797</v>
      </c>
      <c r="Q489" s="43">
        <v>25337</v>
      </c>
      <c r="R489" s="43">
        <v>1300</v>
      </c>
      <c r="S489" s="40" t="s">
        <v>70</v>
      </c>
      <c r="T489" s="40" t="s">
        <v>140</v>
      </c>
      <c r="U489" s="43">
        <v>54.65</v>
      </c>
      <c r="V489" s="43">
        <v>1</v>
      </c>
      <c r="W489" s="43">
        <v>2.42</v>
      </c>
      <c r="X489" s="43">
        <v>0.51600000000000001</v>
      </c>
      <c r="Y489" s="43">
        <f t="shared" si="42"/>
        <v>2.42</v>
      </c>
      <c r="Z489" s="43">
        <f t="shared" si="43"/>
        <v>0.51600000000000001</v>
      </c>
      <c r="AA489" s="43">
        <v>0.72299999999999998</v>
      </c>
      <c r="AB489" s="44">
        <v>1.41185332658943</v>
      </c>
      <c r="AC489">
        <f t="shared" si="44"/>
        <v>5734</v>
      </c>
      <c r="AD489">
        <f t="shared" si="45"/>
        <v>31</v>
      </c>
      <c r="AE489">
        <f t="shared" si="46"/>
        <v>6.5</v>
      </c>
      <c r="AF489">
        <f>'TP Factors'!$D$3</f>
        <v>1.168489000131735</v>
      </c>
      <c r="AG489">
        <f t="shared" si="47"/>
        <v>7.6</v>
      </c>
    </row>
    <row r="490" spans="1:33">
      <c r="A490" s="40" t="s">
        <v>65</v>
      </c>
      <c r="B490" s="40">
        <v>27</v>
      </c>
      <c r="C490" s="40" t="s">
        <v>66</v>
      </c>
      <c r="D490" s="41">
        <v>33.090000000000003</v>
      </c>
      <c r="E490" s="40" t="s">
        <v>67</v>
      </c>
      <c r="F490" s="40">
        <v>1234</v>
      </c>
      <c r="G490" s="35">
        <v>11</v>
      </c>
      <c r="H490" s="40" t="s">
        <v>68</v>
      </c>
      <c r="I490" s="40" t="s">
        <v>69</v>
      </c>
      <c r="J490" s="40">
        <v>571</v>
      </c>
      <c r="K490" s="42">
        <v>429.58576159400002</v>
      </c>
      <c r="L490" s="42">
        <v>8911.6230732299991</v>
      </c>
      <c r="M490" s="41">
        <v>0.71</v>
      </c>
      <c r="N490" s="41">
        <v>0.05</v>
      </c>
      <c r="O490" s="40">
        <v>25343</v>
      </c>
      <c r="P490" s="40">
        <v>24803</v>
      </c>
      <c r="Q490" s="43">
        <v>25343</v>
      </c>
      <c r="R490" s="43">
        <v>1850</v>
      </c>
      <c r="S490" s="40" t="s">
        <v>77</v>
      </c>
      <c r="T490" s="40" t="s">
        <v>150</v>
      </c>
      <c r="U490" s="43">
        <v>54.65</v>
      </c>
      <c r="V490" s="43">
        <v>1</v>
      </c>
      <c r="W490" s="43">
        <v>1.25</v>
      </c>
      <c r="X490" s="43">
        <v>9.5000000000000001E-2</v>
      </c>
      <c r="Y490" s="43">
        <f t="shared" si="42"/>
        <v>1.25</v>
      </c>
      <c r="Z490" s="43">
        <f t="shared" si="43"/>
        <v>9.5000000000000001E-2</v>
      </c>
      <c r="AA490" s="43">
        <v>0.126</v>
      </c>
      <c r="AB490" s="44">
        <v>0.47178101444274201</v>
      </c>
      <c r="AC490">
        <f t="shared" si="44"/>
        <v>334</v>
      </c>
      <c r="AD490">
        <f t="shared" si="45"/>
        <v>1</v>
      </c>
      <c r="AE490">
        <f t="shared" si="46"/>
        <v>0.1</v>
      </c>
      <c r="AF490">
        <f>'TP Factors'!$D$3</f>
        <v>1.168489000131735</v>
      </c>
      <c r="AG490">
        <f t="shared" si="47"/>
        <v>0.1</v>
      </c>
    </row>
    <row r="491" spans="1:33">
      <c r="A491" s="40" t="s">
        <v>65</v>
      </c>
      <c r="B491" s="40">
        <v>27</v>
      </c>
      <c r="C491" s="40" t="s">
        <v>66</v>
      </c>
      <c r="D491" s="41">
        <v>33.090000000000003</v>
      </c>
      <c r="E491" s="40" t="s">
        <v>67</v>
      </c>
      <c r="F491" s="40">
        <v>1234</v>
      </c>
      <c r="G491" s="35">
        <v>11</v>
      </c>
      <c r="H491" s="40" t="s">
        <v>68</v>
      </c>
      <c r="I491" s="40" t="s">
        <v>69</v>
      </c>
      <c r="J491" s="40">
        <v>664</v>
      </c>
      <c r="K491" s="42">
        <v>440.98650778400003</v>
      </c>
      <c r="L491" s="42">
        <v>10353.570008500001</v>
      </c>
      <c r="M491" s="41">
        <v>0.83</v>
      </c>
      <c r="N491" s="41">
        <v>0.06</v>
      </c>
      <c r="O491" s="40">
        <v>25347</v>
      </c>
      <c r="P491" s="40">
        <v>24807</v>
      </c>
      <c r="Q491" s="43">
        <v>25347</v>
      </c>
      <c r="R491" s="43">
        <v>1850</v>
      </c>
      <c r="S491" s="40" t="s">
        <v>77</v>
      </c>
      <c r="T491" s="40" t="s">
        <v>150</v>
      </c>
      <c r="U491" s="43">
        <v>54.65</v>
      </c>
      <c r="V491" s="43">
        <v>1</v>
      </c>
      <c r="W491" s="43">
        <v>1.25</v>
      </c>
      <c r="X491" s="43">
        <v>9.5000000000000001E-2</v>
      </c>
      <c r="Y491" s="43">
        <f t="shared" si="42"/>
        <v>1.25</v>
      </c>
      <c r="Z491" s="43">
        <f t="shared" si="43"/>
        <v>9.5000000000000001E-2</v>
      </c>
      <c r="AA491" s="43">
        <v>0.126</v>
      </c>
      <c r="AB491" s="44">
        <v>0.55813013172082404</v>
      </c>
      <c r="AC491">
        <f t="shared" si="44"/>
        <v>395</v>
      </c>
      <c r="AD491">
        <f t="shared" si="45"/>
        <v>1</v>
      </c>
      <c r="AE491">
        <f t="shared" si="46"/>
        <v>0.1</v>
      </c>
      <c r="AF491">
        <f>'TP Factors'!$D$3</f>
        <v>1.168489000131735</v>
      </c>
      <c r="AG491">
        <f t="shared" si="47"/>
        <v>0.1</v>
      </c>
    </row>
    <row r="492" spans="1:33">
      <c r="A492" s="40" t="s">
        <v>65</v>
      </c>
      <c r="B492" s="40">
        <v>27</v>
      </c>
      <c r="C492" s="40" t="s">
        <v>66</v>
      </c>
      <c r="D492" s="41">
        <v>33.090000000000003</v>
      </c>
      <c r="E492" s="40" t="s">
        <v>67</v>
      </c>
      <c r="F492" s="40">
        <v>1234</v>
      </c>
      <c r="G492" s="35">
        <v>11</v>
      </c>
      <c r="H492" s="40" t="s">
        <v>68</v>
      </c>
      <c r="I492" s="40" t="s">
        <v>69</v>
      </c>
      <c r="J492" s="40">
        <v>231</v>
      </c>
      <c r="K492" s="42">
        <v>227.184003104</v>
      </c>
      <c r="L492" s="42">
        <v>1510.0283719900001</v>
      </c>
      <c r="M492" s="41">
        <v>0.28999999999999998</v>
      </c>
      <c r="N492" s="41">
        <v>0.02</v>
      </c>
      <c r="O492" s="40">
        <v>25355</v>
      </c>
      <c r="P492" s="40">
        <v>24815</v>
      </c>
      <c r="Q492" s="43">
        <v>25355</v>
      </c>
      <c r="R492" s="43">
        <v>1850</v>
      </c>
      <c r="S492" s="40" t="s">
        <v>111</v>
      </c>
      <c r="T492" s="40" t="s">
        <v>151</v>
      </c>
      <c r="U492" s="43">
        <v>54.65</v>
      </c>
      <c r="V492" s="43">
        <v>1</v>
      </c>
      <c r="W492" s="43">
        <v>1.25</v>
      </c>
      <c r="X492" s="43">
        <v>9.5000000000000001E-2</v>
      </c>
      <c r="Y492" s="43">
        <f t="shared" si="42"/>
        <v>1.25</v>
      </c>
      <c r="Z492" s="43">
        <f t="shared" si="43"/>
        <v>9.5000000000000001E-2</v>
      </c>
      <c r="AA492" s="43">
        <v>0.3</v>
      </c>
      <c r="AB492" s="44">
        <v>8.9936724552791794E-2</v>
      </c>
      <c r="AC492">
        <f t="shared" si="44"/>
        <v>152</v>
      </c>
      <c r="AD492">
        <f t="shared" si="45"/>
        <v>0</v>
      </c>
      <c r="AE492">
        <f t="shared" si="46"/>
        <v>0</v>
      </c>
      <c r="AF492">
        <f>'TP Factors'!$D$3</f>
        <v>1.168489000131735</v>
      </c>
      <c r="AG492">
        <f t="shared" si="47"/>
        <v>0</v>
      </c>
    </row>
    <row r="493" spans="1:33">
      <c r="A493" s="40" t="s">
        <v>65</v>
      </c>
      <c r="B493" s="40">
        <v>27</v>
      </c>
      <c r="C493" s="40" t="s">
        <v>66</v>
      </c>
      <c r="D493" s="41">
        <v>33.090000000000003</v>
      </c>
      <c r="E493" s="40" t="s">
        <v>67</v>
      </c>
      <c r="F493" s="40">
        <v>1234</v>
      </c>
      <c r="G493" s="35">
        <v>40</v>
      </c>
      <c r="H493" s="40" t="s">
        <v>68</v>
      </c>
      <c r="I493" s="40" t="s">
        <v>69</v>
      </c>
      <c r="J493" s="40">
        <v>8</v>
      </c>
      <c r="K493" s="42">
        <v>31.7145887603</v>
      </c>
      <c r="L493" s="42">
        <v>46.627972597099998</v>
      </c>
      <c r="M493" s="41">
        <v>0.01</v>
      </c>
      <c r="N493" s="41">
        <v>0</v>
      </c>
      <c r="O493" s="40">
        <v>25393</v>
      </c>
      <c r="P493" s="40">
        <v>24853</v>
      </c>
      <c r="Q493" s="43">
        <v>25393</v>
      </c>
      <c r="R493" s="43">
        <v>8110</v>
      </c>
      <c r="S493" s="40" t="s">
        <v>77</v>
      </c>
      <c r="T493" s="40" t="s">
        <v>117</v>
      </c>
      <c r="U493" s="43">
        <v>54.65</v>
      </c>
      <c r="V493" s="43">
        <v>1</v>
      </c>
      <c r="W493" s="43">
        <v>1.58</v>
      </c>
      <c r="X493" s="43">
        <v>0.15</v>
      </c>
      <c r="Y493" s="43">
        <f t="shared" si="42"/>
        <v>1.58</v>
      </c>
      <c r="Z493" s="43">
        <f t="shared" si="43"/>
        <v>0.15</v>
      </c>
      <c r="AA493" s="43">
        <v>0.63</v>
      </c>
      <c r="AB493" s="44">
        <v>1.1521976869425301E-2</v>
      </c>
      <c r="AC493">
        <f t="shared" si="44"/>
        <v>41</v>
      </c>
      <c r="AD493">
        <f t="shared" si="45"/>
        <v>0</v>
      </c>
      <c r="AE493">
        <f t="shared" si="46"/>
        <v>0</v>
      </c>
      <c r="AF493">
        <f>'TP Factors'!$D$3</f>
        <v>1.168489000131735</v>
      </c>
      <c r="AG493">
        <f t="shared" si="47"/>
        <v>0</v>
      </c>
    </row>
    <row r="494" spans="1:33">
      <c r="A494" s="40" t="s">
        <v>65</v>
      </c>
      <c r="B494" s="40">
        <v>27</v>
      </c>
      <c r="C494" s="40" t="s">
        <v>66</v>
      </c>
      <c r="D494" s="41">
        <v>33.090000000000003</v>
      </c>
      <c r="E494" s="40" t="s">
        <v>67</v>
      </c>
      <c r="F494" s="40">
        <v>1234</v>
      </c>
      <c r="G494" s="35">
        <v>40</v>
      </c>
      <c r="H494" s="40" t="s">
        <v>68</v>
      </c>
      <c r="I494" s="40" t="s">
        <v>69</v>
      </c>
      <c r="J494" s="40">
        <v>1011</v>
      </c>
      <c r="K494" s="42">
        <v>643.02789716400002</v>
      </c>
      <c r="L494" s="42">
        <v>6094.8865098300003</v>
      </c>
      <c r="M494" s="41">
        <v>1.1599999999999999</v>
      </c>
      <c r="N494" s="41">
        <v>0.15</v>
      </c>
      <c r="O494" s="40">
        <v>25409</v>
      </c>
      <c r="P494" s="40">
        <v>24868</v>
      </c>
      <c r="Q494" s="43">
        <v>25409</v>
      </c>
      <c r="R494" s="43">
        <v>8110</v>
      </c>
      <c r="S494" s="40" t="s">
        <v>77</v>
      </c>
      <c r="T494" s="40" t="s">
        <v>117</v>
      </c>
      <c r="U494" s="43">
        <v>54.65</v>
      </c>
      <c r="V494" s="43">
        <v>1</v>
      </c>
      <c r="W494" s="43">
        <v>1.58</v>
      </c>
      <c r="X494" s="43">
        <v>0.15</v>
      </c>
      <c r="Y494" s="43">
        <f t="shared" si="42"/>
        <v>1.58</v>
      </c>
      <c r="Z494" s="43">
        <f t="shared" si="43"/>
        <v>0.15</v>
      </c>
      <c r="AA494" s="43">
        <v>0.63</v>
      </c>
      <c r="AB494" s="44">
        <v>1.5060732317190899</v>
      </c>
      <c r="AC494">
        <f t="shared" si="44"/>
        <v>5330</v>
      </c>
      <c r="AD494">
        <f t="shared" si="45"/>
        <v>19</v>
      </c>
      <c r="AE494">
        <f t="shared" si="46"/>
        <v>1.8</v>
      </c>
      <c r="AF494">
        <f>'TP Factors'!$D$3</f>
        <v>1.168489000131735</v>
      </c>
      <c r="AG494">
        <f t="shared" si="47"/>
        <v>2.1</v>
      </c>
    </row>
    <row r="495" spans="1:33">
      <c r="A495" s="40" t="s">
        <v>65</v>
      </c>
      <c r="B495" s="40">
        <v>27</v>
      </c>
      <c r="C495" s="40" t="s">
        <v>66</v>
      </c>
      <c r="D495" s="41">
        <v>33.090000000000003</v>
      </c>
      <c r="E495" s="40" t="s">
        <v>67</v>
      </c>
      <c r="F495" s="40">
        <v>1234</v>
      </c>
      <c r="G495" s="35">
        <v>40</v>
      </c>
      <c r="H495" s="40" t="s">
        <v>68</v>
      </c>
      <c r="I495" s="40" t="s">
        <v>69</v>
      </c>
      <c r="J495" s="40">
        <v>7860</v>
      </c>
      <c r="K495" s="42">
        <v>1002.23122413</v>
      </c>
      <c r="L495" s="42">
        <v>35425.098762100002</v>
      </c>
      <c r="M495" s="41">
        <v>9.0399999999999991</v>
      </c>
      <c r="N495" s="41">
        <v>1.18</v>
      </c>
      <c r="O495" s="40">
        <v>25433</v>
      </c>
      <c r="P495" s="40">
        <v>24891</v>
      </c>
      <c r="Q495" s="43">
        <v>25433</v>
      </c>
      <c r="R495" s="43">
        <v>8110</v>
      </c>
      <c r="S495" s="40" t="s">
        <v>115</v>
      </c>
      <c r="T495" s="40" t="s">
        <v>147</v>
      </c>
      <c r="U495" s="43">
        <v>54.65</v>
      </c>
      <c r="V495" s="43">
        <v>1</v>
      </c>
      <c r="W495" s="43">
        <v>1.58</v>
      </c>
      <c r="X495" s="43">
        <v>0.15</v>
      </c>
      <c r="Y495" s="43">
        <f t="shared" si="42"/>
        <v>1.58</v>
      </c>
      <c r="Z495" s="43">
        <f t="shared" si="43"/>
        <v>0.15</v>
      </c>
      <c r="AA495" s="43">
        <v>0.74</v>
      </c>
      <c r="AB495" s="44">
        <v>8.7253112433702604</v>
      </c>
      <c r="AC495">
        <f t="shared" si="44"/>
        <v>36271</v>
      </c>
      <c r="AD495">
        <f t="shared" si="45"/>
        <v>126</v>
      </c>
      <c r="AE495">
        <f t="shared" si="46"/>
        <v>12</v>
      </c>
      <c r="AF495">
        <f>'TP Factors'!$D$3</f>
        <v>1.168489000131735</v>
      </c>
      <c r="AG495">
        <f t="shared" si="47"/>
        <v>14</v>
      </c>
    </row>
    <row r="496" spans="1:33">
      <c r="A496" s="40" t="s">
        <v>65</v>
      </c>
      <c r="B496" s="40">
        <v>27</v>
      </c>
      <c r="C496" s="40" t="s">
        <v>66</v>
      </c>
      <c r="D496" s="41">
        <v>33.090000000000003</v>
      </c>
      <c r="E496" s="40" t="s">
        <v>67</v>
      </c>
      <c r="F496" s="40">
        <v>3456</v>
      </c>
      <c r="G496" s="35">
        <v>3</v>
      </c>
      <c r="H496" s="40" t="s">
        <v>68</v>
      </c>
      <c r="I496" s="40" t="s">
        <v>69</v>
      </c>
      <c r="J496" s="40">
        <v>471</v>
      </c>
      <c r="K496" s="42">
        <v>275.10931692600002</v>
      </c>
      <c r="L496" s="42">
        <v>2240.49254406</v>
      </c>
      <c r="M496" s="41">
        <v>0.33</v>
      </c>
      <c r="N496" s="41">
        <v>0.04</v>
      </c>
      <c r="O496" s="40">
        <v>25545</v>
      </c>
      <c r="P496" s="40">
        <v>25001</v>
      </c>
      <c r="Q496" s="43">
        <v>25545</v>
      </c>
      <c r="R496" s="43">
        <v>4340</v>
      </c>
      <c r="S496" s="40" t="s">
        <v>72</v>
      </c>
      <c r="T496" s="40" t="s">
        <v>88</v>
      </c>
      <c r="U496" s="43">
        <v>54.65</v>
      </c>
      <c r="V496" s="43">
        <v>1</v>
      </c>
      <c r="W496" s="43">
        <v>0.7</v>
      </c>
      <c r="X496" s="43">
        <v>0.09</v>
      </c>
      <c r="Y496" s="43">
        <f t="shared" si="42"/>
        <v>0.7</v>
      </c>
      <c r="Z496" s="43">
        <f t="shared" si="43"/>
        <v>0.09</v>
      </c>
      <c r="AA496" s="43">
        <v>0.41299999999999998</v>
      </c>
      <c r="AB496" s="44">
        <v>0.553635550245963</v>
      </c>
      <c r="AC496">
        <f t="shared" si="44"/>
        <v>1284</v>
      </c>
      <c r="AD496">
        <f t="shared" si="45"/>
        <v>2</v>
      </c>
      <c r="AE496">
        <f t="shared" si="46"/>
        <v>0.3</v>
      </c>
      <c r="AF496">
        <f>'TP Factors'!$D$3</f>
        <v>1.168489000131735</v>
      </c>
      <c r="AG496">
        <f t="shared" si="47"/>
        <v>0.4</v>
      </c>
    </row>
    <row r="497" spans="1:33">
      <c r="A497" s="40" t="s">
        <v>65</v>
      </c>
      <c r="B497" s="40">
        <v>27</v>
      </c>
      <c r="C497" s="40" t="s">
        <v>66</v>
      </c>
      <c r="D497" s="41">
        <v>33.090000000000003</v>
      </c>
      <c r="E497" s="40" t="s">
        <v>67</v>
      </c>
      <c r="F497" s="40">
        <v>3456</v>
      </c>
      <c r="G497" s="35">
        <v>3</v>
      </c>
      <c r="H497" s="40" t="s">
        <v>68</v>
      </c>
      <c r="I497" s="40" t="s">
        <v>69</v>
      </c>
      <c r="J497" s="40">
        <v>691</v>
      </c>
      <c r="K497" s="42">
        <v>297.73860261800002</v>
      </c>
      <c r="L497" s="42">
        <v>3287.2366007700002</v>
      </c>
      <c r="M497" s="41">
        <v>0.48</v>
      </c>
      <c r="N497" s="41">
        <v>0.06</v>
      </c>
      <c r="O497" s="40">
        <v>25549</v>
      </c>
      <c r="P497" s="40">
        <v>25005</v>
      </c>
      <c r="Q497" s="43">
        <v>25549</v>
      </c>
      <c r="R497" s="43">
        <v>4340</v>
      </c>
      <c r="S497" s="40" t="s">
        <v>70</v>
      </c>
      <c r="T497" s="40" t="s">
        <v>105</v>
      </c>
      <c r="U497" s="43">
        <v>54.65</v>
      </c>
      <c r="V497" s="43">
        <v>1</v>
      </c>
      <c r="W497" s="43">
        <v>0.7</v>
      </c>
      <c r="X497" s="43">
        <v>0.09</v>
      </c>
      <c r="Y497" s="43">
        <f t="shared" si="42"/>
        <v>0.7</v>
      </c>
      <c r="Z497" s="43">
        <f t="shared" si="43"/>
        <v>0.09</v>
      </c>
      <c r="AA497" s="43">
        <v>0.41299999999999998</v>
      </c>
      <c r="AB497" s="44">
        <v>0.81229060502392203</v>
      </c>
      <c r="AC497">
        <f t="shared" si="44"/>
        <v>1885</v>
      </c>
      <c r="AD497">
        <f t="shared" si="45"/>
        <v>3</v>
      </c>
      <c r="AE497">
        <f t="shared" si="46"/>
        <v>0.4</v>
      </c>
      <c r="AF497">
        <f>'TP Factors'!$D$3</f>
        <v>1.168489000131735</v>
      </c>
      <c r="AG497">
        <f t="shared" si="47"/>
        <v>0.5</v>
      </c>
    </row>
    <row r="498" spans="1:33">
      <c r="A498" s="40" t="s">
        <v>65</v>
      </c>
      <c r="B498" s="40">
        <v>27</v>
      </c>
      <c r="C498" s="40" t="s">
        <v>66</v>
      </c>
      <c r="D498" s="41">
        <v>33.090000000000003</v>
      </c>
      <c r="E498" s="40" t="s">
        <v>67</v>
      </c>
      <c r="F498" s="40">
        <v>3456</v>
      </c>
      <c r="G498" s="35">
        <v>3</v>
      </c>
      <c r="H498" s="40" t="s">
        <v>68</v>
      </c>
      <c r="I498" s="40" t="s">
        <v>69</v>
      </c>
      <c r="J498" s="40">
        <v>327</v>
      </c>
      <c r="K498" s="42">
        <v>380.83157464300001</v>
      </c>
      <c r="L498" s="42">
        <v>6307.2848412499998</v>
      </c>
      <c r="M498" s="41">
        <v>0.23</v>
      </c>
      <c r="N498" s="41">
        <v>0.03</v>
      </c>
      <c r="O498" s="40">
        <v>25551</v>
      </c>
      <c r="P498" s="40">
        <v>25007</v>
      </c>
      <c r="Q498" s="43">
        <v>25551</v>
      </c>
      <c r="R498" s="43">
        <v>4340</v>
      </c>
      <c r="S498" s="40" t="s">
        <v>77</v>
      </c>
      <c r="T498" s="40" t="s">
        <v>104</v>
      </c>
      <c r="U498" s="43">
        <v>54.65</v>
      </c>
      <c r="V498" s="43">
        <v>1</v>
      </c>
      <c r="W498" s="43">
        <v>0.7</v>
      </c>
      <c r="X498" s="43">
        <v>0.09</v>
      </c>
      <c r="Y498" s="43">
        <f t="shared" si="42"/>
        <v>0.7</v>
      </c>
      <c r="Z498" s="43">
        <f t="shared" si="43"/>
        <v>0.09</v>
      </c>
      <c r="AA498" s="43">
        <v>0.10199999999999999</v>
      </c>
      <c r="AB498" s="44">
        <v>1.5585577924386</v>
      </c>
      <c r="AC498">
        <f t="shared" si="44"/>
        <v>893</v>
      </c>
      <c r="AD498">
        <f t="shared" si="45"/>
        <v>1</v>
      </c>
      <c r="AE498">
        <f t="shared" si="46"/>
        <v>0.2</v>
      </c>
      <c r="AF498">
        <f>'TP Factors'!$D$3</f>
        <v>1.168489000131735</v>
      </c>
      <c r="AG498">
        <f t="shared" si="47"/>
        <v>0.2</v>
      </c>
    </row>
    <row r="499" spans="1:33">
      <c r="A499" s="40" t="s">
        <v>65</v>
      </c>
      <c r="B499" s="40">
        <v>27</v>
      </c>
      <c r="C499" s="40" t="s">
        <v>66</v>
      </c>
      <c r="D499" s="41">
        <v>33.090000000000003</v>
      </c>
      <c r="E499" s="40" t="s">
        <v>67</v>
      </c>
      <c r="F499" s="40">
        <v>3456</v>
      </c>
      <c r="G499" s="35">
        <v>3</v>
      </c>
      <c r="H499" s="40" t="s">
        <v>68</v>
      </c>
      <c r="I499" s="40" t="s">
        <v>69</v>
      </c>
      <c r="J499" s="40">
        <v>887</v>
      </c>
      <c r="K499" s="42">
        <v>270.82153539900003</v>
      </c>
      <c r="L499" s="42">
        <v>4220.8197878999999</v>
      </c>
      <c r="M499" s="41">
        <v>0.62</v>
      </c>
      <c r="N499" s="41">
        <v>0.08</v>
      </c>
      <c r="O499" s="40">
        <v>25576</v>
      </c>
      <c r="P499" s="40">
        <v>25032</v>
      </c>
      <c r="Q499" s="43">
        <v>25576</v>
      </c>
      <c r="R499" s="43">
        <v>4340</v>
      </c>
      <c r="S499" s="40" t="s">
        <v>72</v>
      </c>
      <c r="T499" s="40" t="s">
        <v>88</v>
      </c>
      <c r="U499" s="43">
        <v>54.65</v>
      </c>
      <c r="V499" s="43">
        <v>1</v>
      </c>
      <c r="W499" s="43">
        <v>0.7</v>
      </c>
      <c r="X499" s="43">
        <v>0.09</v>
      </c>
      <c r="Y499" s="43">
        <f t="shared" si="42"/>
        <v>0.7</v>
      </c>
      <c r="Z499" s="43">
        <f t="shared" si="43"/>
        <v>0.09</v>
      </c>
      <c r="AA499" s="43">
        <v>0.41299999999999998</v>
      </c>
      <c r="AB499" s="44">
        <v>1.04298311184215</v>
      </c>
      <c r="AC499">
        <f t="shared" si="44"/>
        <v>2420</v>
      </c>
      <c r="AD499">
        <f t="shared" si="45"/>
        <v>4</v>
      </c>
      <c r="AE499">
        <f t="shared" si="46"/>
        <v>0.5</v>
      </c>
      <c r="AF499">
        <f>'TP Factors'!$D$3</f>
        <v>1.168489000131735</v>
      </c>
      <c r="AG499">
        <f t="shared" si="47"/>
        <v>0.6</v>
      </c>
    </row>
    <row r="500" spans="1:33">
      <c r="A500" s="40" t="s">
        <v>65</v>
      </c>
      <c r="B500" s="40">
        <v>27</v>
      </c>
      <c r="C500" s="40" t="s">
        <v>66</v>
      </c>
      <c r="D500" s="41">
        <v>33.090000000000003</v>
      </c>
      <c r="E500" s="40" t="s">
        <v>67</v>
      </c>
      <c r="F500" s="40">
        <v>3456</v>
      </c>
      <c r="G500" s="35">
        <v>3</v>
      </c>
      <c r="H500" s="40" t="s">
        <v>68</v>
      </c>
      <c r="I500" s="40" t="s">
        <v>69</v>
      </c>
      <c r="J500" s="40">
        <v>12</v>
      </c>
      <c r="K500" s="42">
        <v>67.121305973999995</v>
      </c>
      <c r="L500" s="42">
        <v>231.24427410300001</v>
      </c>
      <c r="M500" s="41">
        <v>0.01</v>
      </c>
      <c r="N500" s="41">
        <v>0</v>
      </c>
      <c r="O500" s="40">
        <v>25610</v>
      </c>
      <c r="P500" s="40">
        <v>25065</v>
      </c>
      <c r="Q500" s="43">
        <v>25610</v>
      </c>
      <c r="R500" s="43">
        <v>4340</v>
      </c>
      <c r="S500" s="40" t="s">
        <v>77</v>
      </c>
      <c r="T500" s="40" t="s">
        <v>104</v>
      </c>
      <c r="U500" s="43">
        <v>54.65</v>
      </c>
      <c r="V500" s="43">
        <v>1</v>
      </c>
      <c r="W500" s="43">
        <v>0.7</v>
      </c>
      <c r="X500" s="43">
        <v>0.09</v>
      </c>
      <c r="Y500" s="43">
        <f t="shared" si="42"/>
        <v>0.7</v>
      </c>
      <c r="Z500" s="43">
        <f t="shared" si="43"/>
        <v>0.09</v>
      </c>
      <c r="AA500" s="43">
        <v>0.10199999999999999</v>
      </c>
      <c r="AB500" s="44">
        <v>5.7141475995812402E-2</v>
      </c>
      <c r="AC500">
        <f t="shared" si="44"/>
        <v>33</v>
      </c>
      <c r="AD500">
        <f t="shared" si="45"/>
        <v>0</v>
      </c>
      <c r="AE500">
        <f t="shared" si="46"/>
        <v>0</v>
      </c>
      <c r="AF500">
        <f>'TP Factors'!$D$3</f>
        <v>1.168489000131735</v>
      </c>
      <c r="AG500">
        <f t="shared" si="47"/>
        <v>0</v>
      </c>
    </row>
    <row r="501" spans="1:33">
      <c r="A501" s="40" t="s">
        <v>65</v>
      </c>
      <c r="B501" s="40">
        <v>27</v>
      </c>
      <c r="C501" s="40" t="s">
        <v>66</v>
      </c>
      <c r="D501" s="41">
        <v>33.090000000000003</v>
      </c>
      <c r="E501" s="40" t="s">
        <v>67</v>
      </c>
      <c r="F501" s="40">
        <v>1234</v>
      </c>
      <c r="G501" s="35">
        <v>102.5</v>
      </c>
      <c r="H501" s="40" t="s">
        <v>68</v>
      </c>
      <c r="I501" s="40" t="s">
        <v>69</v>
      </c>
      <c r="J501" s="40">
        <v>279</v>
      </c>
      <c r="K501" s="42">
        <v>124.776007726</v>
      </c>
      <c r="L501" s="42">
        <v>869.89749883100001</v>
      </c>
      <c r="M501" s="41">
        <v>0.59</v>
      </c>
      <c r="N501" s="41">
        <v>0.14000000000000001</v>
      </c>
      <c r="O501" s="40">
        <v>25611</v>
      </c>
      <c r="P501" s="40">
        <v>25066</v>
      </c>
      <c r="Q501" s="43">
        <v>25611</v>
      </c>
      <c r="R501" s="43">
        <v>1300</v>
      </c>
      <c r="S501" s="40" t="s">
        <v>77</v>
      </c>
      <c r="T501" s="40" t="s">
        <v>83</v>
      </c>
      <c r="U501" s="43">
        <v>54.65</v>
      </c>
      <c r="V501" s="43">
        <v>1</v>
      </c>
      <c r="W501" s="43">
        <v>2.42</v>
      </c>
      <c r="X501" s="43">
        <v>0.51600000000000001</v>
      </c>
      <c r="Y501" s="43">
        <f t="shared" si="42"/>
        <v>2.42</v>
      </c>
      <c r="Z501" s="43">
        <f t="shared" si="43"/>
        <v>0.51600000000000001</v>
      </c>
      <c r="AA501" s="43">
        <v>0.63100000000000001</v>
      </c>
      <c r="AB501" s="44">
        <v>0.21495549345992199</v>
      </c>
      <c r="AC501">
        <f t="shared" si="44"/>
        <v>762</v>
      </c>
      <c r="AD501">
        <f t="shared" si="45"/>
        <v>4</v>
      </c>
      <c r="AE501">
        <f t="shared" si="46"/>
        <v>0.9</v>
      </c>
      <c r="AF501">
        <f>'TP Factors'!$D$3</f>
        <v>1.168489000131735</v>
      </c>
      <c r="AG501">
        <f t="shared" si="47"/>
        <v>1.1000000000000001</v>
      </c>
    </row>
    <row r="502" spans="1:33">
      <c r="A502" s="40" t="s">
        <v>65</v>
      </c>
      <c r="B502" s="40">
        <v>27</v>
      </c>
      <c r="C502" s="40" t="s">
        <v>66</v>
      </c>
      <c r="D502" s="41">
        <v>33.090000000000003</v>
      </c>
      <c r="E502" s="40" t="s">
        <v>67</v>
      </c>
      <c r="F502" s="40">
        <v>1234</v>
      </c>
      <c r="G502" s="35">
        <v>40</v>
      </c>
      <c r="H502" s="40" t="s">
        <v>68</v>
      </c>
      <c r="I502" s="40" t="s">
        <v>69</v>
      </c>
      <c r="J502" s="40">
        <v>259</v>
      </c>
      <c r="K502" s="42">
        <v>175.433492492</v>
      </c>
      <c r="L502" s="42">
        <v>1563.01105005</v>
      </c>
      <c r="M502" s="41">
        <v>0.3</v>
      </c>
      <c r="N502" s="41">
        <v>0.04</v>
      </c>
      <c r="O502" s="40">
        <v>25651</v>
      </c>
      <c r="P502" s="40">
        <v>25105</v>
      </c>
      <c r="Q502" s="43">
        <v>25651</v>
      </c>
      <c r="R502" s="43">
        <v>8110</v>
      </c>
      <c r="S502" s="40" t="s">
        <v>77</v>
      </c>
      <c r="T502" s="40" t="s">
        <v>117</v>
      </c>
      <c r="U502" s="43">
        <v>54.65</v>
      </c>
      <c r="V502" s="43">
        <v>1</v>
      </c>
      <c r="W502" s="43">
        <v>1.58</v>
      </c>
      <c r="X502" s="43">
        <v>0.15</v>
      </c>
      <c r="Y502" s="43">
        <f t="shared" si="42"/>
        <v>1.58</v>
      </c>
      <c r="Z502" s="43">
        <f t="shared" si="43"/>
        <v>0.15</v>
      </c>
      <c r="AA502" s="43">
        <v>0.63</v>
      </c>
      <c r="AB502" s="44">
        <v>0.38622689685241202</v>
      </c>
      <c r="AC502">
        <f t="shared" si="44"/>
        <v>1367</v>
      </c>
      <c r="AD502">
        <f t="shared" si="45"/>
        <v>5</v>
      </c>
      <c r="AE502">
        <f t="shared" si="46"/>
        <v>0.5</v>
      </c>
      <c r="AF502">
        <f>'TP Factors'!$D$3</f>
        <v>1.168489000131735</v>
      </c>
      <c r="AG502">
        <f t="shared" si="47"/>
        <v>0.6</v>
      </c>
    </row>
    <row r="503" spans="1:33">
      <c r="A503" s="40" t="s">
        <v>65</v>
      </c>
      <c r="B503" s="40">
        <v>27</v>
      </c>
      <c r="C503" s="40" t="s">
        <v>66</v>
      </c>
      <c r="D503" s="41">
        <v>33.090000000000003</v>
      </c>
      <c r="E503" s="40" t="s">
        <v>67</v>
      </c>
      <c r="F503" s="40">
        <v>1234</v>
      </c>
      <c r="G503" s="35">
        <v>40</v>
      </c>
      <c r="H503" s="40" t="s">
        <v>68</v>
      </c>
      <c r="I503" s="40" t="s">
        <v>69</v>
      </c>
      <c r="J503" s="40">
        <v>52</v>
      </c>
      <c r="K503" s="42">
        <v>76.488325704000005</v>
      </c>
      <c r="L503" s="42">
        <v>258.22656807499999</v>
      </c>
      <c r="M503" s="41">
        <v>0.06</v>
      </c>
      <c r="N503" s="41">
        <v>0.01</v>
      </c>
      <c r="O503" s="40">
        <v>25652</v>
      </c>
      <c r="P503" s="40">
        <v>25106</v>
      </c>
      <c r="Q503" s="43">
        <v>25652</v>
      </c>
      <c r="R503" s="43">
        <v>8110</v>
      </c>
      <c r="S503" s="40" t="s">
        <v>72</v>
      </c>
      <c r="T503" s="40" t="s">
        <v>120</v>
      </c>
      <c r="U503" s="43">
        <v>54.65</v>
      </c>
      <c r="V503" s="43">
        <v>1</v>
      </c>
      <c r="W503" s="43">
        <v>1.58</v>
      </c>
      <c r="X503" s="43">
        <v>0.15</v>
      </c>
      <c r="Y503" s="43">
        <f t="shared" si="42"/>
        <v>1.58</v>
      </c>
      <c r="Z503" s="43">
        <f t="shared" si="43"/>
        <v>0.15</v>
      </c>
      <c r="AA503" s="43">
        <v>0.70299999999999996</v>
      </c>
      <c r="AB503" s="44">
        <v>6.3808919370446401E-2</v>
      </c>
      <c r="AC503">
        <f t="shared" si="44"/>
        <v>252</v>
      </c>
      <c r="AD503">
        <f t="shared" si="45"/>
        <v>1</v>
      </c>
      <c r="AE503">
        <f t="shared" si="46"/>
        <v>0.1</v>
      </c>
      <c r="AF503">
        <f>'TP Factors'!$D$3</f>
        <v>1.168489000131735</v>
      </c>
      <c r="AG503">
        <f t="shared" si="47"/>
        <v>0.1</v>
      </c>
    </row>
    <row r="504" spans="1:33">
      <c r="A504" s="40" t="s">
        <v>65</v>
      </c>
      <c r="B504" s="40">
        <v>27</v>
      </c>
      <c r="C504" s="40" t="s">
        <v>66</v>
      </c>
      <c r="D504" s="41">
        <v>33.090000000000003</v>
      </c>
      <c r="E504" s="40" t="s">
        <v>67</v>
      </c>
      <c r="F504" s="40">
        <v>1234</v>
      </c>
      <c r="G504" s="35">
        <v>102.5</v>
      </c>
      <c r="H504" s="40" t="s">
        <v>68</v>
      </c>
      <c r="I504" s="40" t="s">
        <v>69</v>
      </c>
      <c r="J504" s="40">
        <v>14</v>
      </c>
      <c r="K504" s="42">
        <v>83.120607547500001</v>
      </c>
      <c r="L504" s="42">
        <v>42.457369201500001</v>
      </c>
      <c r="M504" s="41">
        <v>0.03</v>
      </c>
      <c r="N504" s="41">
        <v>0.01</v>
      </c>
      <c r="O504" s="40">
        <v>25696</v>
      </c>
      <c r="P504" s="40">
        <v>25150</v>
      </c>
      <c r="Q504" s="43">
        <v>25696</v>
      </c>
      <c r="R504" s="43">
        <v>1300</v>
      </c>
      <c r="S504" s="40" t="s">
        <v>72</v>
      </c>
      <c r="T504" s="40" t="s">
        <v>89</v>
      </c>
      <c r="U504" s="43">
        <v>54.65</v>
      </c>
      <c r="V504" s="43">
        <v>1</v>
      </c>
      <c r="W504" s="43">
        <v>2.42</v>
      </c>
      <c r="X504" s="43">
        <v>0.51600000000000001</v>
      </c>
      <c r="Y504" s="43">
        <f t="shared" si="42"/>
        <v>2.42</v>
      </c>
      <c r="Z504" s="43">
        <f t="shared" si="43"/>
        <v>0.51600000000000001</v>
      </c>
      <c r="AA504" s="43">
        <v>0.66200000000000003</v>
      </c>
      <c r="AB504" s="44">
        <v>1.0491402446674101E-2</v>
      </c>
      <c r="AC504">
        <f t="shared" si="44"/>
        <v>39</v>
      </c>
      <c r="AD504">
        <f t="shared" si="45"/>
        <v>0</v>
      </c>
      <c r="AE504">
        <f t="shared" si="46"/>
        <v>0</v>
      </c>
      <c r="AF504">
        <f>'TP Factors'!$D$3</f>
        <v>1.168489000131735</v>
      </c>
      <c r="AG504">
        <f t="shared" si="47"/>
        <v>0</v>
      </c>
    </row>
    <row r="505" spans="1:33">
      <c r="A505" s="40" t="s">
        <v>65</v>
      </c>
      <c r="B505" s="40">
        <v>27</v>
      </c>
      <c r="C505" s="40" t="s">
        <v>66</v>
      </c>
      <c r="D505" s="41">
        <v>33.090000000000003</v>
      </c>
      <c r="E505" s="40" t="s">
        <v>67</v>
      </c>
      <c r="F505" s="40">
        <v>1234</v>
      </c>
      <c r="G505" s="35">
        <v>102.5</v>
      </c>
      <c r="H505" s="40" t="s">
        <v>68</v>
      </c>
      <c r="I505" s="40" t="s">
        <v>69</v>
      </c>
      <c r="J505" s="40">
        <v>68</v>
      </c>
      <c r="K505" s="42">
        <v>70.474096776300001</v>
      </c>
      <c r="L505" s="42">
        <v>210.94472806900001</v>
      </c>
      <c r="M505" s="41">
        <v>0.14000000000000001</v>
      </c>
      <c r="N505" s="41">
        <v>0.04</v>
      </c>
      <c r="O505" s="40">
        <v>25718</v>
      </c>
      <c r="P505" s="40">
        <v>25172</v>
      </c>
      <c r="Q505" s="43">
        <v>25718</v>
      </c>
      <c r="R505" s="43">
        <v>1300</v>
      </c>
      <c r="S505" s="40" t="s">
        <v>77</v>
      </c>
      <c r="T505" s="40" t="s">
        <v>83</v>
      </c>
      <c r="U505" s="43">
        <v>54.65</v>
      </c>
      <c r="V505" s="43">
        <v>1</v>
      </c>
      <c r="W505" s="43">
        <v>2.42</v>
      </c>
      <c r="X505" s="43">
        <v>0.51600000000000001</v>
      </c>
      <c r="Y505" s="43">
        <f t="shared" si="42"/>
        <v>2.42</v>
      </c>
      <c r="Z505" s="43">
        <f t="shared" si="43"/>
        <v>0.51600000000000001</v>
      </c>
      <c r="AA505" s="43">
        <v>0.63100000000000001</v>
      </c>
      <c r="AB505" s="44">
        <v>5.2125368994607298E-2</v>
      </c>
      <c r="AC505">
        <f t="shared" si="44"/>
        <v>185</v>
      </c>
      <c r="AD505">
        <f t="shared" si="45"/>
        <v>1</v>
      </c>
      <c r="AE505">
        <f t="shared" si="46"/>
        <v>0.2</v>
      </c>
      <c r="AF505">
        <f>'TP Factors'!$D$3</f>
        <v>1.168489000131735</v>
      </c>
      <c r="AG505">
        <f t="shared" si="47"/>
        <v>0.2</v>
      </c>
    </row>
    <row r="506" spans="1:33">
      <c r="A506" s="40" t="s">
        <v>65</v>
      </c>
      <c r="B506" s="40">
        <v>27</v>
      </c>
      <c r="C506" s="40" t="s">
        <v>66</v>
      </c>
      <c r="D506" s="41">
        <v>33.090000000000003</v>
      </c>
      <c r="E506" s="40" t="s">
        <v>67</v>
      </c>
      <c r="F506" s="40">
        <v>3456</v>
      </c>
      <c r="G506" s="35">
        <v>30.5</v>
      </c>
      <c r="H506" s="40" t="s">
        <v>68</v>
      </c>
      <c r="I506" s="40" t="s">
        <v>69</v>
      </c>
      <c r="J506" s="40">
        <v>569</v>
      </c>
      <c r="K506" s="42">
        <v>279.10553773499998</v>
      </c>
      <c r="L506" s="42">
        <v>4170.7695728799999</v>
      </c>
      <c r="M506" s="41">
        <v>1.0900000000000001</v>
      </c>
      <c r="N506" s="41">
        <v>0.28999999999999998</v>
      </c>
      <c r="O506" s="40">
        <v>25785</v>
      </c>
      <c r="P506" s="40">
        <v>25238</v>
      </c>
      <c r="Q506" s="43">
        <v>25785</v>
      </c>
      <c r="R506" s="43">
        <v>2210</v>
      </c>
      <c r="S506" s="40" t="s">
        <v>72</v>
      </c>
      <c r="T506" s="40" t="s">
        <v>73</v>
      </c>
      <c r="U506" s="43">
        <v>54.65</v>
      </c>
      <c r="V506" s="43">
        <v>1</v>
      </c>
      <c r="W506" s="43">
        <v>1.92</v>
      </c>
      <c r="X506" s="43">
        <v>0.50600000000000001</v>
      </c>
      <c r="Y506" s="43">
        <f t="shared" si="42"/>
        <v>1.92</v>
      </c>
      <c r="Z506" s="43">
        <f t="shared" si="43"/>
        <v>0.50600000000000001</v>
      </c>
      <c r="AA506" s="43">
        <v>0.26800000000000002</v>
      </c>
      <c r="AB506" s="44">
        <v>1.03061548386466</v>
      </c>
      <c r="AC506">
        <f t="shared" si="44"/>
        <v>1552</v>
      </c>
      <c r="AD506">
        <f t="shared" si="45"/>
        <v>7</v>
      </c>
      <c r="AE506">
        <f t="shared" si="46"/>
        <v>1.7</v>
      </c>
      <c r="AF506">
        <f>'TP Factors'!$D$3</f>
        <v>1.168489000131735</v>
      </c>
      <c r="AG506">
        <f t="shared" si="47"/>
        <v>2</v>
      </c>
    </row>
    <row r="507" spans="1:33">
      <c r="A507" s="40" t="s">
        <v>65</v>
      </c>
      <c r="B507" s="40">
        <v>27</v>
      </c>
      <c r="C507" s="40" t="s">
        <v>66</v>
      </c>
      <c r="D507" s="41">
        <v>33.090000000000003</v>
      </c>
      <c r="E507" s="40" t="s">
        <v>67</v>
      </c>
      <c r="F507" s="40">
        <v>3456</v>
      </c>
      <c r="G507" s="35">
        <v>30.5</v>
      </c>
      <c r="H507" s="40" t="s">
        <v>68</v>
      </c>
      <c r="I507" s="40" t="s">
        <v>69</v>
      </c>
      <c r="J507" s="40">
        <v>2298</v>
      </c>
      <c r="K507" s="42">
        <v>597.31966509999995</v>
      </c>
      <c r="L507" s="42">
        <v>17992.983222999999</v>
      </c>
      <c r="M507" s="41">
        <v>4.41</v>
      </c>
      <c r="N507" s="41">
        <v>1.1599999999999999</v>
      </c>
      <c r="O507" s="40">
        <v>25787</v>
      </c>
      <c r="P507" s="40">
        <v>25240</v>
      </c>
      <c r="Q507" s="43">
        <v>25787</v>
      </c>
      <c r="R507" s="43">
        <v>2210</v>
      </c>
      <c r="S507" s="40" t="s">
        <v>77</v>
      </c>
      <c r="T507" s="40" t="s">
        <v>82</v>
      </c>
      <c r="U507" s="43">
        <v>54.65</v>
      </c>
      <c r="V507" s="43">
        <v>1</v>
      </c>
      <c r="W507" s="43">
        <v>1.92</v>
      </c>
      <c r="X507" s="43">
        <v>0.50600000000000001</v>
      </c>
      <c r="Y507" s="43">
        <f t="shared" si="42"/>
        <v>1.92</v>
      </c>
      <c r="Z507" s="43">
        <f t="shared" si="43"/>
        <v>0.50600000000000001</v>
      </c>
      <c r="AA507" s="43">
        <v>0.251</v>
      </c>
      <c r="AB507" s="44">
        <v>4.44614519840587</v>
      </c>
      <c r="AC507">
        <f t="shared" si="44"/>
        <v>6269</v>
      </c>
      <c r="AD507">
        <f t="shared" si="45"/>
        <v>27</v>
      </c>
      <c r="AE507">
        <f t="shared" si="46"/>
        <v>7</v>
      </c>
      <c r="AF507">
        <f>'TP Factors'!$D$3</f>
        <v>1.168489000131735</v>
      </c>
      <c r="AG507">
        <f t="shared" si="47"/>
        <v>8.1999999999999993</v>
      </c>
    </row>
    <row r="508" spans="1:33">
      <c r="A508" s="40" t="s">
        <v>65</v>
      </c>
      <c r="B508" s="40">
        <v>27</v>
      </c>
      <c r="C508" s="40" t="s">
        <v>66</v>
      </c>
      <c r="D508" s="41">
        <v>33.090000000000003</v>
      </c>
      <c r="E508" s="40" t="s">
        <v>67</v>
      </c>
      <c r="F508" s="40">
        <v>3456</v>
      </c>
      <c r="G508" s="35">
        <v>30.5</v>
      </c>
      <c r="H508" s="40" t="s">
        <v>68</v>
      </c>
      <c r="I508" s="40" t="s">
        <v>69</v>
      </c>
      <c r="J508" s="40">
        <v>155</v>
      </c>
      <c r="K508" s="42">
        <v>225.24132634899999</v>
      </c>
      <c r="L508" s="42">
        <v>1215.01390025</v>
      </c>
      <c r="M508" s="41">
        <v>0.3</v>
      </c>
      <c r="N508" s="41">
        <v>0.08</v>
      </c>
      <c r="O508" s="40">
        <v>25800</v>
      </c>
      <c r="P508" s="40">
        <v>25253</v>
      </c>
      <c r="Q508" s="43">
        <v>25800</v>
      </c>
      <c r="R508" s="43">
        <v>2210</v>
      </c>
      <c r="S508" s="40" t="s">
        <v>77</v>
      </c>
      <c r="T508" s="40" t="s">
        <v>82</v>
      </c>
      <c r="U508" s="43">
        <v>54.65</v>
      </c>
      <c r="V508" s="43">
        <v>1</v>
      </c>
      <c r="W508" s="43">
        <v>1.92</v>
      </c>
      <c r="X508" s="43">
        <v>0.50600000000000001</v>
      </c>
      <c r="Y508" s="43">
        <f t="shared" si="42"/>
        <v>1.92</v>
      </c>
      <c r="Z508" s="43">
        <f t="shared" si="43"/>
        <v>0.50600000000000001</v>
      </c>
      <c r="AA508" s="43">
        <v>0.251</v>
      </c>
      <c r="AB508" s="44">
        <v>0.300235272364479</v>
      </c>
      <c r="AC508">
        <f t="shared" si="44"/>
        <v>423</v>
      </c>
      <c r="AD508">
        <f t="shared" si="45"/>
        <v>2</v>
      </c>
      <c r="AE508">
        <f t="shared" si="46"/>
        <v>0.5</v>
      </c>
      <c r="AF508">
        <f>'TP Factors'!$D$3</f>
        <v>1.168489000131735</v>
      </c>
      <c r="AG508">
        <f t="shared" si="47"/>
        <v>0.6</v>
      </c>
    </row>
    <row r="509" spans="1:33">
      <c r="A509" s="40" t="s">
        <v>65</v>
      </c>
      <c r="B509" s="40">
        <v>27</v>
      </c>
      <c r="C509" s="40" t="s">
        <v>66</v>
      </c>
      <c r="D509" s="41">
        <v>33.090000000000003</v>
      </c>
      <c r="E509" s="40" t="s">
        <v>67</v>
      </c>
      <c r="F509" s="40">
        <v>1234</v>
      </c>
      <c r="G509" s="35">
        <v>40</v>
      </c>
      <c r="H509" s="40" t="s">
        <v>68</v>
      </c>
      <c r="I509" s="40" t="s">
        <v>69</v>
      </c>
      <c r="J509" s="40">
        <v>2173</v>
      </c>
      <c r="K509" s="42">
        <v>514.32498093799995</v>
      </c>
      <c r="L509" s="42">
        <v>13096.137473999999</v>
      </c>
      <c r="M509" s="41">
        <v>2.5</v>
      </c>
      <c r="N509" s="41">
        <v>0.33</v>
      </c>
      <c r="O509" s="40">
        <v>25920</v>
      </c>
      <c r="P509" s="40">
        <v>25371</v>
      </c>
      <c r="Q509" s="43">
        <v>25920</v>
      </c>
      <c r="R509" s="43">
        <v>8110</v>
      </c>
      <c r="S509" s="40" t="s">
        <v>77</v>
      </c>
      <c r="T509" s="40" t="s">
        <v>117</v>
      </c>
      <c r="U509" s="43">
        <v>54.65</v>
      </c>
      <c r="V509" s="43">
        <v>1</v>
      </c>
      <c r="W509" s="43">
        <v>1.58</v>
      </c>
      <c r="X509" s="43">
        <v>0.15</v>
      </c>
      <c r="Y509" s="43">
        <f t="shared" si="42"/>
        <v>1.58</v>
      </c>
      <c r="Z509" s="43">
        <f t="shared" si="43"/>
        <v>0.15</v>
      </c>
      <c r="AA509" s="43">
        <v>0.63</v>
      </c>
      <c r="AB509" s="44">
        <v>3.23611310174589</v>
      </c>
      <c r="AC509">
        <f t="shared" si="44"/>
        <v>11453</v>
      </c>
      <c r="AD509">
        <f t="shared" si="45"/>
        <v>40</v>
      </c>
      <c r="AE509">
        <f t="shared" si="46"/>
        <v>3.8</v>
      </c>
      <c r="AF509">
        <f>'TP Factors'!$D$3</f>
        <v>1.168489000131735</v>
      </c>
      <c r="AG509">
        <f t="shared" si="47"/>
        <v>4.4000000000000004</v>
      </c>
    </row>
    <row r="510" spans="1:33">
      <c r="A510" s="40" t="s">
        <v>65</v>
      </c>
      <c r="B510" s="40">
        <v>27</v>
      </c>
      <c r="C510" s="40" t="s">
        <v>66</v>
      </c>
      <c r="D510" s="41">
        <v>33.090000000000003</v>
      </c>
      <c r="E510" s="40" t="s">
        <v>67</v>
      </c>
      <c r="F510" s="40">
        <v>1234</v>
      </c>
      <c r="G510" s="35">
        <v>102.5</v>
      </c>
      <c r="H510" s="40" t="s">
        <v>68</v>
      </c>
      <c r="I510" s="40" t="s">
        <v>69</v>
      </c>
      <c r="J510" s="40">
        <v>8504</v>
      </c>
      <c r="K510" s="42">
        <v>1227.74350488</v>
      </c>
      <c r="L510" s="42">
        <v>26481.570846999999</v>
      </c>
      <c r="M510" s="41">
        <v>17.86</v>
      </c>
      <c r="N510" s="41">
        <v>4.3899999999999997</v>
      </c>
      <c r="O510" s="40">
        <v>25966</v>
      </c>
      <c r="P510" s="40">
        <v>25417</v>
      </c>
      <c r="Q510" s="43">
        <v>25966</v>
      </c>
      <c r="R510" s="43">
        <v>1300</v>
      </c>
      <c r="S510" s="40" t="s">
        <v>77</v>
      </c>
      <c r="T510" s="40" t="s">
        <v>83</v>
      </c>
      <c r="U510" s="43">
        <v>54.65</v>
      </c>
      <c r="V510" s="43">
        <v>1</v>
      </c>
      <c r="W510" s="43">
        <v>2.42</v>
      </c>
      <c r="X510" s="43">
        <v>0.51600000000000001</v>
      </c>
      <c r="Y510" s="43">
        <f t="shared" si="42"/>
        <v>2.42</v>
      </c>
      <c r="Z510" s="43">
        <f t="shared" si="43"/>
        <v>0.51600000000000001</v>
      </c>
      <c r="AA510" s="43">
        <v>0.63100000000000001</v>
      </c>
      <c r="AB510" s="44">
        <v>2.4062481363662398</v>
      </c>
      <c r="AC510">
        <f t="shared" si="44"/>
        <v>8529</v>
      </c>
      <c r="AD510">
        <f t="shared" si="45"/>
        <v>46</v>
      </c>
      <c r="AE510">
        <f t="shared" si="46"/>
        <v>9.6999999999999993</v>
      </c>
      <c r="AF510">
        <f>'TP Factors'!$D$3</f>
        <v>1.168489000131735</v>
      </c>
      <c r="AG510">
        <f t="shared" si="47"/>
        <v>11.3</v>
      </c>
    </row>
    <row r="511" spans="1:33">
      <c r="A511" s="40" t="s">
        <v>65</v>
      </c>
      <c r="B511" s="40">
        <v>27</v>
      </c>
      <c r="C511" s="40" t="s">
        <v>66</v>
      </c>
      <c r="D511" s="41">
        <v>33.090000000000003</v>
      </c>
      <c r="E511" s="40" t="s">
        <v>67</v>
      </c>
      <c r="F511" s="40">
        <v>1234</v>
      </c>
      <c r="G511" s="35">
        <v>40</v>
      </c>
      <c r="H511" s="40" t="s">
        <v>68</v>
      </c>
      <c r="I511" s="40" t="s">
        <v>69</v>
      </c>
      <c r="J511" s="40">
        <v>699</v>
      </c>
      <c r="K511" s="42">
        <v>604.51292857999999</v>
      </c>
      <c r="L511" s="42">
        <v>4215.8183232399997</v>
      </c>
      <c r="M511" s="41">
        <v>0.8</v>
      </c>
      <c r="N511" s="41">
        <v>0.1</v>
      </c>
      <c r="O511" s="40">
        <v>25971</v>
      </c>
      <c r="P511" s="40">
        <v>25422</v>
      </c>
      <c r="Q511" s="43">
        <v>25971</v>
      </c>
      <c r="R511" s="43">
        <v>8110</v>
      </c>
      <c r="S511" s="40" t="s">
        <v>77</v>
      </c>
      <c r="T511" s="40" t="s">
        <v>117</v>
      </c>
      <c r="U511" s="43">
        <v>54.65</v>
      </c>
      <c r="V511" s="43">
        <v>1</v>
      </c>
      <c r="W511" s="43">
        <v>1.58</v>
      </c>
      <c r="X511" s="43">
        <v>0.15</v>
      </c>
      <c r="Y511" s="43">
        <f t="shared" si="42"/>
        <v>1.58</v>
      </c>
      <c r="Z511" s="43">
        <f t="shared" si="43"/>
        <v>0.15</v>
      </c>
      <c r="AA511" s="43">
        <v>0.63</v>
      </c>
      <c r="AB511" s="44">
        <v>0.93180629456560804</v>
      </c>
      <c r="AC511">
        <f t="shared" si="44"/>
        <v>3298</v>
      </c>
      <c r="AD511">
        <f t="shared" si="45"/>
        <v>11</v>
      </c>
      <c r="AE511">
        <f t="shared" si="46"/>
        <v>1.1000000000000001</v>
      </c>
      <c r="AF511">
        <f>'TP Factors'!$D$3</f>
        <v>1.168489000131735</v>
      </c>
      <c r="AG511">
        <f t="shared" si="47"/>
        <v>1.3</v>
      </c>
    </row>
    <row r="512" spans="1:33">
      <c r="A512" s="40" t="s">
        <v>65</v>
      </c>
      <c r="B512" s="40">
        <v>27</v>
      </c>
      <c r="C512" s="40" t="s">
        <v>66</v>
      </c>
      <c r="D512" s="41">
        <v>33.090000000000003</v>
      </c>
      <c r="E512" s="40" t="s">
        <v>67</v>
      </c>
      <c r="F512" s="40">
        <v>3456</v>
      </c>
      <c r="G512" s="35">
        <v>3</v>
      </c>
      <c r="H512" s="40" t="s">
        <v>68</v>
      </c>
      <c r="I512" s="40" t="s">
        <v>69</v>
      </c>
      <c r="J512" s="40">
        <v>121</v>
      </c>
      <c r="K512" s="42">
        <v>163.797345928</v>
      </c>
      <c r="L512" s="42">
        <v>920.45498177900004</v>
      </c>
      <c r="M512" s="41">
        <v>0.08</v>
      </c>
      <c r="N512" s="41">
        <v>0.01</v>
      </c>
      <c r="O512" s="40">
        <v>26038</v>
      </c>
      <c r="P512" s="40">
        <v>25488</v>
      </c>
      <c r="Q512" s="43">
        <v>26038</v>
      </c>
      <c r="R512" s="43">
        <v>4340</v>
      </c>
      <c r="S512" s="40" t="s">
        <v>115</v>
      </c>
      <c r="T512" s="40" t="s">
        <v>144</v>
      </c>
      <c r="U512" s="43">
        <v>54.65</v>
      </c>
      <c r="V512" s="43">
        <v>1</v>
      </c>
      <c r="W512" s="43">
        <v>0.7</v>
      </c>
      <c r="X512" s="43">
        <v>0.09</v>
      </c>
      <c r="Y512" s="43">
        <f t="shared" si="42"/>
        <v>0.7</v>
      </c>
      <c r="Z512" s="43">
        <f t="shared" si="43"/>
        <v>0.09</v>
      </c>
      <c r="AA512" s="43">
        <v>0.25800000000000001</v>
      </c>
      <c r="AB512" s="44">
        <v>6.5336625043451997E-4</v>
      </c>
      <c r="AC512">
        <f t="shared" si="44"/>
        <v>1</v>
      </c>
      <c r="AD512">
        <f t="shared" si="45"/>
        <v>0</v>
      </c>
      <c r="AE512">
        <f t="shared" si="46"/>
        <v>0</v>
      </c>
      <c r="AF512">
        <f>'TP Factors'!$D$3</f>
        <v>1.168489000131735</v>
      </c>
      <c r="AG512">
        <f t="shared" si="47"/>
        <v>0</v>
      </c>
    </row>
    <row r="513" spans="1:33">
      <c r="A513" s="40" t="s">
        <v>65</v>
      </c>
      <c r="B513" s="40">
        <v>27</v>
      </c>
      <c r="C513" s="40" t="s">
        <v>66</v>
      </c>
      <c r="D513" s="41">
        <v>33.090000000000003</v>
      </c>
      <c r="E513" s="40" t="s">
        <v>67</v>
      </c>
      <c r="F513" s="40">
        <v>3456</v>
      </c>
      <c r="G513" s="35">
        <v>3</v>
      </c>
      <c r="H513" s="40" t="s">
        <v>68</v>
      </c>
      <c r="I513" s="40" t="s">
        <v>69</v>
      </c>
      <c r="J513" s="40">
        <v>781</v>
      </c>
      <c r="K513" s="42">
        <v>514.579692432</v>
      </c>
      <c r="L513" s="42">
        <v>15049.429704</v>
      </c>
      <c r="M513" s="41">
        <v>0.55000000000000004</v>
      </c>
      <c r="N513" s="41">
        <v>7.0000000000000007E-2</v>
      </c>
      <c r="O513" s="40">
        <v>26190</v>
      </c>
      <c r="P513" s="40">
        <v>25637</v>
      </c>
      <c r="Q513" s="43">
        <v>26190</v>
      </c>
      <c r="R513" s="43">
        <v>4340</v>
      </c>
      <c r="S513" s="40" t="s">
        <v>77</v>
      </c>
      <c r="T513" s="40" t="s">
        <v>104</v>
      </c>
      <c r="U513" s="43">
        <v>54.65</v>
      </c>
      <c r="V513" s="43">
        <v>1</v>
      </c>
      <c r="W513" s="43">
        <v>0.7</v>
      </c>
      <c r="X513" s="43">
        <v>0.09</v>
      </c>
      <c r="Y513" s="43">
        <f t="shared" si="42"/>
        <v>0.7</v>
      </c>
      <c r="Z513" s="43">
        <f t="shared" si="43"/>
        <v>0.09</v>
      </c>
      <c r="AA513" s="43">
        <v>0.10199999999999999</v>
      </c>
      <c r="AB513" s="44">
        <v>7.3301763479408005E-2</v>
      </c>
      <c r="AC513">
        <f t="shared" si="44"/>
        <v>42</v>
      </c>
      <c r="AD513">
        <f t="shared" si="45"/>
        <v>0</v>
      </c>
      <c r="AE513">
        <f t="shared" si="46"/>
        <v>0</v>
      </c>
      <c r="AF513">
        <f>'TP Factors'!$D$3</f>
        <v>1.168489000131735</v>
      </c>
      <c r="AG513">
        <f t="shared" si="47"/>
        <v>0</v>
      </c>
    </row>
    <row r="514" spans="1:33">
      <c r="A514" s="40" t="s">
        <v>65</v>
      </c>
      <c r="B514" s="40">
        <v>27</v>
      </c>
      <c r="C514" s="40" t="s">
        <v>66</v>
      </c>
      <c r="D514" s="41">
        <v>33.090000000000003</v>
      </c>
      <c r="E514" s="40" t="s">
        <v>67</v>
      </c>
      <c r="F514" s="40">
        <v>1234</v>
      </c>
      <c r="G514" s="35">
        <v>81</v>
      </c>
      <c r="H514" s="40" t="s">
        <v>68</v>
      </c>
      <c r="I514" s="40" t="s">
        <v>69</v>
      </c>
      <c r="J514" s="40">
        <v>344</v>
      </c>
      <c r="K514" s="42">
        <v>234.18015330200001</v>
      </c>
      <c r="L514" s="42">
        <v>1158.8098230799999</v>
      </c>
      <c r="M514" s="41">
        <v>0.54</v>
      </c>
      <c r="N514" s="41">
        <v>0.06</v>
      </c>
      <c r="O514" s="40">
        <v>26325</v>
      </c>
      <c r="P514" s="40">
        <v>25769</v>
      </c>
      <c r="Q514" s="43">
        <v>26325</v>
      </c>
      <c r="R514" s="43">
        <v>1480</v>
      </c>
      <c r="S514" s="40" t="s">
        <v>77</v>
      </c>
      <c r="T514" s="40" t="s">
        <v>125</v>
      </c>
      <c r="U514" s="43">
        <v>54.65</v>
      </c>
      <c r="V514" s="43">
        <v>1</v>
      </c>
      <c r="W514" s="43">
        <v>1.58</v>
      </c>
      <c r="X514" s="43">
        <v>0.18</v>
      </c>
      <c r="Y514" s="43">
        <f t="shared" si="42"/>
        <v>1.58</v>
      </c>
      <c r="Z514" s="43">
        <f t="shared" si="43"/>
        <v>0.18</v>
      </c>
      <c r="AA514" s="43">
        <v>0.72899999999999998</v>
      </c>
      <c r="AB514" s="44">
        <v>0.16553505667136001</v>
      </c>
      <c r="AC514">
        <f t="shared" si="44"/>
        <v>678</v>
      </c>
      <c r="AD514">
        <f t="shared" si="45"/>
        <v>2</v>
      </c>
      <c r="AE514">
        <f t="shared" si="46"/>
        <v>0.3</v>
      </c>
      <c r="AF514">
        <f>'TP Factors'!$D$3</f>
        <v>1.168489000131735</v>
      </c>
      <c r="AG514">
        <f t="shared" si="47"/>
        <v>0.4</v>
      </c>
    </row>
    <row r="515" spans="1:33">
      <c r="A515" s="40" t="s">
        <v>65</v>
      </c>
      <c r="B515" s="40">
        <v>27</v>
      </c>
      <c r="C515" s="40" t="s">
        <v>66</v>
      </c>
      <c r="D515" s="41">
        <v>33.090000000000003</v>
      </c>
      <c r="E515" s="40" t="s">
        <v>67</v>
      </c>
      <c r="F515" s="40">
        <v>1234</v>
      </c>
      <c r="G515" s="35">
        <v>81</v>
      </c>
      <c r="H515" s="40" t="s">
        <v>68</v>
      </c>
      <c r="I515" s="40" t="s">
        <v>69</v>
      </c>
      <c r="J515" s="40">
        <v>15481</v>
      </c>
      <c r="K515" s="42">
        <v>1803.25966339</v>
      </c>
      <c r="L515" s="42">
        <v>52177.8711807</v>
      </c>
      <c r="M515" s="41">
        <v>24.46</v>
      </c>
      <c r="N515" s="41">
        <v>2.79</v>
      </c>
      <c r="O515" s="40">
        <v>26349</v>
      </c>
      <c r="P515" s="40">
        <v>25792</v>
      </c>
      <c r="Q515" s="43">
        <v>26349</v>
      </c>
      <c r="R515" s="43">
        <v>1480</v>
      </c>
      <c r="S515" s="40" t="s">
        <v>77</v>
      </c>
      <c r="T515" s="40" t="s">
        <v>125</v>
      </c>
      <c r="U515" s="43">
        <v>54.65</v>
      </c>
      <c r="V515" s="43">
        <v>1</v>
      </c>
      <c r="W515" s="43">
        <v>1.58</v>
      </c>
      <c r="X515" s="43">
        <v>0.18</v>
      </c>
      <c r="Y515" s="43">
        <f t="shared" ref="Y515:Y558" si="48">W515</f>
        <v>1.58</v>
      </c>
      <c r="Z515" s="43">
        <f t="shared" ref="Z515:Z558" si="49">X515</f>
        <v>0.18</v>
      </c>
      <c r="AA515" s="43">
        <v>0.72899999999999998</v>
      </c>
      <c r="AB515" s="44">
        <v>0.43468140609976902</v>
      </c>
      <c r="AC515">
        <f t="shared" ref="AC515:AC578" si="50">ROUND(AB515*AA515*U515*102.79,0)</f>
        <v>1780</v>
      </c>
      <c r="AD515">
        <f t="shared" ref="AD515:AD578" si="51">ROUND(Y515*AC515*0.002205,0)</f>
        <v>6</v>
      </c>
      <c r="AE515">
        <f t="shared" ref="AE515:AE578" si="52">ROUND(Z515*AC515*0.002205,1)</f>
        <v>0.7</v>
      </c>
      <c r="AF515">
        <f>'TP Factors'!$D$3</f>
        <v>1.168489000131735</v>
      </c>
      <c r="AG515">
        <f t="shared" ref="AG515:AG578" si="53">ROUND(AE515*AF515,1)</f>
        <v>0.8</v>
      </c>
    </row>
    <row r="516" spans="1:33">
      <c r="A516" s="40" t="s">
        <v>65</v>
      </c>
      <c r="B516" s="40">
        <v>27</v>
      </c>
      <c r="C516" s="40" t="s">
        <v>66</v>
      </c>
      <c r="D516" s="41">
        <v>33.090000000000003</v>
      </c>
      <c r="E516" s="40" t="s">
        <v>67</v>
      </c>
      <c r="F516" s="40">
        <v>3456</v>
      </c>
      <c r="G516" s="35">
        <v>3</v>
      </c>
      <c r="H516" s="40" t="s">
        <v>68</v>
      </c>
      <c r="I516" s="40" t="s">
        <v>69</v>
      </c>
      <c r="J516" s="40">
        <v>39</v>
      </c>
      <c r="K516" s="42">
        <v>118.723673168</v>
      </c>
      <c r="L516" s="42">
        <v>748.43602361000001</v>
      </c>
      <c r="M516" s="41">
        <v>0.03</v>
      </c>
      <c r="N516" s="41">
        <v>0</v>
      </c>
      <c r="O516" s="40">
        <v>26405</v>
      </c>
      <c r="P516" s="40">
        <v>25844</v>
      </c>
      <c r="Q516" s="43">
        <v>26405</v>
      </c>
      <c r="R516" s="43">
        <v>4340</v>
      </c>
      <c r="S516" s="40" t="s">
        <v>77</v>
      </c>
      <c r="T516" s="40" t="s">
        <v>104</v>
      </c>
      <c r="U516" s="43">
        <v>54.65</v>
      </c>
      <c r="V516" s="43">
        <v>1</v>
      </c>
      <c r="W516" s="43">
        <v>0.7</v>
      </c>
      <c r="X516" s="43">
        <v>0.09</v>
      </c>
      <c r="Y516" s="43">
        <f t="shared" si="48"/>
        <v>0.7</v>
      </c>
      <c r="Z516" s="43">
        <f t="shared" si="49"/>
        <v>0.09</v>
      </c>
      <c r="AA516" s="43">
        <v>0.10199999999999999</v>
      </c>
      <c r="AB516" s="44">
        <v>1.3493065665590999E-2</v>
      </c>
      <c r="AC516">
        <f t="shared" si="50"/>
        <v>8</v>
      </c>
      <c r="AD516">
        <f t="shared" si="51"/>
        <v>0</v>
      </c>
      <c r="AE516">
        <f t="shared" si="52"/>
        <v>0</v>
      </c>
      <c r="AF516">
        <f>'TP Factors'!$D$3</f>
        <v>1.168489000131735</v>
      </c>
      <c r="AG516">
        <f t="shared" si="53"/>
        <v>0</v>
      </c>
    </row>
    <row r="517" spans="1:33">
      <c r="A517" s="40" t="s">
        <v>65</v>
      </c>
      <c r="B517" s="40">
        <v>27</v>
      </c>
      <c r="C517" s="40" t="s">
        <v>66</v>
      </c>
      <c r="D517" s="41">
        <v>33.090000000000003</v>
      </c>
      <c r="E517" s="40" t="s">
        <v>67</v>
      </c>
      <c r="F517" s="40">
        <v>3456</v>
      </c>
      <c r="G517" s="35">
        <v>3</v>
      </c>
      <c r="H517" s="40" t="s">
        <v>68</v>
      </c>
      <c r="I517" s="40" t="s">
        <v>69</v>
      </c>
      <c r="J517" s="40">
        <v>2528</v>
      </c>
      <c r="K517" s="42">
        <v>1606.5061511700001</v>
      </c>
      <c r="L517" s="42">
        <v>48701.8338449</v>
      </c>
      <c r="M517" s="41">
        <v>1.77</v>
      </c>
      <c r="N517" s="41">
        <v>0.23</v>
      </c>
      <c r="O517" s="40">
        <v>26455</v>
      </c>
      <c r="P517" s="40">
        <v>25892</v>
      </c>
      <c r="Q517" s="43">
        <v>26455</v>
      </c>
      <c r="R517" s="43">
        <v>4340</v>
      </c>
      <c r="S517" s="40" t="s">
        <v>77</v>
      </c>
      <c r="T517" s="40" t="s">
        <v>104</v>
      </c>
      <c r="U517" s="43">
        <v>54.65</v>
      </c>
      <c r="V517" s="43">
        <v>1</v>
      </c>
      <c r="W517" s="43">
        <v>0.7</v>
      </c>
      <c r="X517" s="43">
        <v>0.09</v>
      </c>
      <c r="Y517" s="43">
        <f t="shared" si="48"/>
        <v>0.7</v>
      </c>
      <c r="Z517" s="43">
        <f t="shared" si="49"/>
        <v>0.09</v>
      </c>
      <c r="AA517" s="43">
        <v>0.10199999999999999</v>
      </c>
      <c r="AB517" s="44">
        <v>1.8177079971532902E-2</v>
      </c>
      <c r="AC517">
        <f t="shared" si="50"/>
        <v>10</v>
      </c>
      <c r="AD517">
        <f t="shared" si="51"/>
        <v>0</v>
      </c>
      <c r="AE517">
        <f t="shared" si="52"/>
        <v>0</v>
      </c>
      <c r="AF517">
        <f>'TP Factors'!$D$3</f>
        <v>1.168489000131735</v>
      </c>
      <c r="AG517">
        <f t="shared" si="53"/>
        <v>0</v>
      </c>
    </row>
    <row r="518" spans="1:33">
      <c r="A518" s="40" t="s">
        <v>65</v>
      </c>
      <c r="B518" s="40">
        <v>0</v>
      </c>
      <c r="D518" s="41">
        <v>0</v>
      </c>
      <c r="E518" s="40" t="s">
        <v>67</v>
      </c>
      <c r="F518" s="40">
        <v>0</v>
      </c>
      <c r="G518" s="35">
        <v>40</v>
      </c>
      <c r="H518" s="40" t="s">
        <v>68</v>
      </c>
      <c r="I518" s="40" t="s">
        <v>69</v>
      </c>
      <c r="J518" s="40">
        <v>0</v>
      </c>
      <c r="K518" s="42">
        <v>461.78993062799998</v>
      </c>
      <c r="L518" s="42">
        <v>1319.3693678</v>
      </c>
      <c r="M518" s="41">
        <v>0</v>
      </c>
      <c r="N518" s="41">
        <v>0</v>
      </c>
      <c r="O518" s="40">
        <v>0</v>
      </c>
      <c r="P518" s="40">
        <v>0</v>
      </c>
      <c r="Q518" s="43">
        <v>75103</v>
      </c>
      <c r="R518" s="43">
        <v>8110</v>
      </c>
      <c r="T518" s="40" t="s">
        <v>147</v>
      </c>
      <c r="U518" s="43">
        <v>54.65</v>
      </c>
      <c r="V518" s="43">
        <v>1</v>
      </c>
      <c r="W518" s="43">
        <v>1.1499999999999999</v>
      </c>
      <c r="X518" s="43">
        <v>0.15</v>
      </c>
      <c r="Y518" s="43">
        <f t="shared" si="48"/>
        <v>1.1499999999999999</v>
      </c>
      <c r="Z518" s="43">
        <f t="shared" si="49"/>
        <v>0.15</v>
      </c>
      <c r="AA518" s="43">
        <v>0.436</v>
      </c>
      <c r="AB518" s="44">
        <v>0.32576324176178001</v>
      </c>
      <c r="AC518">
        <f t="shared" si="50"/>
        <v>798</v>
      </c>
      <c r="AD518">
        <f t="shared" si="51"/>
        <v>2</v>
      </c>
      <c r="AE518">
        <f t="shared" si="52"/>
        <v>0.3</v>
      </c>
      <c r="AF518">
        <f>'TP Factors'!$D$3</f>
        <v>1.168489000131735</v>
      </c>
      <c r="AG518">
        <f t="shared" si="53"/>
        <v>0.4</v>
      </c>
    </row>
    <row r="519" spans="1:33">
      <c r="A519" s="40" t="s">
        <v>65</v>
      </c>
      <c r="B519" s="40">
        <v>0</v>
      </c>
      <c r="D519" s="41">
        <v>0</v>
      </c>
      <c r="E519" s="40" t="s">
        <v>67</v>
      </c>
      <c r="F519" s="40">
        <v>0</v>
      </c>
      <c r="G519" s="35">
        <v>40</v>
      </c>
      <c r="H519" s="40" t="s">
        <v>68</v>
      </c>
      <c r="I519" s="40" t="s">
        <v>69</v>
      </c>
      <c r="J519" s="40">
        <v>0</v>
      </c>
      <c r="K519" s="42">
        <v>86.318953495000002</v>
      </c>
      <c r="L519" s="42">
        <v>153.66077522399999</v>
      </c>
      <c r="M519" s="41">
        <v>0</v>
      </c>
      <c r="N519" s="41">
        <v>0</v>
      </c>
      <c r="O519" s="40">
        <v>0</v>
      </c>
      <c r="P519" s="40">
        <v>0</v>
      </c>
      <c r="Q519" s="43">
        <v>75104</v>
      </c>
      <c r="R519" s="43">
        <v>8110</v>
      </c>
      <c r="T519" s="40" t="s">
        <v>117</v>
      </c>
      <c r="U519" s="43">
        <v>54.65</v>
      </c>
      <c r="V519" s="43">
        <v>1</v>
      </c>
      <c r="W519" s="43">
        <v>1.1499999999999999</v>
      </c>
      <c r="X519" s="43">
        <v>0.15</v>
      </c>
      <c r="Y519" s="43">
        <f t="shared" si="48"/>
        <v>1.1499999999999999</v>
      </c>
      <c r="Z519" s="43">
        <f t="shared" si="49"/>
        <v>0.15</v>
      </c>
      <c r="AA519" s="43">
        <v>0.32600000000000001</v>
      </c>
      <c r="AB519" s="44">
        <v>3.7940122061470301E-2</v>
      </c>
      <c r="AC519">
        <f t="shared" si="50"/>
        <v>69</v>
      </c>
      <c r="AD519">
        <f t="shared" si="51"/>
        <v>0</v>
      </c>
      <c r="AE519">
        <f t="shared" si="52"/>
        <v>0</v>
      </c>
      <c r="AF519">
        <f>'TP Factors'!$D$3</f>
        <v>1.168489000131735</v>
      </c>
      <c r="AG519">
        <f t="shared" si="53"/>
        <v>0</v>
      </c>
    </row>
    <row r="520" spans="1:33">
      <c r="A520" s="40" t="s">
        <v>65</v>
      </c>
      <c r="B520" s="40">
        <v>0</v>
      </c>
      <c r="D520" s="41">
        <v>0</v>
      </c>
      <c r="E520" s="40" t="s">
        <v>67</v>
      </c>
      <c r="F520" s="40">
        <v>0</v>
      </c>
      <c r="G520" s="35">
        <v>40</v>
      </c>
      <c r="H520" s="40" t="s">
        <v>68</v>
      </c>
      <c r="I520" s="40" t="s">
        <v>69</v>
      </c>
      <c r="J520" s="40">
        <v>0</v>
      </c>
      <c r="K520" s="42">
        <v>262.42920071200001</v>
      </c>
      <c r="L520" s="42">
        <v>546.69909447400005</v>
      </c>
      <c r="M520" s="41">
        <v>0</v>
      </c>
      <c r="N520" s="41">
        <v>0</v>
      </c>
      <c r="O520" s="40">
        <v>0</v>
      </c>
      <c r="P520" s="40">
        <v>0</v>
      </c>
      <c r="Q520" s="43">
        <v>75100</v>
      </c>
      <c r="R520" s="43">
        <v>8110</v>
      </c>
      <c r="T520" s="40" t="s">
        <v>120</v>
      </c>
      <c r="U520" s="43">
        <v>54.65</v>
      </c>
      <c r="V520" s="43">
        <v>1</v>
      </c>
      <c r="W520" s="43">
        <v>1.1499999999999999</v>
      </c>
      <c r="X520" s="43">
        <v>0.15</v>
      </c>
      <c r="Y520" s="43">
        <f t="shared" si="48"/>
        <v>1.1499999999999999</v>
      </c>
      <c r="Z520" s="43">
        <f t="shared" si="49"/>
        <v>0.15</v>
      </c>
      <c r="AA520" s="43">
        <v>0.39900000000000002</v>
      </c>
      <c r="AB520" s="44">
        <v>0.13498086001590501</v>
      </c>
      <c r="AC520">
        <f t="shared" si="50"/>
        <v>303</v>
      </c>
      <c r="AD520">
        <f t="shared" si="51"/>
        <v>1</v>
      </c>
      <c r="AE520">
        <f t="shared" si="52"/>
        <v>0.1</v>
      </c>
      <c r="AF520">
        <f>'TP Factors'!$D$3</f>
        <v>1.168489000131735</v>
      </c>
      <c r="AG520">
        <f t="shared" si="53"/>
        <v>0.1</v>
      </c>
    </row>
    <row r="521" spans="1:33">
      <c r="A521" s="40" t="s">
        <v>65</v>
      </c>
      <c r="B521" s="40">
        <v>0</v>
      </c>
      <c r="D521" s="41">
        <v>0</v>
      </c>
      <c r="E521" s="40" t="s">
        <v>67</v>
      </c>
      <c r="F521" s="40">
        <v>0</v>
      </c>
      <c r="G521" s="35">
        <v>40</v>
      </c>
      <c r="H521" s="40" t="s">
        <v>68</v>
      </c>
      <c r="I521" s="40" t="s">
        <v>69</v>
      </c>
      <c r="J521" s="40">
        <v>0</v>
      </c>
      <c r="K521" s="42">
        <v>169.30035096500001</v>
      </c>
      <c r="L521" s="42">
        <v>219.40485033900001</v>
      </c>
      <c r="M521" s="41">
        <v>0</v>
      </c>
      <c r="N521" s="41">
        <v>0</v>
      </c>
      <c r="O521" s="40">
        <v>0</v>
      </c>
      <c r="P521" s="40">
        <v>0</v>
      </c>
      <c r="Q521" s="43">
        <v>75101</v>
      </c>
      <c r="R521" s="43">
        <v>8110</v>
      </c>
      <c r="T521" s="40" t="s">
        <v>117</v>
      </c>
      <c r="U521" s="43">
        <v>54.65</v>
      </c>
      <c r="V521" s="43">
        <v>1</v>
      </c>
      <c r="W521" s="43">
        <v>1.1499999999999999</v>
      </c>
      <c r="X521" s="43">
        <v>0.15</v>
      </c>
      <c r="Y521" s="43">
        <f t="shared" si="48"/>
        <v>1.1499999999999999</v>
      </c>
      <c r="Z521" s="43">
        <f t="shared" si="49"/>
        <v>0.15</v>
      </c>
      <c r="AA521" s="43">
        <v>0.32600000000000001</v>
      </c>
      <c r="AB521" s="44">
        <v>5.41729079173984E-2</v>
      </c>
      <c r="AC521">
        <f t="shared" si="50"/>
        <v>99</v>
      </c>
      <c r="AD521">
        <f t="shared" si="51"/>
        <v>0</v>
      </c>
      <c r="AE521">
        <f t="shared" si="52"/>
        <v>0</v>
      </c>
      <c r="AF521">
        <f>'TP Factors'!$D$3</f>
        <v>1.168489000131735</v>
      </c>
      <c r="AG521">
        <f t="shared" si="53"/>
        <v>0</v>
      </c>
    </row>
    <row r="522" spans="1:33">
      <c r="A522" s="40" t="s">
        <v>65</v>
      </c>
      <c r="B522" s="40">
        <v>0</v>
      </c>
      <c r="D522" s="41">
        <v>0</v>
      </c>
      <c r="E522" s="40" t="s">
        <v>67</v>
      </c>
      <c r="F522" s="40">
        <v>0</v>
      </c>
      <c r="G522" s="35">
        <v>102.5</v>
      </c>
      <c r="H522" s="40" t="s">
        <v>68</v>
      </c>
      <c r="I522" s="40" t="s">
        <v>69</v>
      </c>
      <c r="J522" s="40">
        <v>0</v>
      </c>
      <c r="K522" s="42">
        <v>115.17702112400001</v>
      </c>
      <c r="L522" s="42">
        <v>206.81440189200001</v>
      </c>
      <c r="M522" s="41">
        <v>0</v>
      </c>
      <c r="N522" s="41">
        <v>0</v>
      </c>
      <c r="O522" s="40">
        <v>0</v>
      </c>
      <c r="P522" s="40">
        <v>0</v>
      </c>
      <c r="Q522" s="43">
        <v>75133</v>
      </c>
      <c r="R522" s="43">
        <v>1300</v>
      </c>
      <c r="T522" s="40" t="s">
        <v>83</v>
      </c>
      <c r="U522" s="43">
        <v>54.65</v>
      </c>
      <c r="V522" s="43">
        <v>1</v>
      </c>
      <c r="W522" s="43">
        <v>2.1</v>
      </c>
      <c r="X522" s="43">
        <v>0.51600000000000001</v>
      </c>
      <c r="Y522" s="43">
        <f t="shared" si="48"/>
        <v>2.1</v>
      </c>
      <c r="Z522" s="43">
        <f t="shared" si="49"/>
        <v>0.51600000000000001</v>
      </c>
      <c r="AA522" s="43">
        <v>0.63100000000000001</v>
      </c>
      <c r="AB522" s="44">
        <v>5.1064193085598397E-2</v>
      </c>
      <c r="AC522">
        <f t="shared" si="50"/>
        <v>181</v>
      </c>
      <c r="AD522">
        <f t="shared" si="51"/>
        <v>1</v>
      </c>
      <c r="AE522">
        <f t="shared" si="52"/>
        <v>0.2</v>
      </c>
      <c r="AF522">
        <f>'TP Factors'!$D$3</f>
        <v>1.168489000131735</v>
      </c>
      <c r="AG522">
        <f t="shared" si="53"/>
        <v>0.2</v>
      </c>
    </row>
    <row r="523" spans="1:33">
      <c r="A523" s="40" t="s">
        <v>65</v>
      </c>
      <c r="B523" s="40">
        <v>0</v>
      </c>
      <c r="D523" s="41">
        <v>0</v>
      </c>
      <c r="E523" s="40" t="s">
        <v>67</v>
      </c>
      <c r="F523" s="40">
        <v>0</v>
      </c>
      <c r="G523" s="35">
        <v>102.5</v>
      </c>
      <c r="H523" s="40" t="s">
        <v>68</v>
      </c>
      <c r="I523" s="40" t="s">
        <v>69</v>
      </c>
      <c r="J523" s="40">
        <v>0</v>
      </c>
      <c r="K523" s="42">
        <v>1588.71223323</v>
      </c>
      <c r="L523" s="42">
        <v>6441.3842099399999</v>
      </c>
      <c r="M523" s="41">
        <v>0</v>
      </c>
      <c r="N523" s="41">
        <v>0</v>
      </c>
      <c r="O523" s="40">
        <v>0</v>
      </c>
      <c r="P523" s="40">
        <v>0</v>
      </c>
      <c r="Q523" s="43">
        <v>75135</v>
      </c>
      <c r="R523" s="43">
        <v>1300</v>
      </c>
      <c r="T523" s="40" t="s">
        <v>89</v>
      </c>
      <c r="U523" s="43">
        <v>54.65</v>
      </c>
      <c r="V523" s="43">
        <v>1</v>
      </c>
      <c r="W523" s="43">
        <v>2.1</v>
      </c>
      <c r="X523" s="43">
        <v>0.51600000000000001</v>
      </c>
      <c r="Y523" s="43">
        <f t="shared" si="48"/>
        <v>2.1</v>
      </c>
      <c r="Z523" s="43">
        <f t="shared" si="49"/>
        <v>0.51600000000000001</v>
      </c>
      <c r="AA523" s="43">
        <v>0.66200000000000003</v>
      </c>
      <c r="AB523" s="44">
        <v>1.5165113681885001</v>
      </c>
      <c r="AC523">
        <f t="shared" si="50"/>
        <v>5640</v>
      </c>
      <c r="AD523">
        <f t="shared" si="51"/>
        <v>26</v>
      </c>
      <c r="AE523">
        <f t="shared" si="52"/>
        <v>6.4</v>
      </c>
      <c r="AF523">
        <f>'TP Factors'!$D$3</f>
        <v>1.168489000131735</v>
      </c>
      <c r="AG523">
        <f t="shared" si="53"/>
        <v>7.5</v>
      </c>
    </row>
    <row r="524" spans="1:33">
      <c r="A524" s="40" t="s">
        <v>65</v>
      </c>
      <c r="B524" s="40">
        <v>0</v>
      </c>
      <c r="D524" s="41">
        <v>0</v>
      </c>
      <c r="E524" s="40" t="s">
        <v>67</v>
      </c>
      <c r="F524" s="40">
        <v>0</v>
      </c>
      <c r="G524" s="35">
        <v>102.5</v>
      </c>
      <c r="H524" s="40" t="s">
        <v>68</v>
      </c>
      <c r="I524" s="40" t="s">
        <v>69</v>
      </c>
      <c r="J524" s="40">
        <v>0</v>
      </c>
      <c r="K524" s="42">
        <v>282.07935738600003</v>
      </c>
      <c r="L524" s="42">
        <v>1270.38304165</v>
      </c>
      <c r="M524" s="41">
        <v>0</v>
      </c>
      <c r="N524" s="41">
        <v>0</v>
      </c>
      <c r="O524" s="40">
        <v>0</v>
      </c>
      <c r="P524" s="40">
        <v>0</v>
      </c>
      <c r="Q524" s="43">
        <v>75136</v>
      </c>
      <c r="R524" s="43">
        <v>1300</v>
      </c>
      <c r="T524" s="40" t="s">
        <v>83</v>
      </c>
      <c r="U524" s="43">
        <v>54.65</v>
      </c>
      <c r="V524" s="43">
        <v>1</v>
      </c>
      <c r="W524" s="43">
        <v>2.1</v>
      </c>
      <c r="X524" s="43">
        <v>0.51600000000000001</v>
      </c>
      <c r="Y524" s="43">
        <f t="shared" si="48"/>
        <v>2.1</v>
      </c>
      <c r="Z524" s="43">
        <f t="shared" si="49"/>
        <v>0.51600000000000001</v>
      </c>
      <c r="AA524" s="43">
        <v>0.63100000000000001</v>
      </c>
      <c r="AB524" s="44">
        <v>0.31366806942335701</v>
      </c>
      <c r="AC524">
        <f t="shared" si="50"/>
        <v>1112</v>
      </c>
      <c r="AD524">
        <f t="shared" si="51"/>
        <v>5</v>
      </c>
      <c r="AE524">
        <f t="shared" si="52"/>
        <v>1.3</v>
      </c>
      <c r="AF524">
        <f>'TP Factors'!$D$3</f>
        <v>1.168489000131735</v>
      </c>
      <c r="AG524">
        <f t="shared" si="53"/>
        <v>1.5</v>
      </c>
    </row>
    <row r="525" spans="1:33">
      <c r="A525" s="40" t="s">
        <v>65</v>
      </c>
      <c r="B525" s="40">
        <v>0</v>
      </c>
      <c r="D525" s="41">
        <v>0</v>
      </c>
      <c r="E525" s="40" t="s">
        <v>67</v>
      </c>
      <c r="F525" s="40">
        <v>0</v>
      </c>
      <c r="G525" s="35">
        <v>102.5</v>
      </c>
      <c r="H525" s="40" t="s">
        <v>68</v>
      </c>
      <c r="I525" s="40" t="s">
        <v>69</v>
      </c>
      <c r="J525" s="40">
        <v>0</v>
      </c>
      <c r="K525" s="42">
        <v>143.795029806</v>
      </c>
      <c r="L525" s="42">
        <v>477.77714204799997</v>
      </c>
      <c r="M525" s="41">
        <v>0</v>
      </c>
      <c r="N525" s="41">
        <v>0</v>
      </c>
      <c r="O525" s="40">
        <v>0</v>
      </c>
      <c r="P525" s="40">
        <v>0</v>
      </c>
      <c r="Q525" s="43">
        <v>75137</v>
      </c>
      <c r="R525" s="43">
        <v>1300</v>
      </c>
      <c r="T525" s="40" t="s">
        <v>135</v>
      </c>
      <c r="U525" s="43">
        <v>54.65</v>
      </c>
      <c r="V525" s="43">
        <v>1</v>
      </c>
      <c r="W525" s="43">
        <v>2.1</v>
      </c>
      <c r="X525" s="43">
        <v>0.51600000000000001</v>
      </c>
      <c r="Y525" s="43">
        <f t="shared" si="48"/>
        <v>2.1</v>
      </c>
      <c r="Z525" s="43">
        <f t="shared" si="49"/>
        <v>0.51600000000000001</v>
      </c>
      <c r="AA525" s="43">
        <v>0.69199999999999995</v>
      </c>
      <c r="AB525" s="44">
        <v>0.11796708341458099</v>
      </c>
      <c r="AC525">
        <f t="shared" si="50"/>
        <v>459</v>
      </c>
      <c r="AD525">
        <f t="shared" si="51"/>
        <v>2</v>
      </c>
      <c r="AE525">
        <f t="shared" si="52"/>
        <v>0.5</v>
      </c>
      <c r="AF525">
        <f>'TP Factors'!$D$3</f>
        <v>1.168489000131735</v>
      </c>
      <c r="AG525">
        <f t="shared" si="53"/>
        <v>0.6</v>
      </c>
    </row>
    <row r="526" spans="1:33">
      <c r="A526" s="40" t="s">
        <v>65</v>
      </c>
      <c r="B526" s="40">
        <v>0</v>
      </c>
      <c r="D526" s="41">
        <v>0</v>
      </c>
      <c r="E526" s="40" t="s">
        <v>67</v>
      </c>
      <c r="F526" s="40">
        <v>0</v>
      </c>
      <c r="G526" s="35">
        <v>102.5</v>
      </c>
      <c r="H526" s="40" t="s">
        <v>68</v>
      </c>
      <c r="I526" s="40" t="s">
        <v>69</v>
      </c>
      <c r="J526" s="40">
        <v>0</v>
      </c>
      <c r="K526" s="42">
        <v>16.275466486900001</v>
      </c>
      <c r="L526" s="42">
        <v>11.443569305600001</v>
      </c>
      <c r="M526" s="41">
        <v>0</v>
      </c>
      <c r="N526" s="41">
        <v>0</v>
      </c>
      <c r="O526" s="40">
        <v>0</v>
      </c>
      <c r="P526" s="40">
        <v>0</v>
      </c>
      <c r="Q526" s="43">
        <v>75138</v>
      </c>
      <c r="R526" s="43">
        <v>1300</v>
      </c>
      <c r="T526" s="40" t="s">
        <v>89</v>
      </c>
      <c r="U526" s="43">
        <v>54.65</v>
      </c>
      <c r="V526" s="43">
        <v>1</v>
      </c>
      <c r="W526" s="43">
        <v>2.1</v>
      </c>
      <c r="X526" s="43">
        <v>0.51600000000000001</v>
      </c>
      <c r="Y526" s="43">
        <f t="shared" si="48"/>
        <v>2.1</v>
      </c>
      <c r="Z526" s="43">
        <f t="shared" si="49"/>
        <v>0.51600000000000001</v>
      </c>
      <c r="AA526" s="43">
        <v>0.66200000000000003</v>
      </c>
      <c r="AB526" s="44">
        <v>2.82551117910077E-3</v>
      </c>
      <c r="AC526">
        <f t="shared" si="50"/>
        <v>11</v>
      </c>
      <c r="AD526">
        <f t="shared" si="51"/>
        <v>0</v>
      </c>
      <c r="AE526">
        <f t="shared" si="52"/>
        <v>0</v>
      </c>
      <c r="AF526">
        <f>'TP Factors'!$D$3</f>
        <v>1.168489000131735</v>
      </c>
      <c r="AG526">
        <f t="shared" si="53"/>
        <v>0</v>
      </c>
    </row>
    <row r="527" spans="1:33">
      <c r="A527" s="40" t="s">
        <v>65</v>
      </c>
      <c r="B527" s="40">
        <v>0</v>
      </c>
      <c r="D527" s="41">
        <v>0</v>
      </c>
      <c r="E527" s="40" t="s">
        <v>67</v>
      </c>
      <c r="F527" s="40">
        <v>0</v>
      </c>
      <c r="G527" s="35">
        <v>102.5</v>
      </c>
      <c r="H527" s="40" t="s">
        <v>68</v>
      </c>
      <c r="I527" s="40" t="s">
        <v>69</v>
      </c>
      <c r="J527" s="40">
        <v>0</v>
      </c>
      <c r="K527" s="42">
        <v>90.112804793099997</v>
      </c>
      <c r="L527" s="42">
        <v>156.57910962899999</v>
      </c>
      <c r="M527" s="41">
        <v>0</v>
      </c>
      <c r="N527" s="41">
        <v>0</v>
      </c>
      <c r="O527" s="40">
        <v>0</v>
      </c>
      <c r="P527" s="40">
        <v>0</v>
      </c>
      <c r="Q527" s="43">
        <v>75139</v>
      </c>
      <c r="R527" s="43">
        <v>1300</v>
      </c>
      <c r="T527" s="40" t="s">
        <v>135</v>
      </c>
      <c r="U527" s="43">
        <v>54.65</v>
      </c>
      <c r="V527" s="43">
        <v>1</v>
      </c>
      <c r="W527" s="43">
        <v>2.1</v>
      </c>
      <c r="X527" s="43">
        <v>0.51600000000000001</v>
      </c>
      <c r="Y527" s="43">
        <f t="shared" si="48"/>
        <v>2.1</v>
      </c>
      <c r="Z527" s="43">
        <f t="shared" si="49"/>
        <v>0.51600000000000001</v>
      </c>
      <c r="AA527" s="43">
        <v>0.69199999999999995</v>
      </c>
      <c r="AB527" s="44">
        <v>3.8660660730877199E-2</v>
      </c>
      <c r="AC527">
        <f t="shared" si="50"/>
        <v>150</v>
      </c>
      <c r="AD527">
        <f t="shared" si="51"/>
        <v>1</v>
      </c>
      <c r="AE527">
        <f t="shared" si="52"/>
        <v>0.2</v>
      </c>
      <c r="AF527">
        <f>'TP Factors'!$D$3</f>
        <v>1.168489000131735</v>
      </c>
      <c r="AG527">
        <f t="shared" si="53"/>
        <v>0.2</v>
      </c>
    </row>
    <row r="528" spans="1:33">
      <c r="A528" s="40" t="s">
        <v>65</v>
      </c>
      <c r="B528" s="40">
        <v>0</v>
      </c>
      <c r="D528" s="41">
        <v>0</v>
      </c>
      <c r="E528" s="40" t="s">
        <v>67</v>
      </c>
      <c r="F528" s="40">
        <v>0</v>
      </c>
      <c r="G528" s="35">
        <v>102.5</v>
      </c>
      <c r="H528" s="40" t="s">
        <v>68</v>
      </c>
      <c r="I528" s="40" t="s">
        <v>69</v>
      </c>
      <c r="J528" s="40">
        <v>0</v>
      </c>
      <c r="K528" s="42">
        <v>146.788954432</v>
      </c>
      <c r="L528" s="42">
        <v>179.73562970699999</v>
      </c>
      <c r="M528" s="41">
        <v>0</v>
      </c>
      <c r="N528" s="41">
        <v>0</v>
      </c>
      <c r="O528" s="40">
        <v>0</v>
      </c>
      <c r="P528" s="40">
        <v>0</v>
      </c>
      <c r="Q528" s="43">
        <v>75140</v>
      </c>
      <c r="R528" s="43">
        <v>1300</v>
      </c>
      <c r="T528" s="40" t="s">
        <v>89</v>
      </c>
      <c r="U528" s="43">
        <v>54.65</v>
      </c>
      <c r="V528" s="43">
        <v>1</v>
      </c>
      <c r="W528" s="43">
        <v>2.1</v>
      </c>
      <c r="X528" s="43">
        <v>0.51600000000000001</v>
      </c>
      <c r="Y528" s="43">
        <f t="shared" si="48"/>
        <v>2.1</v>
      </c>
      <c r="Z528" s="43">
        <f t="shared" si="49"/>
        <v>0.51600000000000001</v>
      </c>
      <c r="AA528" s="43">
        <v>0.66200000000000003</v>
      </c>
      <c r="AB528" s="44">
        <v>4.4378204657161503E-2</v>
      </c>
      <c r="AC528">
        <f t="shared" si="50"/>
        <v>165</v>
      </c>
      <c r="AD528">
        <f t="shared" si="51"/>
        <v>1</v>
      </c>
      <c r="AE528">
        <f t="shared" si="52"/>
        <v>0.2</v>
      </c>
      <c r="AF528">
        <f>'TP Factors'!$D$3</f>
        <v>1.168489000131735</v>
      </c>
      <c r="AG528">
        <f t="shared" si="53"/>
        <v>0.2</v>
      </c>
    </row>
    <row r="529" spans="1:33">
      <c r="A529" s="40" t="s">
        <v>65</v>
      </c>
      <c r="B529" s="40">
        <v>0</v>
      </c>
      <c r="D529" s="41">
        <v>0</v>
      </c>
      <c r="E529" s="40" t="s">
        <v>67</v>
      </c>
      <c r="F529" s="40">
        <v>0</v>
      </c>
      <c r="G529" s="35">
        <v>102.5</v>
      </c>
      <c r="H529" s="40" t="s">
        <v>68</v>
      </c>
      <c r="I529" s="40" t="s">
        <v>69</v>
      </c>
      <c r="J529" s="40">
        <v>0</v>
      </c>
      <c r="K529" s="42">
        <v>25.960272791200001</v>
      </c>
      <c r="L529" s="42">
        <v>35.795799173699997</v>
      </c>
      <c r="M529" s="41">
        <v>0</v>
      </c>
      <c r="N529" s="41">
        <v>0</v>
      </c>
      <c r="O529" s="40">
        <v>0</v>
      </c>
      <c r="P529" s="40">
        <v>0</v>
      </c>
      <c r="Q529" s="43">
        <v>75141</v>
      </c>
      <c r="R529" s="43">
        <v>1300</v>
      </c>
      <c r="T529" s="40" t="s">
        <v>83</v>
      </c>
      <c r="U529" s="43">
        <v>54.65</v>
      </c>
      <c r="V529" s="43">
        <v>1</v>
      </c>
      <c r="W529" s="43">
        <v>2.1</v>
      </c>
      <c r="X529" s="43">
        <v>0.51600000000000001</v>
      </c>
      <c r="Y529" s="43">
        <f t="shared" si="48"/>
        <v>2.1</v>
      </c>
      <c r="Z529" s="43">
        <f t="shared" si="49"/>
        <v>0.51600000000000001</v>
      </c>
      <c r="AA529" s="43">
        <v>0.63100000000000001</v>
      </c>
      <c r="AB529" s="44">
        <v>8.8382766172128892E-3</v>
      </c>
      <c r="AC529">
        <f t="shared" si="50"/>
        <v>31</v>
      </c>
      <c r="AD529">
        <f t="shared" si="51"/>
        <v>0</v>
      </c>
      <c r="AE529">
        <f t="shared" si="52"/>
        <v>0</v>
      </c>
      <c r="AF529">
        <f>'TP Factors'!$D$3</f>
        <v>1.168489000131735</v>
      </c>
      <c r="AG529">
        <f t="shared" si="53"/>
        <v>0</v>
      </c>
    </row>
    <row r="530" spans="1:33">
      <c r="A530" s="40" t="s">
        <v>65</v>
      </c>
      <c r="B530" s="40">
        <v>0</v>
      </c>
      <c r="D530" s="41">
        <v>0</v>
      </c>
      <c r="E530" s="40" t="s">
        <v>67</v>
      </c>
      <c r="F530" s="40">
        <v>0</v>
      </c>
      <c r="G530" s="35">
        <v>102.5</v>
      </c>
      <c r="H530" s="40" t="s">
        <v>68</v>
      </c>
      <c r="I530" s="40" t="s">
        <v>69</v>
      </c>
      <c r="J530" s="40">
        <v>0</v>
      </c>
      <c r="K530" s="42">
        <v>146.670759664</v>
      </c>
      <c r="L530" s="42">
        <v>108.403685825</v>
      </c>
      <c r="M530" s="41">
        <v>0</v>
      </c>
      <c r="N530" s="41">
        <v>0</v>
      </c>
      <c r="O530" s="40">
        <v>0</v>
      </c>
      <c r="P530" s="40">
        <v>0</v>
      </c>
      <c r="Q530" s="43">
        <v>75142</v>
      </c>
      <c r="R530" s="43">
        <v>1300</v>
      </c>
      <c r="T530" s="40" t="s">
        <v>135</v>
      </c>
      <c r="U530" s="43">
        <v>54.65</v>
      </c>
      <c r="V530" s="43">
        <v>1</v>
      </c>
      <c r="W530" s="43">
        <v>2.1</v>
      </c>
      <c r="X530" s="43">
        <v>0.51600000000000001</v>
      </c>
      <c r="Y530" s="43">
        <f t="shared" si="48"/>
        <v>2.1</v>
      </c>
      <c r="Z530" s="43">
        <f t="shared" si="49"/>
        <v>0.51600000000000001</v>
      </c>
      <c r="AA530" s="43">
        <v>0.69199999999999995</v>
      </c>
      <c r="AB530" s="44">
        <v>2.6765761040523101E-2</v>
      </c>
      <c r="AC530">
        <f t="shared" si="50"/>
        <v>104</v>
      </c>
      <c r="AD530">
        <f t="shared" si="51"/>
        <v>0</v>
      </c>
      <c r="AE530">
        <f t="shared" si="52"/>
        <v>0.1</v>
      </c>
      <c r="AF530">
        <f>'TP Factors'!$D$3</f>
        <v>1.168489000131735</v>
      </c>
      <c r="AG530">
        <f t="shared" si="53"/>
        <v>0.1</v>
      </c>
    </row>
    <row r="531" spans="1:33">
      <c r="A531" s="40" t="s">
        <v>65</v>
      </c>
      <c r="B531" s="40">
        <v>0</v>
      </c>
      <c r="D531" s="41">
        <v>0</v>
      </c>
      <c r="E531" s="40" t="s">
        <v>67</v>
      </c>
      <c r="F531" s="40">
        <v>0</v>
      </c>
      <c r="G531" s="35">
        <v>102.5</v>
      </c>
      <c r="H531" s="40" t="s">
        <v>68</v>
      </c>
      <c r="I531" s="40" t="s">
        <v>69</v>
      </c>
      <c r="J531" s="40">
        <v>0</v>
      </c>
      <c r="K531" s="42">
        <v>145.58439740599999</v>
      </c>
      <c r="L531" s="42">
        <v>313.26401638900001</v>
      </c>
      <c r="M531" s="41">
        <v>0</v>
      </c>
      <c r="N531" s="41">
        <v>0</v>
      </c>
      <c r="O531" s="40">
        <v>0</v>
      </c>
      <c r="P531" s="40">
        <v>0</v>
      </c>
      <c r="Q531" s="43">
        <v>75143</v>
      </c>
      <c r="R531" s="43">
        <v>1300</v>
      </c>
      <c r="T531" s="40" t="s">
        <v>83</v>
      </c>
      <c r="U531" s="43">
        <v>54.65</v>
      </c>
      <c r="V531" s="43">
        <v>1</v>
      </c>
      <c r="W531" s="43">
        <v>2.1</v>
      </c>
      <c r="X531" s="43">
        <v>0.51600000000000001</v>
      </c>
      <c r="Y531" s="43">
        <f t="shared" si="48"/>
        <v>2.1</v>
      </c>
      <c r="Z531" s="43">
        <f t="shared" si="49"/>
        <v>0.51600000000000001</v>
      </c>
      <c r="AA531" s="43">
        <v>0.63100000000000001</v>
      </c>
      <c r="AB531" s="44">
        <v>7.7347499940217307E-2</v>
      </c>
      <c r="AC531">
        <f t="shared" si="50"/>
        <v>274</v>
      </c>
      <c r="AD531">
        <f t="shared" si="51"/>
        <v>1</v>
      </c>
      <c r="AE531">
        <f t="shared" si="52"/>
        <v>0.3</v>
      </c>
      <c r="AF531">
        <f>'TP Factors'!$D$3</f>
        <v>1.168489000131735</v>
      </c>
      <c r="AG531">
        <f t="shared" si="53"/>
        <v>0.4</v>
      </c>
    </row>
    <row r="532" spans="1:33">
      <c r="A532" s="40" t="s">
        <v>65</v>
      </c>
      <c r="B532" s="40">
        <v>0</v>
      </c>
      <c r="D532" s="41">
        <v>0</v>
      </c>
      <c r="E532" s="40" t="s">
        <v>67</v>
      </c>
      <c r="F532" s="40">
        <v>0</v>
      </c>
      <c r="G532" s="35">
        <v>13</v>
      </c>
      <c r="H532" s="40" t="s">
        <v>68</v>
      </c>
      <c r="I532" s="40" t="s">
        <v>69</v>
      </c>
      <c r="J532" s="40">
        <v>0</v>
      </c>
      <c r="K532" s="42">
        <v>72.808382157500006</v>
      </c>
      <c r="L532" s="42">
        <v>317.20543289300002</v>
      </c>
      <c r="M532" s="41">
        <v>0</v>
      </c>
      <c r="N532" s="41">
        <v>0</v>
      </c>
      <c r="O532" s="40">
        <v>0</v>
      </c>
      <c r="P532" s="40">
        <v>0</v>
      </c>
      <c r="Q532" s="43">
        <v>75156</v>
      </c>
      <c r="R532" s="43">
        <v>1100</v>
      </c>
      <c r="T532" s="40" t="s">
        <v>97</v>
      </c>
      <c r="U532" s="43">
        <v>54.65</v>
      </c>
      <c r="V532" s="43">
        <v>1</v>
      </c>
      <c r="W532" s="43">
        <v>1.85</v>
      </c>
      <c r="X532" s="43">
        <v>0.22</v>
      </c>
      <c r="Y532" s="43">
        <f t="shared" si="48"/>
        <v>1.85</v>
      </c>
      <c r="Z532" s="43">
        <f t="shared" si="49"/>
        <v>0.22</v>
      </c>
      <c r="AA532" s="43">
        <v>0.17399999999999999</v>
      </c>
      <c r="AB532" s="44">
        <v>7.83208496766888E-2</v>
      </c>
      <c r="AC532">
        <f t="shared" si="50"/>
        <v>77</v>
      </c>
      <c r="AD532">
        <f t="shared" si="51"/>
        <v>0</v>
      </c>
      <c r="AE532">
        <f t="shared" si="52"/>
        <v>0</v>
      </c>
      <c r="AF532">
        <f>'TP Factors'!$D$3</f>
        <v>1.168489000131735</v>
      </c>
      <c r="AG532">
        <f t="shared" si="53"/>
        <v>0</v>
      </c>
    </row>
    <row r="533" spans="1:33">
      <c r="A533" s="40" t="s">
        <v>65</v>
      </c>
      <c r="B533" s="40">
        <v>0</v>
      </c>
      <c r="D533" s="41">
        <v>0</v>
      </c>
      <c r="E533" s="40" t="s">
        <v>67</v>
      </c>
      <c r="F533" s="40">
        <v>0</v>
      </c>
      <c r="G533" s="35">
        <v>13</v>
      </c>
      <c r="H533" s="40" t="s">
        <v>68</v>
      </c>
      <c r="I533" s="40" t="s">
        <v>69</v>
      </c>
      <c r="J533" s="40">
        <v>0</v>
      </c>
      <c r="K533" s="42">
        <v>202.354006785</v>
      </c>
      <c r="L533" s="42">
        <v>876.95205761700004</v>
      </c>
      <c r="M533" s="41">
        <v>0</v>
      </c>
      <c r="N533" s="41">
        <v>0</v>
      </c>
      <c r="O533" s="40">
        <v>0</v>
      </c>
      <c r="P533" s="40">
        <v>0</v>
      </c>
      <c r="Q533" s="43">
        <v>75233</v>
      </c>
      <c r="R533" s="43">
        <v>1100</v>
      </c>
      <c r="T533" s="40" t="s">
        <v>74</v>
      </c>
      <c r="U533" s="43">
        <v>54.65</v>
      </c>
      <c r="V533" s="43">
        <v>1</v>
      </c>
      <c r="W533" s="43">
        <v>1.85</v>
      </c>
      <c r="X533" s="43">
        <v>0.22</v>
      </c>
      <c r="Y533" s="43">
        <f t="shared" si="48"/>
        <v>1.85</v>
      </c>
      <c r="Z533" s="43">
        <f t="shared" si="49"/>
        <v>0.22</v>
      </c>
      <c r="AA533" s="43">
        <v>0.34200000000000003</v>
      </c>
      <c r="AB533" s="44">
        <v>2.9905010174339001E-2</v>
      </c>
      <c r="AC533">
        <f t="shared" si="50"/>
        <v>57</v>
      </c>
      <c r="AD533">
        <f t="shared" si="51"/>
        <v>0</v>
      </c>
      <c r="AE533">
        <f t="shared" si="52"/>
        <v>0</v>
      </c>
      <c r="AF533">
        <f>'TP Factors'!$D$3</f>
        <v>1.168489000131735</v>
      </c>
      <c r="AG533">
        <f t="shared" si="53"/>
        <v>0</v>
      </c>
    </row>
    <row r="534" spans="1:33">
      <c r="A534" s="40" t="s">
        <v>65</v>
      </c>
      <c r="B534" s="40">
        <v>0</v>
      </c>
      <c r="D534" s="41">
        <v>0</v>
      </c>
      <c r="E534" s="40" t="s">
        <v>67</v>
      </c>
      <c r="F534" s="40">
        <v>0</v>
      </c>
      <c r="G534" s="35">
        <v>13</v>
      </c>
      <c r="H534" s="40" t="s">
        <v>68</v>
      </c>
      <c r="I534" s="40" t="s">
        <v>69</v>
      </c>
      <c r="J534" s="40">
        <v>0</v>
      </c>
      <c r="K534" s="42">
        <v>7.36098232255</v>
      </c>
      <c r="L534" s="42">
        <v>2.1361027344400001</v>
      </c>
      <c r="M534" s="41">
        <v>0</v>
      </c>
      <c r="N534" s="41">
        <v>0</v>
      </c>
      <c r="O534" s="40">
        <v>0</v>
      </c>
      <c r="P534" s="40">
        <v>0</v>
      </c>
      <c r="Q534" s="43">
        <v>75234</v>
      </c>
      <c r="R534" s="43">
        <v>1100</v>
      </c>
      <c r="T534" s="40" t="s">
        <v>97</v>
      </c>
      <c r="U534" s="43">
        <v>54.65</v>
      </c>
      <c r="V534" s="43">
        <v>1</v>
      </c>
      <c r="W534" s="43">
        <v>1.85</v>
      </c>
      <c r="X534" s="43">
        <v>0.22</v>
      </c>
      <c r="Y534" s="43">
        <f t="shared" si="48"/>
        <v>1.85</v>
      </c>
      <c r="Z534" s="43">
        <f t="shared" si="49"/>
        <v>0.22</v>
      </c>
      <c r="AA534" s="43">
        <v>0.17399999999999999</v>
      </c>
      <c r="AB534" s="44">
        <v>5.2742129945757997E-4</v>
      </c>
      <c r="AC534">
        <f t="shared" si="50"/>
        <v>1</v>
      </c>
      <c r="AD534">
        <f t="shared" si="51"/>
        <v>0</v>
      </c>
      <c r="AE534">
        <f t="shared" si="52"/>
        <v>0</v>
      </c>
      <c r="AF534">
        <f>'TP Factors'!$D$3</f>
        <v>1.168489000131735</v>
      </c>
      <c r="AG534">
        <f t="shared" si="53"/>
        <v>0</v>
      </c>
    </row>
    <row r="535" spans="1:33">
      <c r="A535" s="40" t="s">
        <v>65</v>
      </c>
      <c r="B535" s="40">
        <v>0</v>
      </c>
      <c r="D535" s="41">
        <v>0</v>
      </c>
      <c r="E535" s="40" t="s">
        <v>67</v>
      </c>
      <c r="F535" s="40">
        <v>0</v>
      </c>
      <c r="G535" s="35">
        <v>40</v>
      </c>
      <c r="H535" s="40" t="s">
        <v>68</v>
      </c>
      <c r="I535" s="40" t="s">
        <v>69</v>
      </c>
      <c r="J535" s="40">
        <v>0</v>
      </c>
      <c r="K535" s="42">
        <v>386.088653566</v>
      </c>
      <c r="L535" s="42">
        <v>6073.9160730000003</v>
      </c>
      <c r="M535" s="41">
        <v>0</v>
      </c>
      <c r="N535" s="41">
        <v>0</v>
      </c>
      <c r="O535" s="40">
        <v>0</v>
      </c>
      <c r="P535" s="40">
        <v>0</v>
      </c>
      <c r="Q535" s="43">
        <v>75337</v>
      </c>
      <c r="R535" s="43">
        <v>8110</v>
      </c>
      <c r="T535" s="40" t="s">
        <v>120</v>
      </c>
      <c r="U535" s="43">
        <v>54.65</v>
      </c>
      <c r="V535" s="43">
        <v>1</v>
      </c>
      <c r="W535" s="43">
        <v>1.1499999999999999</v>
      </c>
      <c r="X535" s="43">
        <v>0.15</v>
      </c>
      <c r="Y535" s="43">
        <f t="shared" si="48"/>
        <v>1.1499999999999999</v>
      </c>
      <c r="Z535" s="43">
        <f t="shared" si="49"/>
        <v>0.15</v>
      </c>
      <c r="AA535" s="43">
        <v>0.39900000000000002</v>
      </c>
      <c r="AB535" s="44">
        <v>1.4996952970916799</v>
      </c>
      <c r="AC535">
        <f t="shared" si="50"/>
        <v>3361</v>
      </c>
      <c r="AD535">
        <f t="shared" si="51"/>
        <v>9</v>
      </c>
      <c r="AE535">
        <f t="shared" si="52"/>
        <v>1.1000000000000001</v>
      </c>
      <c r="AF535">
        <f>'TP Factors'!$D$3</f>
        <v>1.168489000131735</v>
      </c>
      <c r="AG535">
        <f t="shared" si="53"/>
        <v>1.3</v>
      </c>
    </row>
    <row r="536" spans="1:33">
      <c r="A536" s="40" t="s">
        <v>65</v>
      </c>
      <c r="B536" s="40">
        <v>0</v>
      </c>
      <c r="D536" s="41">
        <v>0</v>
      </c>
      <c r="E536" s="40" t="s">
        <v>67</v>
      </c>
      <c r="F536" s="40">
        <v>0</v>
      </c>
      <c r="G536" s="35">
        <v>40</v>
      </c>
      <c r="H536" s="40" t="s">
        <v>68</v>
      </c>
      <c r="I536" s="40" t="s">
        <v>69</v>
      </c>
      <c r="J536" s="40">
        <v>0</v>
      </c>
      <c r="K536" s="42">
        <v>331.64921546699998</v>
      </c>
      <c r="L536" s="42">
        <v>4658.6362427800004</v>
      </c>
      <c r="M536" s="41">
        <v>0</v>
      </c>
      <c r="N536" s="41">
        <v>0</v>
      </c>
      <c r="O536" s="40">
        <v>0</v>
      </c>
      <c r="P536" s="40">
        <v>0</v>
      </c>
      <c r="Q536" s="43">
        <v>75338</v>
      </c>
      <c r="R536" s="43">
        <v>8110</v>
      </c>
      <c r="T536" s="40" t="s">
        <v>117</v>
      </c>
      <c r="U536" s="43">
        <v>54.65</v>
      </c>
      <c r="V536" s="43">
        <v>1</v>
      </c>
      <c r="W536" s="43">
        <v>1.1499999999999999</v>
      </c>
      <c r="X536" s="43">
        <v>0.15</v>
      </c>
      <c r="Y536" s="43">
        <f t="shared" si="48"/>
        <v>1.1499999999999999</v>
      </c>
      <c r="Z536" s="43">
        <f t="shared" si="49"/>
        <v>0.15</v>
      </c>
      <c r="AA536" s="43">
        <v>0.32600000000000001</v>
      </c>
      <c r="AB536" s="44">
        <v>1.15025764475521</v>
      </c>
      <c r="AC536">
        <f t="shared" si="50"/>
        <v>2106</v>
      </c>
      <c r="AD536">
        <f t="shared" si="51"/>
        <v>5</v>
      </c>
      <c r="AE536">
        <f t="shared" si="52"/>
        <v>0.7</v>
      </c>
      <c r="AF536">
        <f>'TP Factors'!$D$3</f>
        <v>1.168489000131735</v>
      </c>
      <c r="AG536">
        <f t="shared" si="53"/>
        <v>0.8</v>
      </c>
    </row>
    <row r="537" spans="1:33">
      <c r="A537" s="40" t="s">
        <v>65</v>
      </c>
      <c r="B537" s="40">
        <v>0</v>
      </c>
      <c r="D537" s="41">
        <v>0</v>
      </c>
      <c r="E537" s="40" t="s">
        <v>67</v>
      </c>
      <c r="F537" s="40">
        <v>0</v>
      </c>
      <c r="G537" s="35">
        <v>40</v>
      </c>
      <c r="H537" s="40" t="s">
        <v>68</v>
      </c>
      <c r="I537" s="40" t="s">
        <v>69</v>
      </c>
      <c r="J537" s="40">
        <v>0</v>
      </c>
      <c r="K537" s="42">
        <v>186.87274053100001</v>
      </c>
      <c r="L537" s="42">
        <v>769.790039815</v>
      </c>
      <c r="M537" s="41">
        <v>0</v>
      </c>
      <c r="N537" s="41">
        <v>0</v>
      </c>
      <c r="O537" s="40">
        <v>0</v>
      </c>
      <c r="P537" s="40">
        <v>0</v>
      </c>
      <c r="Q537" s="43">
        <v>75339</v>
      </c>
      <c r="R537" s="43">
        <v>8110</v>
      </c>
      <c r="T537" s="40" t="s">
        <v>147</v>
      </c>
      <c r="U537" s="43">
        <v>54.65</v>
      </c>
      <c r="V537" s="43">
        <v>1</v>
      </c>
      <c r="W537" s="43">
        <v>1.1499999999999999</v>
      </c>
      <c r="X537" s="43">
        <v>0.15</v>
      </c>
      <c r="Y537" s="43">
        <f t="shared" si="48"/>
        <v>1.1499999999999999</v>
      </c>
      <c r="Z537" s="43">
        <f t="shared" si="49"/>
        <v>0.15</v>
      </c>
      <c r="AA537" s="43">
        <v>0.436</v>
      </c>
      <c r="AB537" s="44">
        <v>0.19006863752335099</v>
      </c>
      <c r="AC537">
        <f t="shared" si="50"/>
        <v>466</v>
      </c>
      <c r="AD537">
        <f t="shared" si="51"/>
        <v>1</v>
      </c>
      <c r="AE537">
        <f t="shared" si="52"/>
        <v>0.2</v>
      </c>
      <c r="AF537">
        <f>'TP Factors'!$D$3</f>
        <v>1.168489000131735</v>
      </c>
      <c r="AG537">
        <f t="shared" si="53"/>
        <v>0.2</v>
      </c>
    </row>
    <row r="538" spans="1:33">
      <c r="A538" s="40" t="s">
        <v>65</v>
      </c>
      <c r="B538" s="40">
        <v>0</v>
      </c>
      <c r="D538" s="41">
        <v>0</v>
      </c>
      <c r="E538" s="40" t="s">
        <v>67</v>
      </c>
      <c r="F538" s="40">
        <v>0</v>
      </c>
      <c r="G538" s="35">
        <v>40</v>
      </c>
      <c r="H538" s="40" t="s">
        <v>68</v>
      </c>
      <c r="I538" s="40" t="s">
        <v>69</v>
      </c>
      <c r="J538" s="40">
        <v>0</v>
      </c>
      <c r="K538" s="42">
        <v>82.135891609400005</v>
      </c>
      <c r="L538" s="42">
        <v>262.95785360899998</v>
      </c>
      <c r="M538" s="41">
        <v>0</v>
      </c>
      <c r="N538" s="41">
        <v>0</v>
      </c>
      <c r="O538" s="40">
        <v>0</v>
      </c>
      <c r="P538" s="40">
        <v>0</v>
      </c>
      <c r="Q538" s="43">
        <v>75340</v>
      </c>
      <c r="R538" s="43">
        <v>8110</v>
      </c>
      <c r="T538" s="40" t="s">
        <v>147</v>
      </c>
      <c r="U538" s="43">
        <v>54.65</v>
      </c>
      <c r="V538" s="43">
        <v>1</v>
      </c>
      <c r="W538" s="43">
        <v>1.1499999999999999</v>
      </c>
      <c r="X538" s="43">
        <v>0.15</v>
      </c>
      <c r="Y538" s="43">
        <f t="shared" si="48"/>
        <v>1.1499999999999999</v>
      </c>
      <c r="Z538" s="43">
        <f t="shared" si="49"/>
        <v>0.15</v>
      </c>
      <c r="AA538" s="43">
        <v>0.436</v>
      </c>
      <c r="AB538" s="44">
        <v>6.4926486163058503E-2</v>
      </c>
      <c r="AC538">
        <f t="shared" si="50"/>
        <v>159</v>
      </c>
      <c r="AD538">
        <f t="shared" si="51"/>
        <v>0</v>
      </c>
      <c r="AE538">
        <f t="shared" si="52"/>
        <v>0.1</v>
      </c>
      <c r="AF538">
        <f>'TP Factors'!$D$3</f>
        <v>1.168489000131735</v>
      </c>
      <c r="AG538">
        <f t="shared" si="53"/>
        <v>0.1</v>
      </c>
    </row>
    <row r="539" spans="1:33">
      <c r="A539" s="40" t="s">
        <v>65</v>
      </c>
      <c r="B539" s="40">
        <v>0</v>
      </c>
      <c r="D539" s="41">
        <v>0</v>
      </c>
      <c r="E539" s="40" t="s">
        <v>67</v>
      </c>
      <c r="F539" s="40">
        <v>0</v>
      </c>
      <c r="G539" s="35">
        <v>40</v>
      </c>
      <c r="H539" s="40" t="s">
        <v>68</v>
      </c>
      <c r="I539" s="40" t="s">
        <v>69</v>
      </c>
      <c r="J539" s="40">
        <v>0</v>
      </c>
      <c r="K539" s="42">
        <v>43.540411657600004</v>
      </c>
      <c r="L539" s="42">
        <v>50.427451554699999</v>
      </c>
      <c r="M539" s="41">
        <v>0</v>
      </c>
      <c r="N539" s="41">
        <v>0</v>
      </c>
      <c r="O539" s="40">
        <v>0</v>
      </c>
      <c r="P539" s="40">
        <v>0</v>
      </c>
      <c r="Q539" s="43">
        <v>75341</v>
      </c>
      <c r="R539" s="43">
        <v>8110</v>
      </c>
      <c r="T539" s="40" t="s">
        <v>120</v>
      </c>
      <c r="U539" s="43">
        <v>54.65</v>
      </c>
      <c r="V539" s="43">
        <v>1</v>
      </c>
      <c r="W539" s="43">
        <v>1.1499999999999999</v>
      </c>
      <c r="X539" s="43">
        <v>0.15</v>
      </c>
      <c r="Y539" s="43">
        <f t="shared" si="48"/>
        <v>1.1499999999999999</v>
      </c>
      <c r="Z539" s="43">
        <f t="shared" si="49"/>
        <v>0.15</v>
      </c>
      <c r="AA539" s="43">
        <v>0.39900000000000002</v>
      </c>
      <c r="AB539" s="44">
        <v>1.24509602379539E-2</v>
      </c>
      <c r="AC539">
        <f t="shared" si="50"/>
        <v>28</v>
      </c>
      <c r="AD539">
        <f t="shared" si="51"/>
        <v>0</v>
      </c>
      <c r="AE539">
        <f t="shared" si="52"/>
        <v>0</v>
      </c>
      <c r="AF539">
        <f>'TP Factors'!$D$3</f>
        <v>1.168489000131735</v>
      </c>
      <c r="AG539">
        <f t="shared" si="53"/>
        <v>0</v>
      </c>
    </row>
    <row r="540" spans="1:33">
      <c r="A540" s="40" t="s">
        <v>65</v>
      </c>
      <c r="B540" s="40">
        <v>0</v>
      </c>
      <c r="D540" s="41">
        <v>0</v>
      </c>
      <c r="E540" s="40" t="s">
        <v>67</v>
      </c>
      <c r="F540" s="40">
        <v>0</v>
      </c>
      <c r="G540" s="35">
        <v>40</v>
      </c>
      <c r="H540" s="40" t="s">
        <v>68</v>
      </c>
      <c r="I540" s="40" t="s">
        <v>69</v>
      </c>
      <c r="J540" s="40">
        <v>0</v>
      </c>
      <c r="K540" s="42">
        <v>52.460107645699999</v>
      </c>
      <c r="L540" s="42">
        <v>106.120932741</v>
      </c>
      <c r="M540" s="41">
        <v>0</v>
      </c>
      <c r="N540" s="41">
        <v>0</v>
      </c>
      <c r="O540" s="40">
        <v>0</v>
      </c>
      <c r="P540" s="40">
        <v>0</v>
      </c>
      <c r="Q540" s="43">
        <v>75342</v>
      </c>
      <c r="R540" s="43">
        <v>8110</v>
      </c>
      <c r="T540" s="40" t="s">
        <v>147</v>
      </c>
      <c r="U540" s="43">
        <v>54.65</v>
      </c>
      <c r="V540" s="43">
        <v>1</v>
      </c>
      <c r="W540" s="43">
        <v>1.1499999999999999</v>
      </c>
      <c r="X540" s="43">
        <v>0.15</v>
      </c>
      <c r="Y540" s="43">
        <f t="shared" si="48"/>
        <v>1.1499999999999999</v>
      </c>
      <c r="Z540" s="43">
        <f t="shared" si="49"/>
        <v>0.15</v>
      </c>
      <c r="AA540" s="43">
        <v>0.436</v>
      </c>
      <c r="AB540" s="44">
        <v>2.62023800230353E-2</v>
      </c>
      <c r="AC540">
        <f t="shared" si="50"/>
        <v>64</v>
      </c>
      <c r="AD540">
        <f t="shared" si="51"/>
        <v>0</v>
      </c>
      <c r="AE540">
        <f t="shared" si="52"/>
        <v>0</v>
      </c>
      <c r="AF540">
        <f>'TP Factors'!$D$3</f>
        <v>1.168489000131735</v>
      </c>
      <c r="AG540">
        <f t="shared" si="53"/>
        <v>0</v>
      </c>
    </row>
    <row r="541" spans="1:33">
      <c r="A541" s="40" t="s">
        <v>65</v>
      </c>
      <c r="B541" s="40">
        <v>0</v>
      </c>
      <c r="D541" s="41">
        <v>0</v>
      </c>
      <c r="E541" s="40" t="s">
        <v>67</v>
      </c>
      <c r="F541" s="40">
        <v>0</v>
      </c>
      <c r="G541" s="35">
        <v>40</v>
      </c>
      <c r="H541" s="40" t="s">
        <v>68</v>
      </c>
      <c r="I541" s="40" t="s">
        <v>69</v>
      </c>
      <c r="J541" s="40">
        <v>0</v>
      </c>
      <c r="K541" s="42">
        <v>103.23018660300001</v>
      </c>
      <c r="L541" s="42">
        <v>491.552680275</v>
      </c>
      <c r="M541" s="41">
        <v>0</v>
      </c>
      <c r="N541" s="41">
        <v>0</v>
      </c>
      <c r="O541" s="40">
        <v>0</v>
      </c>
      <c r="P541" s="40">
        <v>0</v>
      </c>
      <c r="Q541" s="43">
        <v>75343</v>
      </c>
      <c r="R541" s="43">
        <v>8110</v>
      </c>
      <c r="T541" s="40" t="s">
        <v>117</v>
      </c>
      <c r="U541" s="43">
        <v>54.65</v>
      </c>
      <c r="V541" s="43">
        <v>1</v>
      </c>
      <c r="W541" s="43">
        <v>1.1499999999999999</v>
      </c>
      <c r="X541" s="43">
        <v>0.15</v>
      </c>
      <c r="Y541" s="43">
        <f t="shared" si="48"/>
        <v>1.1499999999999999</v>
      </c>
      <c r="Z541" s="43">
        <f t="shared" si="49"/>
        <v>0.15</v>
      </c>
      <c r="AA541" s="43">
        <v>0.32600000000000001</v>
      </c>
      <c r="AB541" s="44">
        <v>0.121369124041531</v>
      </c>
      <c r="AC541">
        <f t="shared" si="50"/>
        <v>222</v>
      </c>
      <c r="AD541">
        <f t="shared" si="51"/>
        <v>1</v>
      </c>
      <c r="AE541">
        <f t="shared" si="52"/>
        <v>0.1</v>
      </c>
      <c r="AF541">
        <f>'TP Factors'!$D$3</f>
        <v>1.168489000131735</v>
      </c>
      <c r="AG541">
        <f t="shared" si="53"/>
        <v>0.1</v>
      </c>
    </row>
    <row r="542" spans="1:33">
      <c r="A542" s="40" t="s">
        <v>65</v>
      </c>
      <c r="B542" s="40">
        <v>0</v>
      </c>
      <c r="D542" s="41">
        <v>0</v>
      </c>
      <c r="E542" s="40" t="s">
        <v>67</v>
      </c>
      <c r="F542" s="40">
        <v>0</v>
      </c>
      <c r="G542" s="35">
        <v>98</v>
      </c>
      <c r="H542" s="40" t="s">
        <v>68</v>
      </c>
      <c r="I542" s="40" t="s">
        <v>69</v>
      </c>
      <c r="J542" s="40">
        <v>0</v>
      </c>
      <c r="K542" s="42">
        <v>99.788773296800002</v>
      </c>
      <c r="L542" s="42">
        <v>26.092593815400001</v>
      </c>
      <c r="M542" s="41">
        <v>0</v>
      </c>
      <c r="N542" s="41">
        <v>0</v>
      </c>
      <c r="O542" s="40">
        <v>0</v>
      </c>
      <c r="P542" s="40">
        <v>0</v>
      </c>
      <c r="Q542" s="43">
        <v>75394</v>
      </c>
      <c r="R542" s="43">
        <v>1700</v>
      </c>
      <c r="T542" s="40" t="s">
        <v>112</v>
      </c>
      <c r="U542" s="43">
        <v>54.65</v>
      </c>
      <c r="V542" s="43">
        <v>1</v>
      </c>
      <c r="W542" s="43">
        <v>1.8</v>
      </c>
      <c r="X542" s="43">
        <v>0.47799999999999998</v>
      </c>
      <c r="Y542" s="43">
        <f t="shared" si="48"/>
        <v>1.8</v>
      </c>
      <c r="Z542" s="43">
        <f t="shared" si="49"/>
        <v>0.47799999999999998</v>
      </c>
      <c r="AA542" s="43">
        <v>0.78600000000000003</v>
      </c>
      <c r="AB542" s="44">
        <v>6.4424760654258799E-3</v>
      </c>
      <c r="AC542">
        <f t="shared" si="50"/>
        <v>28</v>
      </c>
      <c r="AD542">
        <f t="shared" si="51"/>
        <v>0</v>
      </c>
      <c r="AE542">
        <f t="shared" si="52"/>
        <v>0</v>
      </c>
      <c r="AF542">
        <f>'TP Factors'!$D$3</f>
        <v>1.168489000131735</v>
      </c>
      <c r="AG542">
        <f t="shared" si="53"/>
        <v>0</v>
      </c>
    </row>
    <row r="543" spans="1:33">
      <c r="A543" s="40" t="s">
        <v>65</v>
      </c>
      <c r="B543" s="40">
        <v>0</v>
      </c>
      <c r="D543" s="41">
        <v>0</v>
      </c>
      <c r="E543" s="40" t="s">
        <v>67</v>
      </c>
      <c r="F543" s="40">
        <v>0</v>
      </c>
      <c r="G543" s="35">
        <v>102.5</v>
      </c>
      <c r="H543" s="40" t="s">
        <v>68</v>
      </c>
      <c r="I543" s="40" t="s">
        <v>69</v>
      </c>
      <c r="J543" s="40">
        <v>0</v>
      </c>
      <c r="K543" s="42">
        <v>176.64006852099999</v>
      </c>
      <c r="L543" s="42">
        <v>618.31914106800002</v>
      </c>
      <c r="M543" s="41">
        <v>0</v>
      </c>
      <c r="N543" s="41">
        <v>0</v>
      </c>
      <c r="O543" s="40">
        <v>0</v>
      </c>
      <c r="P543" s="40">
        <v>0</v>
      </c>
      <c r="Q543" s="43">
        <v>75410</v>
      </c>
      <c r="R543" s="43">
        <v>1300</v>
      </c>
      <c r="T543" s="40" t="s">
        <v>83</v>
      </c>
      <c r="U543" s="43">
        <v>54.65</v>
      </c>
      <c r="V543" s="43">
        <v>1</v>
      </c>
      <c r="W543" s="43">
        <v>2.1</v>
      </c>
      <c r="X543" s="43">
        <v>0.51600000000000001</v>
      </c>
      <c r="Y543" s="43">
        <f t="shared" si="48"/>
        <v>2.1</v>
      </c>
      <c r="Z543" s="43">
        <f t="shared" si="49"/>
        <v>0.51600000000000001</v>
      </c>
      <c r="AA543" s="43">
        <v>0.63100000000000001</v>
      </c>
      <c r="AB543" s="44">
        <v>0.15266810898539901</v>
      </c>
      <c r="AC543">
        <f t="shared" si="50"/>
        <v>541</v>
      </c>
      <c r="AD543">
        <f t="shared" si="51"/>
        <v>3</v>
      </c>
      <c r="AE543">
        <f t="shared" si="52"/>
        <v>0.6</v>
      </c>
      <c r="AF543">
        <f>'TP Factors'!$D$3</f>
        <v>1.168489000131735</v>
      </c>
      <c r="AG543">
        <f t="shared" si="53"/>
        <v>0.7</v>
      </c>
    </row>
    <row r="544" spans="1:33">
      <c r="A544" s="40" t="s">
        <v>65</v>
      </c>
      <c r="B544" s="40">
        <v>0</v>
      </c>
      <c r="D544" s="41">
        <v>0</v>
      </c>
      <c r="E544" s="40" t="s">
        <v>67</v>
      </c>
      <c r="F544" s="40">
        <v>0</v>
      </c>
      <c r="G544" s="35">
        <v>102.5</v>
      </c>
      <c r="H544" s="40" t="s">
        <v>68</v>
      </c>
      <c r="I544" s="40" t="s">
        <v>69</v>
      </c>
      <c r="J544" s="40">
        <v>0</v>
      </c>
      <c r="K544" s="42">
        <v>3126.52475366</v>
      </c>
      <c r="L544" s="42">
        <v>116746.517953</v>
      </c>
      <c r="M544" s="41">
        <v>0</v>
      </c>
      <c r="N544" s="41">
        <v>0</v>
      </c>
      <c r="O544" s="40">
        <v>0</v>
      </c>
      <c r="P544" s="40">
        <v>0</v>
      </c>
      <c r="Q544" s="43">
        <v>75411</v>
      </c>
      <c r="R544" s="43">
        <v>1300</v>
      </c>
      <c r="T544" s="40" t="s">
        <v>89</v>
      </c>
      <c r="U544" s="43">
        <v>54.65</v>
      </c>
      <c r="V544" s="43">
        <v>1</v>
      </c>
      <c r="W544" s="43">
        <v>2.1</v>
      </c>
      <c r="X544" s="43">
        <v>0.51600000000000001</v>
      </c>
      <c r="Y544" s="43">
        <f t="shared" si="48"/>
        <v>2.1</v>
      </c>
      <c r="Z544" s="43">
        <f t="shared" si="49"/>
        <v>0.51600000000000001</v>
      </c>
      <c r="AA544" s="43">
        <v>0.66200000000000003</v>
      </c>
      <c r="AB544" s="44">
        <v>28.4121347267</v>
      </c>
      <c r="AC544">
        <f t="shared" si="50"/>
        <v>105658</v>
      </c>
      <c r="AD544">
        <f t="shared" si="51"/>
        <v>489</v>
      </c>
      <c r="AE544">
        <f t="shared" si="52"/>
        <v>120.2</v>
      </c>
      <c r="AF544">
        <f>'TP Factors'!$D$3</f>
        <v>1.168489000131735</v>
      </c>
      <c r="AG544">
        <f t="shared" si="53"/>
        <v>140.5</v>
      </c>
    </row>
    <row r="545" spans="1:33">
      <c r="A545" s="40" t="s">
        <v>65</v>
      </c>
      <c r="B545" s="40">
        <v>0</v>
      </c>
      <c r="D545" s="41">
        <v>0</v>
      </c>
      <c r="E545" s="40" t="s">
        <v>67</v>
      </c>
      <c r="F545" s="40">
        <v>0</v>
      </c>
      <c r="G545" s="35">
        <v>102.5</v>
      </c>
      <c r="H545" s="40" t="s">
        <v>68</v>
      </c>
      <c r="I545" s="40" t="s">
        <v>69</v>
      </c>
      <c r="J545" s="40">
        <v>0</v>
      </c>
      <c r="K545" s="42">
        <v>749.12804288200005</v>
      </c>
      <c r="L545" s="42">
        <v>36995.8873828</v>
      </c>
      <c r="M545" s="41">
        <v>0</v>
      </c>
      <c r="N545" s="41">
        <v>0</v>
      </c>
      <c r="O545" s="40">
        <v>0</v>
      </c>
      <c r="P545" s="40">
        <v>0</v>
      </c>
      <c r="Q545" s="43">
        <v>75412</v>
      </c>
      <c r="R545" s="43">
        <v>1300</v>
      </c>
      <c r="T545" s="40" t="s">
        <v>83</v>
      </c>
      <c r="U545" s="43">
        <v>54.65</v>
      </c>
      <c r="V545" s="43">
        <v>1</v>
      </c>
      <c r="W545" s="43">
        <v>2.1</v>
      </c>
      <c r="X545" s="43">
        <v>0.51600000000000001</v>
      </c>
      <c r="Y545" s="43">
        <f t="shared" si="48"/>
        <v>2.1</v>
      </c>
      <c r="Z545" s="43">
        <f t="shared" si="49"/>
        <v>0.51600000000000001</v>
      </c>
      <c r="AA545" s="43">
        <v>0.63100000000000001</v>
      </c>
      <c r="AB545" s="44">
        <v>9.1345919681516303</v>
      </c>
      <c r="AC545">
        <f t="shared" si="50"/>
        <v>32379</v>
      </c>
      <c r="AD545">
        <f t="shared" si="51"/>
        <v>150</v>
      </c>
      <c r="AE545">
        <f t="shared" si="52"/>
        <v>36.799999999999997</v>
      </c>
      <c r="AF545">
        <f>'TP Factors'!$D$3</f>
        <v>1.168489000131735</v>
      </c>
      <c r="AG545">
        <f t="shared" si="53"/>
        <v>43</v>
      </c>
    </row>
    <row r="546" spans="1:33">
      <c r="A546" s="40" t="s">
        <v>65</v>
      </c>
      <c r="B546" s="40">
        <v>0</v>
      </c>
      <c r="D546" s="41">
        <v>0</v>
      </c>
      <c r="E546" s="40" t="s">
        <v>67</v>
      </c>
      <c r="F546" s="40">
        <v>0</v>
      </c>
      <c r="G546" s="35">
        <v>102.5</v>
      </c>
      <c r="H546" s="40" t="s">
        <v>68</v>
      </c>
      <c r="I546" s="40" t="s">
        <v>69</v>
      </c>
      <c r="J546" s="40">
        <v>0</v>
      </c>
      <c r="K546" s="42">
        <v>141.21880705699999</v>
      </c>
      <c r="L546" s="42">
        <v>915.607467778</v>
      </c>
      <c r="M546" s="41">
        <v>0</v>
      </c>
      <c r="N546" s="41">
        <v>0</v>
      </c>
      <c r="O546" s="40">
        <v>0</v>
      </c>
      <c r="P546" s="40">
        <v>0</v>
      </c>
      <c r="Q546" s="43">
        <v>75413</v>
      </c>
      <c r="R546" s="43">
        <v>1300</v>
      </c>
      <c r="T546" s="40" t="s">
        <v>135</v>
      </c>
      <c r="U546" s="43">
        <v>54.65</v>
      </c>
      <c r="V546" s="43">
        <v>1</v>
      </c>
      <c r="W546" s="43">
        <v>2.1</v>
      </c>
      <c r="X546" s="43">
        <v>0.51600000000000001</v>
      </c>
      <c r="Y546" s="43">
        <f t="shared" si="48"/>
        <v>2.1</v>
      </c>
      <c r="Z546" s="43">
        <f t="shared" si="49"/>
        <v>0.51600000000000001</v>
      </c>
      <c r="AA546" s="43">
        <v>0.69199999999999995</v>
      </c>
      <c r="AB546" s="44">
        <v>0.22607100256241999</v>
      </c>
      <c r="AC546">
        <f t="shared" si="50"/>
        <v>879</v>
      </c>
      <c r="AD546">
        <f t="shared" si="51"/>
        <v>4</v>
      </c>
      <c r="AE546">
        <f t="shared" si="52"/>
        <v>1</v>
      </c>
      <c r="AF546">
        <f>'TP Factors'!$D$3</f>
        <v>1.168489000131735</v>
      </c>
      <c r="AG546">
        <f t="shared" si="53"/>
        <v>1.2</v>
      </c>
    </row>
    <row r="547" spans="1:33">
      <c r="A547" s="40" t="s">
        <v>65</v>
      </c>
      <c r="B547" s="40">
        <v>0</v>
      </c>
      <c r="D547" s="41">
        <v>0</v>
      </c>
      <c r="E547" s="40" t="s">
        <v>67</v>
      </c>
      <c r="F547" s="40">
        <v>0</v>
      </c>
      <c r="G547" s="35">
        <v>102.5</v>
      </c>
      <c r="H547" s="40" t="s">
        <v>68</v>
      </c>
      <c r="I547" s="40" t="s">
        <v>69</v>
      </c>
      <c r="J547" s="40">
        <v>0</v>
      </c>
      <c r="K547" s="42">
        <v>102.160526619</v>
      </c>
      <c r="L547" s="42">
        <v>218.77341700299999</v>
      </c>
      <c r="M547" s="41">
        <v>0</v>
      </c>
      <c r="N547" s="41">
        <v>0</v>
      </c>
      <c r="O547" s="40">
        <v>0</v>
      </c>
      <c r="P547" s="40">
        <v>0</v>
      </c>
      <c r="Q547" s="43">
        <v>75414</v>
      </c>
      <c r="R547" s="43">
        <v>1300</v>
      </c>
      <c r="T547" s="40" t="s">
        <v>89</v>
      </c>
      <c r="U547" s="43">
        <v>54.65</v>
      </c>
      <c r="V547" s="43">
        <v>1</v>
      </c>
      <c r="W547" s="43">
        <v>2.1</v>
      </c>
      <c r="X547" s="43">
        <v>0.51600000000000001</v>
      </c>
      <c r="Y547" s="43">
        <f t="shared" si="48"/>
        <v>2.1</v>
      </c>
      <c r="Z547" s="43">
        <f t="shared" si="49"/>
        <v>0.51600000000000001</v>
      </c>
      <c r="AA547" s="43">
        <v>0.66200000000000003</v>
      </c>
      <c r="AB547" s="44">
        <v>5.4016953422028897E-2</v>
      </c>
      <c r="AC547">
        <f t="shared" si="50"/>
        <v>201</v>
      </c>
      <c r="AD547">
        <f t="shared" si="51"/>
        <v>1</v>
      </c>
      <c r="AE547">
        <f t="shared" si="52"/>
        <v>0.2</v>
      </c>
      <c r="AF547">
        <f>'TP Factors'!$D$3</f>
        <v>1.168489000131735</v>
      </c>
      <c r="AG547">
        <f t="shared" si="53"/>
        <v>0.2</v>
      </c>
    </row>
    <row r="548" spans="1:33">
      <c r="A548" s="40" t="s">
        <v>65</v>
      </c>
      <c r="B548" s="40">
        <v>0</v>
      </c>
      <c r="D548" s="41">
        <v>0</v>
      </c>
      <c r="E548" s="40" t="s">
        <v>67</v>
      </c>
      <c r="F548" s="40">
        <v>0</v>
      </c>
      <c r="G548" s="35">
        <v>102.5</v>
      </c>
      <c r="H548" s="40" t="s">
        <v>68</v>
      </c>
      <c r="I548" s="40" t="s">
        <v>69</v>
      </c>
      <c r="J548" s="40">
        <v>0</v>
      </c>
      <c r="K548" s="42">
        <v>766.36459778100004</v>
      </c>
      <c r="L548" s="42">
        <v>23429.176489699999</v>
      </c>
      <c r="M548" s="41">
        <v>0</v>
      </c>
      <c r="N548" s="41">
        <v>0</v>
      </c>
      <c r="O548" s="40">
        <v>0</v>
      </c>
      <c r="P548" s="40">
        <v>0</v>
      </c>
      <c r="Q548" s="43">
        <v>75415</v>
      </c>
      <c r="R548" s="43">
        <v>1300</v>
      </c>
      <c r="T548" s="40" t="s">
        <v>135</v>
      </c>
      <c r="U548" s="43">
        <v>54.65</v>
      </c>
      <c r="V548" s="43">
        <v>1</v>
      </c>
      <c r="W548" s="43">
        <v>2.1</v>
      </c>
      <c r="X548" s="43">
        <v>0.51600000000000001</v>
      </c>
      <c r="Y548" s="43">
        <f t="shared" si="48"/>
        <v>2.1</v>
      </c>
      <c r="Z548" s="43">
        <f t="shared" si="49"/>
        <v>0.51600000000000001</v>
      </c>
      <c r="AA548" s="43">
        <v>0.69199999999999995</v>
      </c>
      <c r="AB548" s="44">
        <v>5.78485580979474</v>
      </c>
      <c r="AC548">
        <f t="shared" si="50"/>
        <v>22487</v>
      </c>
      <c r="AD548">
        <f t="shared" si="51"/>
        <v>104</v>
      </c>
      <c r="AE548">
        <f t="shared" si="52"/>
        <v>25.6</v>
      </c>
      <c r="AF548">
        <f>'TP Factors'!$D$3</f>
        <v>1.168489000131735</v>
      </c>
      <c r="AG548">
        <f t="shared" si="53"/>
        <v>29.9</v>
      </c>
    </row>
    <row r="549" spans="1:33">
      <c r="A549" s="40" t="s">
        <v>65</v>
      </c>
      <c r="B549" s="40">
        <v>0</v>
      </c>
      <c r="D549" s="41">
        <v>0</v>
      </c>
      <c r="E549" s="40" t="s">
        <v>67</v>
      </c>
      <c r="F549" s="40">
        <v>0</v>
      </c>
      <c r="G549" s="35">
        <v>102.5</v>
      </c>
      <c r="H549" s="40" t="s">
        <v>68</v>
      </c>
      <c r="I549" s="40" t="s">
        <v>69</v>
      </c>
      <c r="J549" s="40">
        <v>0</v>
      </c>
      <c r="K549" s="42">
        <v>820.36047561199996</v>
      </c>
      <c r="L549" s="42">
        <v>17288.7938717</v>
      </c>
      <c r="M549" s="41">
        <v>0</v>
      </c>
      <c r="N549" s="41">
        <v>0</v>
      </c>
      <c r="O549" s="40">
        <v>0</v>
      </c>
      <c r="P549" s="40">
        <v>0</v>
      </c>
      <c r="Q549" s="43">
        <v>75416</v>
      </c>
      <c r="R549" s="43">
        <v>1300</v>
      </c>
      <c r="T549" s="40" t="s">
        <v>89</v>
      </c>
      <c r="U549" s="43">
        <v>54.65</v>
      </c>
      <c r="V549" s="43">
        <v>1</v>
      </c>
      <c r="W549" s="43">
        <v>2.1</v>
      </c>
      <c r="X549" s="43">
        <v>0.51600000000000001</v>
      </c>
      <c r="Y549" s="43">
        <f t="shared" si="48"/>
        <v>2.1</v>
      </c>
      <c r="Z549" s="43">
        <f t="shared" si="49"/>
        <v>0.51600000000000001</v>
      </c>
      <c r="AA549" s="43">
        <v>0.66200000000000003</v>
      </c>
      <c r="AB549" s="44">
        <v>4.26874554286342</v>
      </c>
      <c r="AC549">
        <f t="shared" si="50"/>
        <v>15874</v>
      </c>
      <c r="AD549">
        <f t="shared" si="51"/>
        <v>74</v>
      </c>
      <c r="AE549">
        <f t="shared" si="52"/>
        <v>18.100000000000001</v>
      </c>
      <c r="AF549">
        <f>'TP Factors'!$D$3</f>
        <v>1.168489000131735</v>
      </c>
      <c r="AG549">
        <f t="shared" si="53"/>
        <v>21.1</v>
      </c>
    </row>
    <row r="550" spans="1:33">
      <c r="A550" s="40" t="s">
        <v>65</v>
      </c>
      <c r="B550" s="40">
        <v>0</v>
      </c>
      <c r="D550" s="41">
        <v>0</v>
      </c>
      <c r="E550" s="40" t="s">
        <v>67</v>
      </c>
      <c r="F550" s="40">
        <v>0</v>
      </c>
      <c r="G550" s="35">
        <v>102.5</v>
      </c>
      <c r="H550" s="40" t="s">
        <v>68</v>
      </c>
      <c r="I550" s="40" t="s">
        <v>69</v>
      </c>
      <c r="J550" s="40">
        <v>0</v>
      </c>
      <c r="K550" s="42">
        <v>6.8086098010600002</v>
      </c>
      <c r="L550" s="42">
        <v>2.0192346586299998</v>
      </c>
      <c r="M550" s="41">
        <v>0</v>
      </c>
      <c r="N550" s="41">
        <v>0</v>
      </c>
      <c r="O550" s="40">
        <v>0</v>
      </c>
      <c r="P550" s="40">
        <v>0</v>
      </c>
      <c r="Q550" s="43">
        <v>75417</v>
      </c>
      <c r="R550" s="43">
        <v>1300</v>
      </c>
      <c r="T550" s="40" t="s">
        <v>83</v>
      </c>
      <c r="U550" s="43">
        <v>54.65</v>
      </c>
      <c r="V550" s="43">
        <v>1</v>
      </c>
      <c r="W550" s="43">
        <v>2.1</v>
      </c>
      <c r="X550" s="43">
        <v>0.51600000000000001</v>
      </c>
      <c r="Y550" s="43">
        <f t="shared" si="48"/>
        <v>2.1</v>
      </c>
      <c r="Z550" s="43">
        <f t="shared" si="49"/>
        <v>0.51600000000000001</v>
      </c>
      <c r="AA550" s="43">
        <v>0.63100000000000001</v>
      </c>
      <c r="AB550" s="44">
        <v>4.9856561358978995E-4</v>
      </c>
      <c r="AC550">
        <f t="shared" si="50"/>
        <v>2</v>
      </c>
      <c r="AD550">
        <f t="shared" si="51"/>
        <v>0</v>
      </c>
      <c r="AE550">
        <f t="shared" si="52"/>
        <v>0</v>
      </c>
      <c r="AF550">
        <f>'TP Factors'!$D$3</f>
        <v>1.168489000131735</v>
      </c>
      <c r="AG550">
        <f t="shared" si="53"/>
        <v>0</v>
      </c>
    </row>
    <row r="551" spans="1:33">
      <c r="A551" s="40" t="s">
        <v>65</v>
      </c>
      <c r="B551" s="40">
        <v>0</v>
      </c>
      <c r="D551" s="41">
        <v>0</v>
      </c>
      <c r="E551" s="40" t="s">
        <v>67</v>
      </c>
      <c r="F551" s="40">
        <v>0</v>
      </c>
      <c r="G551" s="35">
        <v>102.5</v>
      </c>
      <c r="H551" s="40" t="s">
        <v>68</v>
      </c>
      <c r="I551" s="40" t="s">
        <v>69</v>
      </c>
      <c r="J551" s="40">
        <v>0</v>
      </c>
      <c r="K551" s="42">
        <v>152.174000879</v>
      </c>
      <c r="L551" s="42">
        <v>944.507033331</v>
      </c>
      <c r="M551" s="41">
        <v>0</v>
      </c>
      <c r="N551" s="41">
        <v>0</v>
      </c>
      <c r="O551" s="40">
        <v>0</v>
      </c>
      <c r="P551" s="40">
        <v>0</v>
      </c>
      <c r="Q551" s="43">
        <v>75418</v>
      </c>
      <c r="R551" s="43">
        <v>1300</v>
      </c>
      <c r="T551" s="40" t="s">
        <v>152</v>
      </c>
      <c r="U551" s="43">
        <v>54.65</v>
      </c>
      <c r="V551" s="43">
        <v>1</v>
      </c>
      <c r="W551" s="43">
        <v>2.1</v>
      </c>
      <c r="X551" s="43">
        <v>0.51600000000000001</v>
      </c>
      <c r="Y551" s="43">
        <f t="shared" si="48"/>
        <v>2.1</v>
      </c>
      <c r="Z551" s="43">
        <f t="shared" si="49"/>
        <v>0.51600000000000001</v>
      </c>
      <c r="AA551" s="43">
        <v>0.67700000000000005</v>
      </c>
      <c r="AB551" s="44">
        <v>0.233206561730436</v>
      </c>
      <c r="AC551">
        <f t="shared" si="50"/>
        <v>887</v>
      </c>
      <c r="AD551">
        <f t="shared" si="51"/>
        <v>4</v>
      </c>
      <c r="AE551">
        <f t="shared" si="52"/>
        <v>1</v>
      </c>
      <c r="AF551">
        <f>'TP Factors'!$D$3</f>
        <v>1.168489000131735</v>
      </c>
      <c r="AG551">
        <f t="shared" si="53"/>
        <v>1.2</v>
      </c>
    </row>
    <row r="552" spans="1:33">
      <c r="A552" s="40" t="s">
        <v>65</v>
      </c>
      <c r="B552" s="40">
        <v>0</v>
      </c>
      <c r="D552" s="41">
        <v>0</v>
      </c>
      <c r="E552" s="40" t="s">
        <v>67</v>
      </c>
      <c r="F552" s="40">
        <v>0</v>
      </c>
      <c r="G552" s="35">
        <v>102.5</v>
      </c>
      <c r="H552" s="40" t="s">
        <v>68</v>
      </c>
      <c r="I552" s="40" t="s">
        <v>69</v>
      </c>
      <c r="J552" s="40">
        <v>0</v>
      </c>
      <c r="K552" s="42">
        <v>467.93394435099998</v>
      </c>
      <c r="L552" s="42">
        <v>10418.819114100001</v>
      </c>
      <c r="M552" s="41">
        <v>0</v>
      </c>
      <c r="N552" s="41">
        <v>0</v>
      </c>
      <c r="O552" s="40">
        <v>0</v>
      </c>
      <c r="P552" s="40">
        <v>0</v>
      </c>
      <c r="Q552" s="43">
        <v>75419</v>
      </c>
      <c r="R552" s="43">
        <v>1300</v>
      </c>
      <c r="T552" s="40" t="s">
        <v>135</v>
      </c>
      <c r="U552" s="43">
        <v>54.65</v>
      </c>
      <c r="V552" s="43">
        <v>1</v>
      </c>
      <c r="W552" s="43">
        <v>2.1</v>
      </c>
      <c r="X552" s="43">
        <v>0.51600000000000001</v>
      </c>
      <c r="Y552" s="43">
        <f t="shared" si="48"/>
        <v>2.1</v>
      </c>
      <c r="Z552" s="43">
        <f t="shared" si="49"/>
        <v>0.51600000000000001</v>
      </c>
      <c r="AA552" s="43">
        <v>0.69199999999999995</v>
      </c>
      <c r="AB552" s="44">
        <v>2.5724920937339699</v>
      </c>
      <c r="AC552">
        <f t="shared" si="50"/>
        <v>10000</v>
      </c>
      <c r="AD552">
        <f t="shared" si="51"/>
        <v>46</v>
      </c>
      <c r="AE552">
        <f t="shared" si="52"/>
        <v>11.4</v>
      </c>
      <c r="AF552">
        <f>'TP Factors'!$D$3</f>
        <v>1.168489000131735</v>
      </c>
      <c r="AG552">
        <f t="shared" si="53"/>
        <v>13.3</v>
      </c>
    </row>
    <row r="553" spans="1:33">
      <c r="A553" s="40" t="s">
        <v>65</v>
      </c>
      <c r="B553" s="40">
        <v>0</v>
      </c>
      <c r="D553" s="41">
        <v>0</v>
      </c>
      <c r="E553" s="40" t="s">
        <v>67</v>
      </c>
      <c r="F553" s="40">
        <v>0</v>
      </c>
      <c r="G553" s="35">
        <v>102.5</v>
      </c>
      <c r="H553" s="40" t="s">
        <v>68</v>
      </c>
      <c r="I553" s="40" t="s">
        <v>69</v>
      </c>
      <c r="J553" s="40">
        <v>0</v>
      </c>
      <c r="K553" s="42">
        <v>76.590359549499993</v>
      </c>
      <c r="L553" s="42">
        <v>135.570688316</v>
      </c>
      <c r="M553" s="41">
        <v>0</v>
      </c>
      <c r="N553" s="41">
        <v>0</v>
      </c>
      <c r="O553" s="40">
        <v>0</v>
      </c>
      <c r="P553" s="40">
        <v>0</v>
      </c>
      <c r="Q553" s="43">
        <v>75420</v>
      </c>
      <c r="R553" s="43">
        <v>1300</v>
      </c>
      <c r="T553" s="40" t="s">
        <v>89</v>
      </c>
      <c r="U553" s="43">
        <v>54.65</v>
      </c>
      <c r="V553" s="43">
        <v>1</v>
      </c>
      <c r="W553" s="43">
        <v>2.1</v>
      </c>
      <c r="X553" s="43">
        <v>0.51600000000000001</v>
      </c>
      <c r="Y553" s="43">
        <f t="shared" si="48"/>
        <v>2.1</v>
      </c>
      <c r="Z553" s="43">
        <f t="shared" si="49"/>
        <v>0.51600000000000001</v>
      </c>
      <c r="AA553" s="43">
        <v>0.66200000000000003</v>
      </c>
      <c r="AB553" s="44">
        <v>3.3473523471229602E-2</v>
      </c>
      <c r="AC553">
        <f t="shared" si="50"/>
        <v>124</v>
      </c>
      <c r="AD553">
        <f t="shared" si="51"/>
        <v>1</v>
      </c>
      <c r="AE553">
        <f t="shared" si="52"/>
        <v>0.1</v>
      </c>
      <c r="AF553">
        <f>'TP Factors'!$D$3</f>
        <v>1.168489000131735</v>
      </c>
      <c r="AG553">
        <f t="shared" si="53"/>
        <v>0.1</v>
      </c>
    </row>
    <row r="554" spans="1:33">
      <c r="A554" s="40" t="s">
        <v>65</v>
      </c>
      <c r="B554" s="40">
        <v>0</v>
      </c>
      <c r="D554" s="41">
        <v>0</v>
      </c>
      <c r="E554" s="40" t="s">
        <v>67</v>
      </c>
      <c r="F554" s="40">
        <v>0</v>
      </c>
      <c r="G554" s="35">
        <v>13</v>
      </c>
      <c r="H554" s="40" t="s">
        <v>68</v>
      </c>
      <c r="I554" s="40" t="s">
        <v>69</v>
      </c>
      <c r="J554" s="40">
        <v>0</v>
      </c>
      <c r="K554" s="42">
        <v>84.538583171200003</v>
      </c>
      <c r="L554" s="42">
        <v>265.12421351299997</v>
      </c>
      <c r="M554" s="41">
        <v>0</v>
      </c>
      <c r="N554" s="41">
        <v>0</v>
      </c>
      <c r="O554" s="40">
        <v>0</v>
      </c>
      <c r="P554" s="40">
        <v>0</v>
      </c>
      <c r="Q554" s="43">
        <v>75439</v>
      </c>
      <c r="R554" s="43">
        <v>1100</v>
      </c>
      <c r="T554" s="40" t="s">
        <v>97</v>
      </c>
      <c r="U554" s="43">
        <v>54.65</v>
      </c>
      <c r="V554" s="43">
        <v>1</v>
      </c>
      <c r="W554" s="43">
        <v>1.85</v>
      </c>
      <c r="X554" s="43">
        <v>0.22</v>
      </c>
      <c r="Y554" s="43">
        <f t="shared" si="48"/>
        <v>1.85</v>
      </c>
      <c r="Z554" s="43">
        <f t="shared" si="49"/>
        <v>0.22</v>
      </c>
      <c r="AA554" s="43">
        <v>0.17399999999999999</v>
      </c>
      <c r="AB554" s="44">
        <v>6.5460352302618402E-2</v>
      </c>
      <c r="AC554">
        <f t="shared" si="50"/>
        <v>64</v>
      </c>
      <c r="AD554">
        <f t="shared" si="51"/>
        <v>0</v>
      </c>
      <c r="AE554">
        <f t="shared" si="52"/>
        <v>0</v>
      </c>
      <c r="AF554">
        <f>'TP Factors'!$D$3</f>
        <v>1.168489000131735</v>
      </c>
      <c r="AG554">
        <f t="shared" si="53"/>
        <v>0</v>
      </c>
    </row>
    <row r="555" spans="1:33">
      <c r="A555" s="40" t="s">
        <v>65</v>
      </c>
      <c r="B555" s="40">
        <v>0</v>
      </c>
      <c r="D555" s="41">
        <v>0</v>
      </c>
      <c r="E555" s="40" t="s">
        <v>67</v>
      </c>
      <c r="F555" s="40">
        <v>0</v>
      </c>
      <c r="G555" s="35">
        <v>13</v>
      </c>
      <c r="H555" s="40" t="s">
        <v>68</v>
      </c>
      <c r="I555" s="40" t="s">
        <v>69</v>
      </c>
      <c r="J555" s="40">
        <v>0</v>
      </c>
      <c r="K555" s="42">
        <v>144.342308887</v>
      </c>
      <c r="L555" s="42">
        <v>548.94920630800004</v>
      </c>
      <c r="M555" s="41">
        <v>0</v>
      </c>
      <c r="N555" s="41">
        <v>0</v>
      </c>
      <c r="O555" s="40">
        <v>0</v>
      </c>
      <c r="P555" s="40">
        <v>0</v>
      </c>
      <c r="Q555" s="43">
        <v>75641</v>
      </c>
      <c r="R555" s="43">
        <v>1100</v>
      </c>
      <c r="T555" s="40" t="s">
        <v>74</v>
      </c>
      <c r="U555" s="43">
        <v>54.65</v>
      </c>
      <c r="V555" s="43">
        <v>1</v>
      </c>
      <c r="W555" s="43">
        <v>1.85</v>
      </c>
      <c r="X555" s="43">
        <v>0.22</v>
      </c>
      <c r="Y555" s="43">
        <f t="shared" si="48"/>
        <v>1.85</v>
      </c>
      <c r="Z555" s="43">
        <f t="shared" si="49"/>
        <v>0.22</v>
      </c>
      <c r="AA555" s="43">
        <v>0.34200000000000003</v>
      </c>
      <c r="AB555" s="44">
        <v>0.117665640268713</v>
      </c>
      <c r="AC555">
        <f t="shared" si="50"/>
        <v>226</v>
      </c>
      <c r="AD555">
        <f t="shared" si="51"/>
        <v>1</v>
      </c>
      <c r="AE555">
        <f t="shared" si="52"/>
        <v>0.1</v>
      </c>
      <c r="AF555">
        <f>'TP Factors'!$D$3</f>
        <v>1.168489000131735</v>
      </c>
      <c r="AG555">
        <f t="shared" si="53"/>
        <v>0.1</v>
      </c>
    </row>
    <row r="556" spans="1:33">
      <c r="A556" s="40" t="s">
        <v>65</v>
      </c>
      <c r="B556" s="40">
        <v>0</v>
      </c>
      <c r="D556" s="41">
        <v>0</v>
      </c>
      <c r="E556" s="40" t="s">
        <v>67</v>
      </c>
      <c r="F556" s="40">
        <v>0</v>
      </c>
      <c r="G556" s="35">
        <v>13</v>
      </c>
      <c r="H556" s="40" t="s">
        <v>68</v>
      </c>
      <c r="I556" s="40" t="s">
        <v>69</v>
      </c>
      <c r="J556" s="40">
        <v>0</v>
      </c>
      <c r="K556" s="42">
        <v>210.81848326100001</v>
      </c>
      <c r="L556" s="42">
        <v>1412.4151343799999</v>
      </c>
      <c r="M556" s="41">
        <v>0</v>
      </c>
      <c r="N556" s="41">
        <v>0</v>
      </c>
      <c r="O556" s="40">
        <v>0</v>
      </c>
      <c r="P556" s="40">
        <v>0</v>
      </c>
      <c r="Q556" s="43">
        <v>75642</v>
      </c>
      <c r="R556" s="43">
        <v>1100</v>
      </c>
      <c r="T556" s="40" t="s">
        <v>74</v>
      </c>
      <c r="U556" s="43">
        <v>54.65</v>
      </c>
      <c r="V556" s="43">
        <v>1</v>
      </c>
      <c r="W556" s="43">
        <v>1.85</v>
      </c>
      <c r="X556" s="43">
        <v>0.22</v>
      </c>
      <c r="Y556" s="43">
        <f t="shared" si="48"/>
        <v>1.85</v>
      </c>
      <c r="Z556" s="43">
        <f t="shared" si="49"/>
        <v>0.22</v>
      </c>
      <c r="AA556" s="43">
        <v>0.34200000000000003</v>
      </c>
      <c r="AB556" s="44">
        <v>0.232222912003097</v>
      </c>
      <c r="AC556">
        <f t="shared" si="50"/>
        <v>446</v>
      </c>
      <c r="AD556">
        <f t="shared" si="51"/>
        <v>2</v>
      </c>
      <c r="AE556">
        <f t="shared" si="52"/>
        <v>0.2</v>
      </c>
      <c r="AF556">
        <f>'TP Factors'!$D$3</f>
        <v>1.168489000131735</v>
      </c>
      <c r="AG556">
        <f t="shared" si="53"/>
        <v>0.2</v>
      </c>
    </row>
    <row r="557" spans="1:33">
      <c r="A557" s="40" t="s">
        <v>65</v>
      </c>
      <c r="B557" s="40">
        <v>0</v>
      </c>
      <c r="D557" s="41">
        <v>0</v>
      </c>
      <c r="E557" s="40" t="s">
        <v>67</v>
      </c>
      <c r="F557" s="40">
        <v>0</v>
      </c>
      <c r="G557" s="35">
        <v>0</v>
      </c>
      <c r="H557" s="40" t="s">
        <v>68</v>
      </c>
      <c r="I557" s="40" t="s">
        <v>69</v>
      </c>
      <c r="J557" s="40">
        <v>0</v>
      </c>
      <c r="K557" s="42">
        <v>249.20804636</v>
      </c>
      <c r="L557" s="42">
        <v>1210.647911</v>
      </c>
      <c r="M557" s="41">
        <v>0</v>
      </c>
      <c r="N557" s="41">
        <v>0</v>
      </c>
      <c r="O557" s="40">
        <v>0</v>
      </c>
      <c r="P557" s="40">
        <v>0</v>
      </c>
      <c r="Q557" s="43">
        <v>75659</v>
      </c>
      <c r="R557" s="43">
        <v>5300</v>
      </c>
      <c r="T557" s="40" t="s">
        <v>121</v>
      </c>
      <c r="U557" s="43">
        <v>54.65</v>
      </c>
      <c r="V557" s="43">
        <v>1</v>
      </c>
      <c r="W557" s="43">
        <v>0.6</v>
      </c>
      <c r="X557" s="43">
        <v>0.13500000000000001</v>
      </c>
      <c r="Y557" s="43">
        <f t="shared" si="48"/>
        <v>0.6</v>
      </c>
      <c r="Z557" s="43">
        <f t="shared" si="49"/>
        <v>0.13500000000000001</v>
      </c>
      <c r="AA557" s="43">
        <v>0.5</v>
      </c>
      <c r="AB557" s="44">
        <v>0.29891892004180798</v>
      </c>
      <c r="AC557">
        <f t="shared" si="50"/>
        <v>840</v>
      </c>
      <c r="AD557">
        <f t="shared" si="51"/>
        <v>1</v>
      </c>
      <c r="AE557">
        <f t="shared" si="52"/>
        <v>0.3</v>
      </c>
      <c r="AF557">
        <f>'TP Factors'!$D$3</f>
        <v>1.168489000131735</v>
      </c>
      <c r="AG557">
        <f t="shared" si="53"/>
        <v>0.4</v>
      </c>
    </row>
    <row r="558" spans="1:33">
      <c r="A558" s="40" t="s">
        <v>65</v>
      </c>
      <c r="B558" s="40">
        <v>0</v>
      </c>
      <c r="D558" s="41">
        <v>0</v>
      </c>
      <c r="E558" s="40" t="s">
        <v>67</v>
      </c>
      <c r="F558" s="40">
        <v>0</v>
      </c>
      <c r="G558" s="35">
        <v>0</v>
      </c>
      <c r="H558" s="40" t="s">
        <v>68</v>
      </c>
      <c r="I558" s="40" t="s">
        <v>69</v>
      </c>
      <c r="J558" s="40">
        <v>0</v>
      </c>
      <c r="K558" s="42">
        <v>157.83981769600001</v>
      </c>
      <c r="L558" s="42">
        <v>1351.1989911799999</v>
      </c>
      <c r="M558" s="41">
        <v>0</v>
      </c>
      <c r="N558" s="41">
        <v>0</v>
      </c>
      <c r="O558" s="40">
        <v>0</v>
      </c>
      <c r="P558" s="40">
        <v>0</v>
      </c>
      <c r="Q558" s="43">
        <v>75660</v>
      </c>
      <c r="R558" s="43">
        <v>5300</v>
      </c>
      <c r="T558" s="40" t="s">
        <v>153</v>
      </c>
      <c r="U558" s="43">
        <v>54.65</v>
      </c>
      <c r="V558" s="43">
        <v>1</v>
      </c>
      <c r="W558" s="43">
        <v>0.6</v>
      </c>
      <c r="X558" s="43">
        <v>0.13500000000000001</v>
      </c>
      <c r="Y558" s="43">
        <f t="shared" si="48"/>
        <v>0.6</v>
      </c>
      <c r="Z558" s="43">
        <f t="shared" si="49"/>
        <v>0.13500000000000001</v>
      </c>
      <c r="AA558" s="43">
        <v>0.5</v>
      </c>
      <c r="AB558" s="44">
        <v>0.33362215612790702</v>
      </c>
      <c r="AC558">
        <f t="shared" si="50"/>
        <v>937</v>
      </c>
      <c r="AD558">
        <f t="shared" si="51"/>
        <v>1</v>
      </c>
      <c r="AE558">
        <f t="shared" si="52"/>
        <v>0.3</v>
      </c>
      <c r="AF558">
        <f>'TP Factors'!$D$3</f>
        <v>1.168489000131735</v>
      </c>
      <c r="AG558">
        <f t="shared" si="53"/>
        <v>0.4</v>
      </c>
    </row>
    <row r="559" spans="1:33">
      <c r="A559" s="40" t="s">
        <v>65</v>
      </c>
      <c r="B559" s="40">
        <v>27</v>
      </c>
      <c r="C559" s="40" t="s">
        <v>66</v>
      </c>
      <c r="D559" s="41">
        <v>33.090000000000003</v>
      </c>
      <c r="E559" s="40" t="s">
        <v>67</v>
      </c>
      <c r="F559" s="40">
        <v>1234</v>
      </c>
      <c r="G559" s="35">
        <v>11.1</v>
      </c>
      <c r="H559" s="40" t="s">
        <v>68</v>
      </c>
      <c r="I559" s="40" t="s">
        <v>69</v>
      </c>
      <c r="J559" s="40">
        <v>857</v>
      </c>
      <c r="K559" s="42">
        <v>639.59545576999994</v>
      </c>
      <c r="L559" s="42">
        <v>4810.5725535399997</v>
      </c>
      <c r="M559" s="41">
        <v>0.75</v>
      </c>
      <c r="N559" s="41">
        <v>0.02</v>
      </c>
      <c r="O559" s="40">
        <v>18901</v>
      </c>
      <c r="P559" s="40">
        <v>18472</v>
      </c>
      <c r="Q559" s="43">
        <v>18901</v>
      </c>
      <c r="R559" s="43">
        <v>8120</v>
      </c>
      <c r="S559" s="40" t="s">
        <v>70</v>
      </c>
      <c r="T559" s="40" t="s">
        <v>71</v>
      </c>
      <c r="U559" s="43">
        <v>54.65</v>
      </c>
      <c r="V559" s="43">
        <v>0</v>
      </c>
      <c r="W559" s="43">
        <v>1.25</v>
      </c>
      <c r="X559" s="43">
        <v>5.2999999999999999E-2</v>
      </c>
      <c r="Y559" s="43">
        <f>W559*0.7</f>
        <v>0.875</v>
      </c>
      <c r="Z559" s="43">
        <f>X559*0.5</f>
        <v>2.6499999999999999E-2</v>
      </c>
      <c r="AA559" s="43">
        <v>0.35</v>
      </c>
      <c r="AB559" s="44">
        <v>1.72811293447712E-2</v>
      </c>
      <c r="AC559">
        <f t="shared" si="50"/>
        <v>34</v>
      </c>
      <c r="AD559">
        <f t="shared" si="51"/>
        <v>0</v>
      </c>
      <c r="AE559">
        <f t="shared" si="52"/>
        <v>0</v>
      </c>
      <c r="AF559">
        <f>'TP Factors'!$D$3</f>
        <v>1.168489000131735</v>
      </c>
      <c r="AG559">
        <f t="shared" si="53"/>
        <v>0</v>
      </c>
    </row>
    <row r="560" spans="1:33">
      <c r="A560" s="40" t="s">
        <v>65</v>
      </c>
      <c r="B560" s="40">
        <v>27</v>
      </c>
      <c r="C560" s="40" t="s">
        <v>66</v>
      </c>
      <c r="D560" s="41">
        <v>33.090000000000003</v>
      </c>
      <c r="E560" s="40" t="s">
        <v>67</v>
      </c>
      <c r="F560" s="40">
        <v>1234</v>
      </c>
      <c r="G560" s="35">
        <v>29</v>
      </c>
      <c r="H560" s="40" t="s">
        <v>68</v>
      </c>
      <c r="I560" s="40" t="s">
        <v>69</v>
      </c>
      <c r="J560" s="40">
        <v>113</v>
      </c>
      <c r="K560" s="42">
        <v>124.78971258999999</v>
      </c>
      <c r="L560" s="42">
        <v>1005.72088935</v>
      </c>
      <c r="M560" s="41">
        <v>0.18</v>
      </c>
      <c r="N560" s="41">
        <v>0.02</v>
      </c>
      <c r="O560" s="40">
        <v>19277</v>
      </c>
      <c r="P560" s="40">
        <v>18841</v>
      </c>
      <c r="Q560" s="43">
        <v>19277</v>
      </c>
      <c r="R560" s="43">
        <v>1200</v>
      </c>
      <c r="S560" s="40" t="s">
        <v>77</v>
      </c>
      <c r="T560" s="40" t="s">
        <v>78</v>
      </c>
      <c r="U560" s="43">
        <v>54.65</v>
      </c>
      <c r="V560" s="43">
        <v>0</v>
      </c>
      <c r="W560" s="43">
        <v>2.39</v>
      </c>
      <c r="X560" s="43">
        <v>0.316</v>
      </c>
      <c r="Y560" s="43">
        <f t="shared" ref="Y560:Y623" si="54">W560*0.7</f>
        <v>1.673</v>
      </c>
      <c r="Z560" s="43">
        <f t="shared" ref="Z560:Z623" si="55">X560*0.5</f>
        <v>0.158</v>
      </c>
      <c r="AA560" s="43">
        <v>0.22</v>
      </c>
      <c r="AB560" s="44">
        <v>0.248518049931196</v>
      </c>
      <c r="AC560">
        <f t="shared" si="50"/>
        <v>307</v>
      </c>
      <c r="AD560">
        <f t="shared" si="51"/>
        <v>1</v>
      </c>
      <c r="AE560">
        <f t="shared" si="52"/>
        <v>0.1</v>
      </c>
      <c r="AF560">
        <f>'TP Factors'!$D$3</f>
        <v>1.168489000131735</v>
      </c>
      <c r="AG560">
        <f t="shared" si="53"/>
        <v>0.1</v>
      </c>
    </row>
    <row r="561" spans="1:33">
      <c r="A561" s="40" t="s">
        <v>65</v>
      </c>
      <c r="B561" s="40">
        <v>27</v>
      </c>
      <c r="C561" s="40" t="s">
        <v>66</v>
      </c>
      <c r="D561" s="41">
        <v>33.090000000000003</v>
      </c>
      <c r="E561" s="40" t="s">
        <v>67</v>
      </c>
      <c r="F561" s="40">
        <v>1234</v>
      </c>
      <c r="G561" s="35">
        <v>11.1</v>
      </c>
      <c r="H561" s="40" t="s">
        <v>68</v>
      </c>
      <c r="I561" s="40" t="s">
        <v>69</v>
      </c>
      <c r="J561" s="40">
        <v>183</v>
      </c>
      <c r="K561" s="42">
        <v>162.597977026</v>
      </c>
      <c r="L561" s="42">
        <v>1025.6696785700001</v>
      </c>
      <c r="M561" s="41">
        <v>0.16</v>
      </c>
      <c r="N561" s="41">
        <v>0</v>
      </c>
      <c r="O561" s="40">
        <v>19278</v>
      </c>
      <c r="P561" s="40">
        <v>18842</v>
      </c>
      <c r="Q561" s="43">
        <v>19278</v>
      </c>
      <c r="R561" s="43">
        <v>8120</v>
      </c>
      <c r="S561" s="40" t="s">
        <v>70</v>
      </c>
      <c r="T561" s="40" t="s">
        <v>71</v>
      </c>
      <c r="U561" s="43">
        <v>54.65</v>
      </c>
      <c r="V561" s="43">
        <v>0</v>
      </c>
      <c r="W561" s="43">
        <v>1.25</v>
      </c>
      <c r="X561" s="43">
        <v>5.2999999999999999E-2</v>
      </c>
      <c r="Y561" s="43">
        <f t="shared" si="54"/>
        <v>0.875</v>
      </c>
      <c r="Z561" s="43">
        <f t="shared" si="55"/>
        <v>2.6499999999999999E-2</v>
      </c>
      <c r="AA561" s="43">
        <v>0.35</v>
      </c>
      <c r="AB561" s="44">
        <v>5.9357491553467201E-2</v>
      </c>
      <c r="AC561">
        <f t="shared" si="50"/>
        <v>117</v>
      </c>
      <c r="AD561">
        <f t="shared" si="51"/>
        <v>0</v>
      </c>
      <c r="AE561">
        <f t="shared" si="52"/>
        <v>0</v>
      </c>
      <c r="AF561">
        <f>'TP Factors'!$D$3</f>
        <v>1.168489000131735</v>
      </c>
      <c r="AG561">
        <f t="shared" si="53"/>
        <v>0</v>
      </c>
    </row>
    <row r="562" spans="1:33">
      <c r="A562" s="40" t="s">
        <v>65</v>
      </c>
      <c r="B562" s="40">
        <v>27</v>
      </c>
      <c r="C562" s="40" t="s">
        <v>66</v>
      </c>
      <c r="D562" s="41">
        <v>33.090000000000003</v>
      </c>
      <c r="E562" s="40" t="s">
        <v>67</v>
      </c>
      <c r="F562" s="40">
        <v>1234</v>
      </c>
      <c r="G562" s="35">
        <v>45</v>
      </c>
      <c r="H562" s="40" t="s">
        <v>68</v>
      </c>
      <c r="I562" s="40" t="s">
        <v>69</v>
      </c>
      <c r="J562" s="40">
        <v>600</v>
      </c>
      <c r="K562" s="42">
        <v>180.88878843200001</v>
      </c>
      <c r="L562" s="42">
        <v>1872.60305472</v>
      </c>
      <c r="M562" s="41">
        <v>0.5</v>
      </c>
      <c r="N562" s="41">
        <v>0.14000000000000001</v>
      </c>
      <c r="O562" s="40">
        <v>20460</v>
      </c>
      <c r="P562" s="40">
        <v>20008</v>
      </c>
      <c r="Q562" s="43">
        <v>20460</v>
      </c>
      <c r="R562" s="43">
        <v>8140</v>
      </c>
      <c r="S562" s="40" t="s">
        <v>77</v>
      </c>
      <c r="T562" s="40" t="s">
        <v>79</v>
      </c>
      <c r="U562" s="43">
        <v>54.65</v>
      </c>
      <c r="V562" s="43">
        <v>0</v>
      </c>
      <c r="W562" s="43">
        <v>1.18</v>
      </c>
      <c r="X562" s="43">
        <v>0.48</v>
      </c>
      <c r="Y562" s="43">
        <f t="shared" si="54"/>
        <v>0.82599999999999996</v>
      </c>
      <c r="Z562" s="43">
        <f t="shared" si="55"/>
        <v>0.24</v>
      </c>
      <c r="AA562" s="43">
        <v>0.63</v>
      </c>
      <c r="AB562" s="44">
        <v>0.17892934754534701</v>
      </c>
      <c r="AC562">
        <f t="shared" si="50"/>
        <v>633</v>
      </c>
      <c r="AD562">
        <f t="shared" si="51"/>
        <v>1</v>
      </c>
      <c r="AE562">
        <f t="shared" si="52"/>
        <v>0.3</v>
      </c>
      <c r="AF562">
        <f>'TP Factors'!$D$3</f>
        <v>1.168489000131735</v>
      </c>
      <c r="AG562">
        <f t="shared" si="53"/>
        <v>0.4</v>
      </c>
    </row>
    <row r="563" spans="1:33">
      <c r="A563" s="40" t="s">
        <v>65</v>
      </c>
      <c r="B563" s="40">
        <v>27</v>
      </c>
      <c r="C563" s="40" t="s">
        <v>66</v>
      </c>
      <c r="D563" s="41">
        <v>33.090000000000003</v>
      </c>
      <c r="E563" s="40" t="s">
        <v>67</v>
      </c>
      <c r="F563" s="40">
        <v>1234</v>
      </c>
      <c r="G563" s="35">
        <v>102.5</v>
      </c>
      <c r="H563" s="40" t="s">
        <v>68</v>
      </c>
      <c r="I563" s="40" t="s">
        <v>69</v>
      </c>
      <c r="J563" s="40">
        <v>150</v>
      </c>
      <c r="K563" s="42">
        <v>132.785796046</v>
      </c>
      <c r="L563" s="42">
        <v>467.02251903299998</v>
      </c>
      <c r="M563" s="41">
        <v>0.22</v>
      </c>
      <c r="N563" s="41">
        <v>0.04</v>
      </c>
      <c r="O563" s="40">
        <v>20482</v>
      </c>
      <c r="P563" s="40">
        <v>20030</v>
      </c>
      <c r="Q563" s="43">
        <v>20482</v>
      </c>
      <c r="R563" s="43">
        <v>1300</v>
      </c>
      <c r="S563" s="40" t="s">
        <v>77</v>
      </c>
      <c r="T563" s="40" t="s">
        <v>83</v>
      </c>
      <c r="U563" s="43">
        <v>54.65</v>
      </c>
      <c r="V563" s="43">
        <v>0</v>
      </c>
      <c r="W563" s="43">
        <v>2.42</v>
      </c>
      <c r="X563" s="43">
        <v>0.51600000000000001</v>
      </c>
      <c r="Y563" s="43">
        <f t="shared" si="54"/>
        <v>1.694</v>
      </c>
      <c r="Z563" s="43">
        <f t="shared" si="55"/>
        <v>0.25800000000000001</v>
      </c>
      <c r="AA563" s="43">
        <v>0.63100000000000001</v>
      </c>
      <c r="AB563" s="44">
        <v>1.9523699256284902E-2</v>
      </c>
      <c r="AC563">
        <f t="shared" si="50"/>
        <v>69</v>
      </c>
      <c r="AD563">
        <f t="shared" si="51"/>
        <v>0</v>
      </c>
      <c r="AE563">
        <f t="shared" si="52"/>
        <v>0</v>
      </c>
      <c r="AF563">
        <f>'TP Factors'!$D$3</f>
        <v>1.168489000131735</v>
      </c>
      <c r="AG563">
        <f t="shared" si="53"/>
        <v>0</v>
      </c>
    </row>
    <row r="564" spans="1:33">
      <c r="A564" s="40" t="s">
        <v>65</v>
      </c>
      <c r="B564" s="40">
        <v>27</v>
      </c>
      <c r="C564" s="40" t="s">
        <v>66</v>
      </c>
      <c r="D564" s="41">
        <v>33.090000000000003</v>
      </c>
      <c r="E564" s="40" t="s">
        <v>67</v>
      </c>
      <c r="F564" s="40">
        <v>1234</v>
      </c>
      <c r="G564" s="35">
        <v>102.5</v>
      </c>
      <c r="H564" s="40" t="s">
        <v>68</v>
      </c>
      <c r="I564" s="40" t="s">
        <v>69</v>
      </c>
      <c r="J564" s="40">
        <v>183</v>
      </c>
      <c r="K564" s="42">
        <v>181.71475679900001</v>
      </c>
      <c r="L564" s="42">
        <v>570.91828195899996</v>
      </c>
      <c r="M564" s="41">
        <v>0.27</v>
      </c>
      <c r="N564" s="41">
        <v>0.05</v>
      </c>
      <c r="O564" s="40">
        <v>20484</v>
      </c>
      <c r="P564" s="40">
        <v>20032</v>
      </c>
      <c r="Q564" s="43">
        <v>20484</v>
      </c>
      <c r="R564" s="43">
        <v>1300</v>
      </c>
      <c r="S564" s="40" t="s">
        <v>77</v>
      </c>
      <c r="T564" s="40" t="s">
        <v>83</v>
      </c>
      <c r="U564" s="43">
        <v>54.65</v>
      </c>
      <c r="V564" s="43">
        <v>0</v>
      </c>
      <c r="W564" s="43">
        <v>2.42</v>
      </c>
      <c r="X564" s="43">
        <v>0.51600000000000001</v>
      </c>
      <c r="Y564" s="43">
        <f t="shared" si="54"/>
        <v>1.694</v>
      </c>
      <c r="Z564" s="43">
        <f t="shared" si="55"/>
        <v>0.25800000000000001</v>
      </c>
      <c r="AA564" s="43">
        <v>0.63100000000000001</v>
      </c>
      <c r="AB564" s="44">
        <v>0.10339481850905401</v>
      </c>
      <c r="AC564">
        <f t="shared" si="50"/>
        <v>366</v>
      </c>
      <c r="AD564">
        <f t="shared" si="51"/>
        <v>1</v>
      </c>
      <c r="AE564">
        <f t="shared" si="52"/>
        <v>0.2</v>
      </c>
      <c r="AF564">
        <f>'TP Factors'!$D$3</f>
        <v>1.168489000131735</v>
      </c>
      <c r="AG564">
        <f t="shared" si="53"/>
        <v>0.2</v>
      </c>
    </row>
    <row r="565" spans="1:33">
      <c r="A565" s="40" t="s">
        <v>65</v>
      </c>
      <c r="B565" s="40">
        <v>27</v>
      </c>
      <c r="C565" s="40" t="s">
        <v>66</v>
      </c>
      <c r="D565" s="41">
        <v>33.090000000000003</v>
      </c>
      <c r="E565" s="40" t="s">
        <v>67</v>
      </c>
      <c r="F565" s="40">
        <v>1234</v>
      </c>
      <c r="G565" s="35">
        <v>102.5</v>
      </c>
      <c r="H565" s="40" t="s">
        <v>68</v>
      </c>
      <c r="I565" s="40" t="s">
        <v>69</v>
      </c>
      <c r="J565" s="40">
        <v>15</v>
      </c>
      <c r="K565" s="42">
        <v>46.253207525400001</v>
      </c>
      <c r="L565" s="42">
        <v>46.338888909399998</v>
      </c>
      <c r="M565" s="41">
        <v>0.02</v>
      </c>
      <c r="N565" s="41">
        <v>0</v>
      </c>
      <c r="O565" s="40">
        <v>20485</v>
      </c>
      <c r="P565" s="40">
        <v>20033</v>
      </c>
      <c r="Q565" s="43">
        <v>20485</v>
      </c>
      <c r="R565" s="43">
        <v>1300</v>
      </c>
      <c r="S565" s="40" t="s">
        <v>77</v>
      </c>
      <c r="T565" s="40" t="s">
        <v>83</v>
      </c>
      <c r="U565" s="43">
        <v>54.65</v>
      </c>
      <c r="V565" s="43">
        <v>0</v>
      </c>
      <c r="W565" s="43">
        <v>2.42</v>
      </c>
      <c r="X565" s="43">
        <v>0.51600000000000001</v>
      </c>
      <c r="Y565" s="43">
        <f t="shared" si="54"/>
        <v>1.694</v>
      </c>
      <c r="Z565" s="43">
        <f t="shared" si="55"/>
        <v>0.25800000000000001</v>
      </c>
      <c r="AA565" s="43">
        <v>0.63100000000000001</v>
      </c>
      <c r="AB565" s="44">
        <v>8.1027597522874005E-4</v>
      </c>
      <c r="AC565">
        <f t="shared" si="50"/>
        <v>3</v>
      </c>
      <c r="AD565">
        <f t="shared" si="51"/>
        <v>0</v>
      </c>
      <c r="AE565">
        <f t="shared" si="52"/>
        <v>0</v>
      </c>
      <c r="AF565">
        <f>'TP Factors'!$D$3</f>
        <v>1.168489000131735</v>
      </c>
      <c r="AG565">
        <f t="shared" si="53"/>
        <v>0</v>
      </c>
    </row>
    <row r="566" spans="1:33">
      <c r="A566" s="40" t="s">
        <v>65</v>
      </c>
      <c r="B566" s="40">
        <v>27</v>
      </c>
      <c r="C566" s="40" t="s">
        <v>66</v>
      </c>
      <c r="D566" s="41">
        <v>33.090000000000003</v>
      </c>
      <c r="E566" s="40" t="s">
        <v>67</v>
      </c>
      <c r="F566" s="40">
        <v>1234</v>
      </c>
      <c r="G566" s="35">
        <v>102.5</v>
      </c>
      <c r="H566" s="40" t="s">
        <v>68</v>
      </c>
      <c r="I566" s="40" t="s">
        <v>69</v>
      </c>
      <c r="J566" s="40">
        <v>32</v>
      </c>
      <c r="K566" s="42">
        <v>43.801041977300002</v>
      </c>
      <c r="L566" s="42">
        <v>98.809278228599993</v>
      </c>
      <c r="M566" s="41">
        <v>0.05</v>
      </c>
      <c r="N566" s="41">
        <v>0.01</v>
      </c>
      <c r="O566" s="40">
        <v>20487</v>
      </c>
      <c r="P566" s="40">
        <v>20035</v>
      </c>
      <c r="Q566" s="43">
        <v>20487</v>
      </c>
      <c r="R566" s="43">
        <v>1300</v>
      </c>
      <c r="S566" s="40" t="s">
        <v>77</v>
      </c>
      <c r="T566" s="40" t="s">
        <v>83</v>
      </c>
      <c r="U566" s="43">
        <v>54.65</v>
      </c>
      <c r="V566" s="43">
        <v>0</v>
      </c>
      <c r="W566" s="43">
        <v>2.42</v>
      </c>
      <c r="X566" s="43">
        <v>0.51600000000000001</v>
      </c>
      <c r="Y566" s="43">
        <f t="shared" si="54"/>
        <v>1.694</v>
      </c>
      <c r="Z566" s="43">
        <f t="shared" si="55"/>
        <v>0.25800000000000001</v>
      </c>
      <c r="AA566" s="43">
        <v>0.63100000000000001</v>
      </c>
      <c r="AB566" s="44">
        <v>2.2680239477315501E-2</v>
      </c>
      <c r="AC566">
        <f t="shared" si="50"/>
        <v>80</v>
      </c>
      <c r="AD566">
        <f t="shared" si="51"/>
        <v>0</v>
      </c>
      <c r="AE566">
        <f t="shared" si="52"/>
        <v>0</v>
      </c>
      <c r="AF566">
        <f>'TP Factors'!$D$3</f>
        <v>1.168489000131735</v>
      </c>
      <c r="AG566">
        <f t="shared" si="53"/>
        <v>0</v>
      </c>
    </row>
    <row r="567" spans="1:33">
      <c r="A567" s="40" t="s">
        <v>65</v>
      </c>
      <c r="B567" s="40">
        <v>27</v>
      </c>
      <c r="C567" s="40" t="s">
        <v>66</v>
      </c>
      <c r="D567" s="41">
        <v>33.090000000000003</v>
      </c>
      <c r="E567" s="40" t="s">
        <v>67</v>
      </c>
      <c r="F567" s="40">
        <v>1234</v>
      </c>
      <c r="G567" s="35">
        <v>102.5</v>
      </c>
      <c r="H567" s="40" t="s">
        <v>68</v>
      </c>
      <c r="I567" s="40" t="s">
        <v>69</v>
      </c>
      <c r="J567" s="40">
        <v>79</v>
      </c>
      <c r="K567" s="42">
        <v>83.113557766599996</v>
      </c>
      <c r="L567" s="42">
        <v>247.49991452899999</v>
      </c>
      <c r="M567" s="41">
        <v>0.12</v>
      </c>
      <c r="N567" s="41">
        <v>0.02</v>
      </c>
      <c r="O567" s="40">
        <v>20495</v>
      </c>
      <c r="P567" s="40">
        <v>20043</v>
      </c>
      <c r="Q567" s="43">
        <v>20495</v>
      </c>
      <c r="R567" s="43">
        <v>1300</v>
      </c>
      <c r="S567" s="40" t="s">
        <v>77</v>
      </c>
      <c r="T567" s="40" t="s">
        <v>83</v>
      </c>
      <c r="U567" s="43">
        <v>54.65</v>
      </c>
      <c r="V567" s="43">
        <v>0</v>
      </c>
      <c r="W567" s="43">
        <v>2.42</v>
      </c>
      <c r="X567" s="43">
        <v>0.51600000000000001</v>
      </c>
      <c r="Y567" s="43">
        <f t="shared" si="54"/>
        <v>1.694</v>
      </c>
      <c r="Z567" s="43">
        <f t="shared" si="55"/>
        <v>0.25800000000000001</v>
      </c>
      <c r="AA567" s="43">
        <v>0.63100000000000001</v>
      </c>
      <c r="AB567" s="44">
        <v>5.7693282215942998E-2</v>
      </c>
      <c r="AC567">
        <f t="shared" si="50"/>
        <v>205</v>
      </c>
      <c r="AD567">
        <f t="shared" si="51"/>
        <v>1</v>
      </c>
      <c r="AE567">
        <f t="shared" si="52"/>
        <v>0.1</v>
      </c>
      <c r="AF567">
        <f>'TP Factors'!$D$3</f>
        <v>1.168489000131735</v>
      </c>
      <c r="AG567">
        <f t="shared" si="53"/>
        <v>0.1</v>
      </c>
    </row>
    <row r="568" spans="1:33">
      <c r="A568" s="40" t="s">
        <v>65</v>
      </c>
      <c r="B568" s="40">
        <v>27</v>
      </c>
      <c r="C568" s="40" t="s">
        <v>66</v>
      </c>
      <c r="D568" s="41">
        <v>33.090000000000003</v>
      </c>
      <c r="E568" s="40" t="s">
        <v>67</v>
      </c>
      <c r="F568" s="40">
        <v>1234</v>
      </c>
      <c r="G568" s="35">
        <v>45</v>
      </c>
      <c r="H568" s="40" t="s">
        <v>68</v>
      </c>
      <c r="I568" s="40" t="s">
        <v>69</v>
      </c>
      <c r="J568" s="40">
        <v>522</v>
      </c>
      <c r="K568" s="42">
        <v>169.24524525300001</v>
      </c>
      <c r="L568" s="42">
        <v>1626.7442604099999</v>
      </c>
      <c r="M568" s="41">
        <v>0.44</v>
      </c>
      <c r="N568" s="41">
        <v>0.13</v>
      </c>
      <c r="O568" s="40">
        <v>20505</v>
      </c>
      <c r="P568" s="40">
        <v>20053</v>
      </c>
      <c r="Q568" s="43">
        <v>20505</v>
      </c>
      <c r="R568" s="43">
        <v>8140</v>
      </c>
      <c r="S568" s="40" t="s">
        <v>77</v>
      </c>
      <c r="T568" s="40" t="s">
        <v>79</v>
      </c>
      <c r="U568" s="43">
        <v>54.65</v>
      </c>
      <c r="V568" s="43">
        <v>0</v>
      </c>
      <c r="W568" s="43">
        <v>1.18</v>
      </c>
      <c r="X568" s="43">
        <v>0.48</v>
      </c>
      <c r="Y568" s="43">
        <f t="shared" si="54"/>
        <v>0.82599999999999996</v>
      </c>
      <c r="Z568" s="43">
        <f t="shared" si="55"/>
        <v>0.24</v>
      </c>
      <c r="AA568" s="43">
        <v>0.63</v>
      </c>
      <c r="AB568" s="44">
        <v>0.18741198169901299</v>
      </c>
      <c r="AC568">
        <f t="shared" si="50"/>
        <v>663</v>
      </c>
      <c r="AD568">
        <f t="shared" si="51"/>
        <v>1</v>
      </c>
      <c r="AE568">
        <f t="shared" si="52"/>
        <v>0.4</v>
      </c>
      <c r="AF568">
        <f>'TP Factors'!$D$3</f>
        <v>1.168489000131735</v>
      </c>
      <c r="AG568">
        <f t="shared" si="53"/>
        <v>0.5</v>
      </c>
    </row>
    <row r="569" spans="1:33">
      <c r="A569" s="40" t="s">
        <v>65</v>
      </c>
      <c r="B569" s="40">
        <v>27</v>
      </c>
      <c r="C569" s="40" t="s">
        <v>66</v>
      </c>
      <c r="D569" s="41">
        <v>33.090000000000003</v>
      </c>
      <c r="E569" s="40" t="s">
        <v>67</v>
      </c>
      <c r="F569" s="40">
        <v>1234</v>
      </c>
      <c r="G569" s="35">
        <v>45</v>
      </c>
      <c r="H569" s="40" t="s">
        <v>68</v>
      </c>
      <c r="I569" s="40" t="s">
        <v>69</v>
      </c>
      <c r="J569" s="40">
        <v>83</v>
      </c>
      <c r="K569" s="42">
        <v>91.569129245300005</v>
      </c>
      <c r="L569" s="42">
        <v>231.96549968100001</v>
      </c>
      <c r="M569" s="41">
        <v>7.0000000000000007E-2</v>
      </c>
      <c r="N569" s="41">
        <v>0.02</v>
      </c>
      <c r="O569" s="40">
        <v>20523</v>
      </c>
      <c r="P569" s="40">
        <v>20071</v>
      </c>
      <c r="Q569" s="43">
        <v>20523</v>
      </c>
      <c r="R569" s="43">
        <v>8140</v>
      </c>
      <c r="S569" s="40" t="s">
        <v>72</v>
      </c>
      <c r="T569" s="40" t="s">
        <v>84</v>
      </c>
      <c r="U569" s="43">
        <v>54.65</v>
      </c>
      <c r="V569" s="43">
        <v>0</v>
      </c>
      <c r="W569" s="43">
        <v>1.18</v>
      </c>
      <c r="X569" s="43">
        <v>0.48</v>
      </c>
      <c r="Y569" s="43">
        <f t="shared" si="54"/>
        <v>0.82599999999999996</v>
      </c>
      <c r="Z569" s="43">
        <f t="shared" si="55"/>
        <v>0.24</v>
      </c>
      <c r="AA569" s="43">
        <v>0.70299999999999996</v>
      </c>
      <c r="AB569" s="44">
        <v>1.1250160762818699E-2</v>
      </c>
      <c r="AC569">
        <f t="shared" si="50"/>
        <v>44</v>
      </c>
      <c r="AD569">
        <f t="shared" si="51"/>
        <v>0</v>
      </c>
      <c r="AE569">
        <f t="shared" si="52"/>
        <v>0</v>
      </c>
      <c r="AF569">
        <f>'TP Factors'!$D$3</f>
        <v>1.168489000131735</v>
      </c>
      <c r="AG569">
        <f t="shared" si="53"/>
        <v>0</v>
      </c>
    </row>
    <row r="570" spans="1:33">
      <c r="A570" s="40" t="s">
        <v>65</v>
      </c>
      <c r="B570" s="40">
        <v>27</v>
      </c>
      <c r="C570" s="40" t="s">
        <v>66</v>
      </c>
      <c r="D570" s="41">
        <v>33.090000000000003</v>
      </c>
      <c r="E570" s="40" t="s">
        <v>67</v>
      </c>
      <c r="F570" s="40">
        <v>1234</v>
      </c>
      <c r="G570" s="35">
        <v>102.5</v>
      </c>
      <c r="H570" s="40" t="s">
        <v>68</v>
      </c>
      <c r="I570" s="40" t="s">
        <v>69</v>
      </c>
      <c r="J570" s="40">
        <v>94</v>
      </c>
      <c r="K570" s="42">
        <v>102.960647728</v>
      </c>
      <c r="L570" s="42">
        <v>294.15517713399998</v>
      </c>
      <c r="M570" s="41">
        <v>0.14000000000000001</v>
      </c>
      <c r="N570" s="41">
        <v>0.02</v>
      </c>
      <c r="O570" s="40">
        <v>20533</v>
      </c>
      <c r="P570" s="40">
        <v>20081</v>
      </c>
      <c r="Q570" s="43">
        <v>20533</v>
      </c>
      <c r="R570" s="43">
        <v>1300</v>
      </c>
      <c r="S570" s="40" t="s">
        <v>77</v>
      </c>
      <c r="T570" s="40" t="s">
        <v>83</v>
      </c>
      <c r="U570" s="43">
        <v>54.65</v>
      </c>
      <c r="V570" s="43">
        <v>0</v>
      </c>
      <c r="W570" s="43">
        <v>2.42</v>
      </c>
      <c r="X570" s="43">
        <v>0.51600000000000001</v>
      </c>
      <c r="Y570" s="43">
        <f t="shared" si="54"/>
        <v>1.694</v>
      </c>
      <c r="Z570" s="43">
        <f t="shared" si="55"/>
        <v>0.25800000000000001</v>
      </c>
      <c r="AA570" s="43">
        <v>0.63100000000000001</v>
      </c>
      <c r="AB570" s="44">
        <v>7.2619362493505701E-2</v>
      </c>
      <c r="AC570">
        <f t="shared" si="50"/>
        <v>257</v>
      </c>
      <c r="AD570">
        <f t="shared" si="51"/>
        <v>1</v>
      </c>
      <c r="AE570">
        <f t="shared" si="52"/>
        <v>0.1</v>
      </c>
      <c r="AF570">
        <f>'TP Factors'!$D$3</f>
        <v>1.168489000131735</v>
      </c>
      <c r="AG570">
        <f t="shared" si="53"/>
        <v>0.1</v>
      </c>
    </row>
    <row r="571" spans="1:33">
      <c r="A571" s="40" t="s">
        <v>65</v>
      </c>
      <c r="B571" s="40">
        <v>27</v>
      </c>
      <c r="C571" s="40" t="s">
        <v>66</v>
      </c>
      <c r="D571" s="41">
        <v>33.090000000000003</v>
      </c>
      <c r="E571" s="40" t="s">
        <v>67</v>
      </c>
      <c r="F571" s="40">
        <v>1234</v>
      </c>
      <c r="G571" s="35">
        <v>102.5</v>
      </c>
      <c r="H571" s="40" t="s">
        <v>68</v>
      </c>
      <c r="I571" s="40" t="s">
        <v>69</v>
      </c>
      <c r="J571" s="40">
        <v>104</v>
      </c>
      <c r="K571" s="42">
        <v>109.76246718100001</v>
      </c>
      <c r="L571" s="42">
        <v>323.31042804399999</v>
      </c>
      <c r="M571" s="41">
        <v>0.15</v>
      </c>
      <c r="N571" s="41">
        <v>0.03</v>
      </c>
      <c r="O571" s="40">
        <v>20534</v>
      </c>
      <c r="P571" s="40">
        <v>20082</v>
      </c>
      <c r="Q571" s="43">
        <v>20534</v>
      </c>
      <c r="R571" s="43">
        <v>1300</v>
      </c>
      <c r="S571" s="40" t="s">
        <v>77</v>
      </c>
      <c r="T571" s="40" t="s">
        <v>83</v>
      </c>
      <c r="U571" s="43">
        <v>54.65</v>
      </c>
      <c r="V571" s="43">
        <v>0</v>
      </c>
      <c r="W571" s="43">
        <v>2.42</v>
      </c>
      <c r="X571" s="43">
        <v>0.51600000000000001</v>
      </c>
      <c r="Y571" s="43">
        <f t="shared" si="54"/>
        <v>1.694</v>
      </c>
      <c r="Z571" s="43">
        <f t="shared" si="55"/>
        <v>0.25800000000000001</v>
      </c>
      <c r="AA571" s="43">
        <v>0.63100000000000001</v>
      </c>
      <c r="AB571" s="44">
        <v>7.9891427098125897E-2</v>
      </c>
      <c r="AC571">
        <f t="shared" si="50"/>
        <v>283</v>
      </c>
      <c r="AD571">
        <f t="shared" si="51"/>
        <v>1</v>
      </c>
      <c r="AE571">
        <f t="shared" si="52"/>
        <v>0.2</v>
      </c>
      <c r="AF571">
        <f>'TP Factors'!$D$3</f>
        <v>1.168489000131735</v>
      </c>
      <c r="AG571">
        <f t="shared" si="53"/>
        <v>0.2</v>
      </c>
    </row>
    <row r="572" spans="1:33">
      <c r="A572" s="40" t="s">
        <v>65</v>
      </c>
      <c r="B572" s="40">
        <v>27</v>
      </c>
      <c r="C572" s="40" t="s">
        <v>66</v>
      </c>
      <c r="D572" s="41">
        <v>33.090000000000003</v>
      </c>
      <c r="E572" s="40" t="s">
        <v>67</v>
      </c>
      <c r="F572" s="40">
        <v>1234</v>
      </c>
      <c r="G572" s="35">
        <v>11.1</v>
      </c>
      <c r="H572" s="40" t="s">
        <v>68</v>
      </c>
      <c r="I572" s="40" t="s">
        <v>69</v>
      </c>
      <c r="J572" s="40">
        <v>1</v>
      </c>
      <c r="K572" s="42">
        <v>13.6607208835</v>
      </c>
      <c r="L572" s="42">
        <v>6.9798068363999999</v>
      </c>
      <c r="M572" s="41">
        <v>0</v>
      </c>
      <c r="N572" s="41">
        <v>0</v>
      </c>
      <c r="O572" s="40">
        <v>20553</v>
      </c>
      <c r="P572" s="40">
        <v>20101</v>
      </c>
      <c r="Q572" s="43">
        <v>20553</v>
      </c>
      <c r="R572" s="43">
        <v>8120</v>
      </c>
      <c r="S572" s="40" t="s">
        <v>77</v>
      </c>
      <c r="T572" s="40" t="s">
        <v>80</v>
      </c>
      <c r="U572" s="43">
        <v>54.65</v>
      </c>
      <c r="V572" s="43">
        <v>0</v>
      </c>
      <c r="W572" s="43">
        <v>1.25</v>
      </c>
      <c r="X572" s="43">
        <v>5.2999999999999999E-2</v>
      </c>
      <c r="Y572" s="43">
        <f t="shared" si="54"/>
        <v>0.875</v>
      </c>
      <c r="Z572" s="43">
        <f t="shared" si="55"/>
        <v>2.6499999999999999E-2</v>
      </c>
      <c r="AA572" s="43">
        <v>0.2</v>
      </c>
      <c r="AB572" s="44">
        <v>1.72474093272992E-3</v>
      </c>
      <c r="AC572">
        <f t="shared" si="50"/>
        <v>2</v>
      </c>
      <c r="AD572">
        <f t="shared" si="51"/>
        <v>0</v>
      </c>
      <c r="AE572">
        <f t="shared" si="52"/>
        <v>0</v>
      </c>
      <c r="AF572">
        <f>'TP Factors'!$D$3</f>
        <v>1.168489000131735</v>
      </c>
      <c r="AG572">
        <f t="shared" si="53"/>
        <v>0</v>
      </c>
    </row>
    <row r="573" spans="1:33">
      <c r="A573" s="40" t="s">
        <v>65</v>
      </c>
      <c r="B573" s="40">
        <v>27</v>
      </c>
      <c r="C573" s="40" t="s">
        <v>66</v>
      </c>
      <c r="D573" s="41">
        <v>33.090000000000003</v>
      </c>
      <c r="E573" s="40" t="s">
        <v>67</v>
      </c>
      <c r="F573" s="40">
        <v>1234</v>
      </c>
      <c r="G573" s="35">
        <v>102.5</v>
      </c>
      <c r="H573" s="40" t="s">
        <v>68</v>
      </c>
      <c r="I573" s="40" t="s">
        <v>69</v>
      </c>
      <c r="J573" s="40">
        <v>2836</v>
      </c>
      <c r="K573" s="42">
        <v>435.38370108700002</v>
      </c>
      <c r="L573" s="42">
        <v>8830.7048191400008</v>
      </c>
      <c r="M573" s="41">
        <v>4.17</v>
      </c>
      <c r="N573" s="41">
        <v>0.73</v>
      </c>
      <c r="O573" s="40">
        <v>20558</v>
      </c>
      <c r="P573" s="40">
        <v>20106</v>
      </c>
      <c r="Q573" s="43">
        <v>20558</v>
      </c>
      <c r="R573" s="43">
        <v>1300</v>
      </c>
      <c r="S573" s="40" t="s">
        <v>77</v>
      </c>
      <c r="T573" s="40" t="s">
        <v>83</v>
      </c>
      <c r="U573" s="43">
        <v>54.65</v>
      </c>
      <c r="V573" s="43">
        <v>0</v>
      </c>
      <c r="W573" s="43">
        <v>2.42</v>
      </c>
      <c r="X573" s="43">
        <v>0.51600000000000001</v>
      </c>
      <c r="Y573" s="43">
        <f t="shared" si="54"/>
        <v>1.694</v>
      </c>
      <c r="Z573" s="43">
        <f t="shared" si="55"/>
        <v>0.25800000000000001</v>
      </c>
      <c r="AA573" s="43">
        <v>0.63100000000000001</v>
      </c>
      <c r="AB573" s="44">
        <v>2.1604143441288701</v>
      </c>
      <c r="AC573">
        <f t="shared" si="50"/>
        <v>7658</v>
      </c>
      <c r="AD573">
        <f t="shared" si="51"/>
        <v>29</v>
      </c>
      <c r="AE573">
        <f t="shared" si="52"/>
        <v>4.4000000000000004</v>
      </c>
      <c r="AF573">
        <f>'TP Factors'!$D$3</f>
        <v>1.168489000131735</v>
      </c>
      <c r="AG573">
        <f t="shared" si="53"/>
        <v>5.0999999999999996</v>
      </c>
    </row>
    <row r="574" spans="1:33">
      <c r="A574" s="40" t="s">
        <v>65</v>
      </c>
      <c r="B574" s="40">
        <v>27</v>
      </c>
      <c r="C574" s="40" t="s">
        <v>66</v>
      </c>
      <c r="D574" s="41">
        <v>33.090000000000003</v>
      </c>
      <c r="E574" s="40" t="s">
        <v>67</v>
      </c>
      <c r="F574" s="40">
        <v>1234</v>
      </c>
      <c r="G574" s="35">
        <v>102.5</v>
      </c>
      <c r="H574" s="40" t="s">
        <v>68</v>
      </c>
      <c r="I574" s="40" t="s">
        <v>69</v>
      </c>
      <c r="J574" s="40">
        <v>22</v>
      </c>
      <c r="K574" s="42">
        <v>43.556057410800001</v>
      </c>
      <c r="L574" s="42">
        <v>69.937552499800006</v>
      </c>
      <c r="M574" s="41">
        <v>0.03</v>
      </c>
      <c r="N574" s="41">
        <v>0.01</v>
      </c>
      <c r="O574" s="40">
        <v>20559</v>
      </c>
      <c r="P574" s="40">
        <v>20107</v>
      </c>
      <c r="Q574" s="43">
        <v>20559</v>
      </c>
      <c r="R574" s="43">
        <v>1300</v>
      </c>
      <c r="S574" s="40" t="s">
        <v>77</v>
      </c>
      <c r="T574" s="40" t="s">
        <v>83</v>
      </c>
      <c r="U574" s="43">
        <v>54.65</v>
      </c>
      <c r="V574" s="43">
        <v>0</v>
      </c>
      <c r="W574" s="43">
        <v>2.42</v>
      </c>
      <c r="X574" s="43">
        <v>0.51600000000000001</v>
      </c>
      <c r="Y574" s="43">
        <f t="shared" si="54"/>
        <v>1.694</v>
      </c>
      <c r="Z574" s="43">
        <f t="shared" si="55"/>
        <v>0.25800000000000001</v>
      </c>
      <c r="AA574" s="43">
        <v>0.63100000000000001</v>
      </c>
      <c r="AB574" s="44">
        <v>1.7281876458260698E-2</v>
      </c>
      <c r="AC574">
        <f t="shared" si="50"/>
        <v>61</v>
      </c>
      <c r="AD574">
        <f t="shared" si="51"/>
        <v>0</v>
      </c>
      <c r="AE574">
        <f t="shared" si="52"/>
        <v>0</v>
      </c>
      <c r="AF574">
        <f>'TP Factors'!$D$3</f>
        <v>1.168489000131735</v>
      </c>
      <c r="AG574">
        <f t="shared" si="53"/>
        <v>0</v>
      </c>
    </row>
    <row r="575" spans="1:33">
      <c r="A575" s="40" t="s">
        <v>65</v>
      </c>
      <c r="B575" s="40">
        <v>27</v>
      </c>
      <c r="C575" s="40" t="s">
        <v>66</v>
      </c>
      <c r="D575" s="41">
        <v>33.090000000000003</v>
      </c>
      <c r="E575" s="40" t="s">
        <v>67</v>
      </c>
      <c r="F575" s="40">
        <v>1234</v>
      </c>
      <c r="G575" s="35">
        <v>102.5</v>
      </c>
      <c r="H575" s="40" t="s">
        <v>68</v>
      </c>
      <c r="I575" s="40" t="s">
        <v>69</v>
      </c>
      <c r="J575" s="40">
        <v>802</v>
      </c>
      <c r="K575" s="42">
        <v>324.77508225999998</v>
      </c>
      <c r="L575" s="42">
        <v>2497.6420924899999</v>
      </c>
      <c r="M575" s="41">
        <v>1.18</v>
      </c>
      <c r="N575" s="41">
        <v>0.21</v>
      </c>
      <c r="O575" s="40">
        <v>20568</v>
      </c>
      <c r="P575" s="40">
        <v>20115</v>
      </c>
      <c r="Q575" s="43">
        <v>20568</v>
      </c>
      <c r="R575" s="43">
        <v>1300</v>
      </c>
      <c r="S575" s="40" t="s">
        <v>77</v>
      </c>
      <c r="T575" s="40" t="s">
        <v>83</v>
      </c>
      <c r="U575" s="43">
        <v>54.65</v>
      </c>
      <c r="V575" s="43">
        <v>0</v>
      </c>
      <c r="W575" s="43">
        <v>2.42</v>
      </c>
      <c r="X575" s="43">
        <v>0.51600000000000001</v>
      </c>
      <c r="Y575" s="43">
        <f t="shared" si="54"/>
        <v>1.694</v>
      </c>
      <c r="Z575" s="43">
        <f t="shared" si="55"/>
        <v>0.25800000000000001</v>
      </c>
      <c r="AA575" s="43">
        <v>0.63100000000000001</v>
      </c>
      <c r="AB575" s="44">
        <v>0.31486267994289402</v>
      </c>
      <c r="AC575">
        <f t="shared" si="50"/>
        <v>1116</v>
      </c>
      <c r="AD575">
        <f t="shared" si="51"/>
        <v>4</v>
      </c>
      <c r="AE575">
        <f t="shared" si="52"/>
        <v>0.6</v>
      </c>
      <c r="AF575">
        <f>'TP Factors'!$D$3</f>
        <v>1.168489000131735</v>
      </c>
      <c r="AG575">
        <f t="shared" si="53"/>
        <v>0.7</v>
      </c>
    </row>
    <row r="576" spans="1:33">
      <c r="A576" s="40" t="s">
        <v>65</v>
      </c>
      <c r="B576" s="40">
        <v>27</v>
      </c>
      <c r="C576" s="40" t="s">
        <v>66</v>
      </c>
      <c r="D576" s="41">
        <v>33.090000000000003</v>
      </c>
      <c r="E576" s="40" t="s">
        <v>67</v>
      </c>
      <c r="F576" s="40">
        <v>1234</v>
      </c>
      <c r="G576" s="35">
        <v>102.5</v>
      </c>
      <c r="H576" s="40" t="s">
        <v>68</v>
      </c>
      <c r="I576" s="40" t="s">
        <v>69</v>
      </c>
      <c r="J576" s="40">
        <v>180</v>
      </c>
      <c r="K576" s="42">
        <v>122.99972648000001</v>
      </c>
      <c r="L576" s="42">
        <v>559.86631190599996</v>
      </c>
      <c r="M576" s="41">
        <v>0.26</v>
      </c>
      <c r="N576" s="41">
        <v>0.05</v>
      </c>
      <c r="O576" s="40">
        <v>20589</v>
      </c>
      <c r="P576" s="40">
        <v>20136</v>
      </c>
      <c r="Q576" s="43">
        <v>20589</v>
      </c>
      <c r="R576" s="43">
        <v>1300</v>
      </c>
      <c r="S576" s="40" t="s">
        <v>77</v>
      </c>
      <c r="T576" s="40" t="s">
        <v>83</v>
      </c>
      <c r="U576" s="43">
        <v>54.65</v>
      </c>
      <c r="V576" s="43">
        <v>0</v>
      </c>
      <c r="W576" s="43">
        <v>2.42</v>
      </c>
      <c r="X576" s="43">
        <v>0.51600000000000001</v>
      </c>
      <c r="Y576" s="43">
        <f t="shared" si="54"/>
        <v>1.694</v>
      </c>
      <c r="Z576" s="43">
        <f t="shared" si="55"/>
        <v>0.25800000000000001</v>
      </c>
      <c r="AA576" s="43">
        <v>0.63100000000000001</v>
      </c>
      <c r="AB576" s="44">
        <v>0.13834542518990001</v>
      </c>
      <c r="AC576">
        <f t="shared" si="50"/>
        <v>490</v>
      </c>
      <c r="AD576">
        <f t="shared" si="51"/>
        <v>2</v>
      </c>
      <c r="AE576">
        <f t="shared" si="52"/>
        <v>0.3</v>
      </c>
      <c r="AF576">
        <f>'TP Factors'!$D$3</f>
        <v>1.168489000131735</v>
      </c>
      <c r="AG576">
        <f t="shared" si="53"/>
        <v>0.4</v>
      </c>
    </row>
    <row r="577" spans="1:33">
      <c r="A577" s="40" t="s">
        <v>65</v>
      </c>
      <c r="B577" s="40">
        <v>27</v>
      </c>
      <c r="C577" s="40" t="s">
        <v>66</v>
      </c>
      <c r="D577" s="41">
        <v>33.090000000000003</v>
      </c>
      <c r="E577" s="40" t="s">
        <v>67</v>
      </c>
      <c r="F577" s="40">
        <v>1234</v>
      </c>
      <c r="G577" s="35">
        <v>45</v>
      </c>
      <c r="H577" s="40" t="s">
        <v>68</v>
      </c>
      <c r="I577" s="40" t="s">
        <v>69</v>
      </c>
      <c r="J577" s="40">
        <v>313</v>
      </c>
      <c r="K577" s="42">
        <v>118.234083067</v>
      </c>
      <c r="L577" s="42">
        <v>874.87670715399997</v>
      </c>
      <c r="M577" s="41">
        <v>0.26</v>
      </c>
      <c r="N577" s="41">
        <v>0.08</v>
      </c>
      <c r="O577" s="40">
        <v>20609</v>
      </c>
      <c r="P577" s="40">
        <v>20155</v>
      </c>
      <c r="Q577" s="43">
        <v>20609</v>
      </c>
      <c r="R577" s="43">
        <v>8140</v>
      </c>
      <c r="S577" s="40" t="s">
        <v>72</v>
      </c>
      <c r="T577" s="40" t="s">
        <v>84</v>
      </c>
      <c r="U577" s="43">
        <v>54.65</v>
      </c>
      <c r="V577" s="43">
        <v>0</v>
      </c>
      <c r="W577" s="43">
        <v>1.18</v>
      </c>
      <c r="X577" s="43">
        <v>0.48</v>
      </c>
      <c r="Y577" s="43">
        <f t="shared" si="54"/>
        <v>0.82599999999999996</v>
      </c>
      <c r="Z577" s="43">
        <f t="shared" si="55"/>
        <v>0.24</v>
      </c>
      <c r="AA577" s="43">
        <v>0.70299999999999996</v>
      </c>
      <c r="AB577" s="44">
        <v>5.1353066521499097E-2</v>
      </c>
      <c r="AC577">
        <f t="shared" si="50"/>
        <v>203</v>
      </c>
      <c r="AD577">
        <f t="shared" si="51"/>
        <v>0</v>
      </c>
      <c r="AE577">
        <f t="shared" si="52"/>
        <v>0.1</v>
      </c>
      <c r="AF577">
        <f>'TP Factors'!$D$3</f>
        <v>1.168489000131735</v>
      </c>
      <c r="AG577">
        <f t="shared" si="53"/>
        <v>0.1</v>
      </c>
    </row>
    <row r="578" spans="1:33">
      <c r="A578" s="40" t="s">
        <v>65</v>
      </c>
      <c r="B578" s="40">
        <v>27</v>
      </c>
      <c r="C578" s="40" t="s">
        <v>66</v>
      </c>
      <c r="D578" s="41">
        <v>33.090000000000003</v>
      </c>
      <c r="E578" s="40" t="s">
        <v>67</v>
      </c>
      <c r="F578" s="40">
        <v>1234</v>
      </c>
      <c r="G578" s="35">
        <v>102.5</v>
      </c>
      <c r="H578" s="40" t="s">
        <v>68</v>
      </c>
      <c r="I578" s="40" t="s">
        <v>69</v>
      </c>
      <c r="J578" s="40">
        <v>841</v>
      </c>
      <c r="K578" s="42">
        <v>411.04947461</v>
      </c>
      <c r="L578" s="42">
        <v>2619.9643969099998</v>
      </c>
      <c r="M578" s="41">
        <v>1.24</v>
      </c>
      <c r="N578" s="41">
        <v>0.22</v>
      </c>
      <c r="O578" s="40">
        <v>20643</v>
      </c>
      <c r="P578" s="40">
        <v>20189</v>
      </c>
      <c r="Q578" s="43">
        <v>20643</v>
      </c>
      <c r="R578" s="43">
        <v>1300</v>
      </c>
      <c r="S578" s="40" t="s">
        <v>77</v>
      </c>
      <c r="T578" s="40" t="s">
        <v>83</v>
      </c>
      <c r="U578" s="43">
        <v>54.65</v>
      </c>
      <c r="V578" s="43">
        <v>0</v>
      </c>
      <c r="W578" s="43">
        <v>2.42</v>
      </c>
      <c r="X578" s="43">
        <v>0.51600000000000001</v>
      </c>
      <c r="Y578" s="43">
        <f t="shared" si="54"/>
        <v>1.694</v>
      </c>
      <c r="Z578" s="43">
        <f t="shared" si="55"/>
        <v>0.25800000000000001</v>
      </c>
      <c r="AA578" s="43">
        <v>0.63100000000000001</v>
      </c>
      <c r="AB578" s="44">
        <v>0.54535773158641399</v>
      </c>
      <c r="AC578">
        <f t="shared" si="50"/>
        <v>1933</v>
      </c>
      <c r="AD578">
        <f t="shared" si="51"/>
        <v>7</v>
      </c>
      <c r="AE578">
        <f t="shared" si="52"/>
        <v>1.1000000000000001</v>
      </c>
      <c r="AF578">
        <f>'TP Factors'!$D$3</f>
        <v>1.168489000131735</v>
      </c>
      <c r="AG578">
        <f t="shared" si="53"/>
        <v>1.3</v>
      </c>
    </row>
    <row r="579" spans="1:33">
      <c r="A579" s="40" t="s">
        <v>65</v>
      </c>
      <c r="B579" s="40">
        <v>27</v>
      </c>
      <c r="C579" s="40" t="s">
        <v>66</v>
      </c>
      <c r="D579" s="41">
        <v>33.090000000000003</v>
      </c>
      <c r="E579" s="40" t="s">
        <v>67</v>
      </c>
      <c r="F579" s="40">
        <v>1234</v>
      </c>
      <c r="G579" s="35">
        <v>45</v>
      </c>
      <c r="H579" s="40" t="s">
        <v>68</v>
      </c>
      <c r="I579" s="40" t="s">
        <v>69</v>
      </c>
      <c r="J579" s="40">
        <v>320</v>
      </c>
      <c r="K579" s="42">
        <v>118.923194237</v>
      </c>
      <c r="L579" s="42">
        <v>895.03496035900002</v>
      </c>
      <c r="M579" s="41">
        <v>0.27</v>
      </c>
      <c r="N579" s="41">
        <v>0.08</v>
      </c>
      <c r="O579" s="40">
        <v>20680</v>
      </c>
      <c r="P579" s="40">
        <v>20226</v>
      </c>
      <c r="Q579" s="43">
        <v>20680</v>
      </c>
      <c r="R579" s="43">
        <v>8140</v>
      </c>
      <c r="S579" s="40" t="s">
        <v>72</v>
      </c>
      <c r="T579" s="40" t="s">
        <v>84</v>
      </c>
      <c r="U579" s="43">
        <v>54.65</v>
      </c>
      <c r="V579" s="43">
        <v>0</v>
      </c>
      <c r="W579" s="43">
        <v>1.18</v>
      </c>
      <c r="X579" s="43">
        <v>0.48</v>
      </c>
      <c r="Y579" s="43">
        <f t="shared" si="54"/>
        <v>0.82599999999999996</v>
      </c>
      <c r="Z579" s="43">
        <f t="shared" si="55"/>
        <v>0.24</v>
      </c>
      <c r="AA579" s="43">
        <v>0.70299999999999996</v>
      </c>
      <c r="AB579" s="44">
        <v>5.9146308419865297E-2</v>
      </c>
      <c r="AC579">
        <f t="shared" ref="AC579:AC642" si="56">ROUND(AB579*AA579*U579*102.79,0)</f>
        <v>234</v>
      </c>
      <c r="AD579">
        <f t="shared" ref="AD579:AD642" si="57">ROUND(Y579*AC579*0.002205,0)</f>
        <v>0</v>
      </c>
      <c r="AE579">
        <f t="shared" ref="AE579:AE642" si="58">ROUND(Z579*AC579*0.002205,1)</f>
        <v>0.1</v>
      </c>
      <c r="AF579">
        <f>'TP Factors'!$D$3</f>
        <v>1.168489000131735</v>
      </c>
      <c r="AG579">
        <f t="shared" ref="AG579:AG642" si="59">ROUND(AE579*AF579,1)</f>
        <v>0.1</v>
      </c>
    </row>
    <row r="580" spans="1:33">
      <c r="A580" s="40" t="s">
        <v>65</v>
      </c>
      <c r="B580" s="40">
        <v>27</v>
      </c>
      <c r="C580" s="40" t="s">
        <v>66</v>
      </c>
      <c r="D580" s="41">
        <v>33.090000000000003</v>
      </c>
      <c r="E580" s="40" t="s">
        <v>67</v>
      </c>
      <c r="F580" s="40">
        <v>1234</v>
      </c>
      <c r="G580" s="35">
        <v>102.5</v>
      </c>
      <c r="H580" s="40" t="s">
        <v>68</v>
      </c>
      <c r="I580" s="40" t="s">
        <v>69</v>
      </c>
      <c r="J580" s="40">
        <v>172</v>
      </c>
      <c r="K580" s="42">
        <v>96.162860024400004</v>
      </c>
      <c r="L580" s="42">
        <v>535.40447857100003</v>
      </c>
      <c r="M580" s="41">
        <v>0.25</v>
      </c>
      <c r="N580" s="41">
        <v>0.04</v>
      </c>
      <c r="O580" s="40">
        <v>20729</v>
      </c>
      <c r="P580" s="40">
        <v>20275</v>
      </c>
      <c r="Q580" s="43">
        <v>20729</v>
      </c>
      <c r="R580" s="43">
        <v>1300</v>
      </c>
      <c r="S580" s="40" t="s">
        <v>77</v>
      </c>
      <c r="T580" s="40" t="s">
        <v>83</v>
      </c>
      <c r="U580" s="43">
        <v>54.65</v>
      </c>
      <c r="V580" s="43">
        <v>0</v>
      </c>
      <c r="W580" s="43">
        <v>2.42</v>
      </c>
      <c r="X580" s="43">
        <v>0.51600000000000001</v>
      </c>
      <c r="Y580" s="43">
        <f t="shared" si="54"/>
        <v>1.694</v>
      </c>
      <c r="Z580" s="43">
        <f t="shared" si="55"/>
        <v>0.25800000000000001</v>
      </c>
      <c r="AA580" s="43">
        <v>0.63100000000000001</v>
      </c>
      <c r="AB580" s="44">
        <v>0.132300798718269</v>
      </c>
      <c r="AC580">
        <f t="shared" si="56"/>
        <v>469</v>
      </c>
      <c r="AD580">
        <f t="shared" si="57"/>
        <v>2</v>
      </c>
      <c r="AE580">
        <f t="shared" si="58"/>
        <v>0.3</v>
      </c>
      <c r="AF580">
        <f>'TP Factors'!$D$3</f>
        <v>1.168489000131735</v>
      </c>
      <c r="AG580">
        <f t="shared" si="59"/>
        <v>0.4</v>
      </c>
    </row>
    <row r="581" spans="1:33">
      <c r="A581" s="40" t="s">
        <v>65</v>
      </c>
      <c r="B581" s="40">
        <v>27</v>
      </c>
      <c r="C581" s="40" t="s">
        <v>66</v>
      </c>
      <c r="D581" s="41">
        <v>33.090000000000003</v>
      </c>
      <c r="E581" s="40" t="s">
        <v>67</v>
      </c>
      <c r="F581" s="40">
        <v>1234</v>
      </c>
      <c r="G581" s="35">
        <v>45</v>
      </c>
      <c r="H581" s="40" t="s">
        <v>68</v>
      </c>
      <c r="I581" s="40" t="s">
        <v>69</v>
      </c>
      <c r="J581" s="40">
        <v>327</v>
      </c>
      <c r="K581" s="42">
        <v>119.62097609200001</v>
      </c>
      <c r="L581" s="42">
        <v>913.81641142599995</v>
      </c>
      <c r="M581" s="41">
        <v>0.27</v>
      </c>
      <c r="N581" s="41">
        <v>0.08</v>
      </c>
      <c r="O581" s="40">
        <v>20730</v>
      </c>
      <c r="P581" s="40">
        <v>20276</v>
      </c>
      <c r="Q581" s="43">
        <v>20730</v>
      </c>
      <c r="R581" s="43">
        <v>8140</v>
      </c>
      <c r="S581" s="40" t="s">
        <v>72</v>
      </c>
      <c r="T581" s="40" t="s">
        <v>84</v>
      </c>
      <c r="U581" s="43">
        <v>54.65</v>
      </c>
      <c r="V581" s="43">
        <v>0</v>
      </c>
      <c r="W581" s="43">
        <v>1.18</v>
      </c>
      <c r="X581" s="43">
        <v>0.48</v>
      </c>
      <c r="Y581" s="43">
        <f t="shared" si="54"/>
        <v>0.82599999999999996</v>
      </c>
      <c r="Z581" s="43">
        <f t="shared" si="55"/>
        <v>0.24</v>
      </c>
      <c r="AA581" s="43">
        <v>0.70299999999999996</v>
      </c>
      <c r="AB581" s="44">
        <v>0.168224547639442</v>
      </c>
      <c r="AC581">
        <f t="shared" si="56"/>
        <v>664</v>
      </c>
      <c r="AD581">
        <f t="shared" si="57"/>
        <v>1</v>
      </c>
      <c r="AE581">
        <f t="shared" si="58"/>
        <v>0.4</v>
      </c>
      <c r="AF581">
        <f>'TP Factors'!$D$3</f>
        <v>1.168489000131735</v>
      </c>
      <c r="AG581">
        <f t="shared" si="59"/>
        <v>0.5</v>
      </c>
    </row>
    <row r="582" spans="1:33">
      <c r="A582" s="40" t="s">
        <v>65</v>
      </c>
      <c r="B582" s="40">
        <v>27</v>
      </c>
      <c r="C582" s="40" t="s">
        <v>66</v>
      </c>
      <c r="D582" s="41">
        <v>33.090000000000003</v>
      </c>
      <c r="E582" s="40" t="s">
        <v>67</v>
      </c>
      <c r="F582" s="40">
        <v>1234</v>
      </c>
      <c r="G582" s="35">
        <v>13</v>
      </c>
      <c r="H582" s="40" t="s">
        <v>68</v>
      </c>
      <c r="I582" s="40" t="s">
        <v>69</v>
      </c>
      <c r="J582" s="40">
        <v>555</v>
      </c>
      <c r="K582" s="42">
        <v>417.76029032000002</v>
      </c>
      <c r="L582" s="42">
        <v>3188.3395612999998</v>
      </c>
      <c r="M582" s="41">
        <v>0.72</v>
      </c>
      <c r="N582" s="41">
        <v>0.06</v>
      </c>
      <c r="O582" s="40">
        <v>20731</v>
      </c>
      <c r="P582" s="40">
        <v>20277</v>
      </c>
      <c r="Q582" s="43">
        <v>20731</v>
      </c>
      <c r="R582" s="43">
        <v>1100</v>
      </c>
      <c r="S582" s="40" t="s">
        <v>72</v>
      </c>
      <c r="T582" s="40" t="s">
        <v>74</v>
      </c>
      <c r="U582" s="43">
        <v>54.65</v>
      </c>
      <c r="V582" s="43">
        <v>0</v>
      </c>
      <c r="W582" s="43">
        <v>1.85</v>
      </c>
      <c r="X582" s="43">
        <v>0.22</v>
      </c>
      <c r="Y582" s="43">
        <f t="shared" si="54"/>
        <v>1.2949999999999999</v>
      </c>
      <c r="Z582" s="43">
        <f t="shared" si="55"/>
        <v>0.11</v>
      </c>
      <c r="AA582" s="43">
        <v>0.34200000000000003</v>
      </c>
      <c r="AB582" s="44">
        <v>0.76771713374730699</v>
      </c>
      <c r="AC582">
        <f t="shared" si="56"/>
        <v>1475</v>
      </c>
      <c r="AD582">
        <f t="shared" si="57"/>
        <v>4</v>
      </c>
      <c r="AE582">
        <f t="shared" si="58"/>
        <v>0.4</v>
      </c>
      <c r="AF582">
        <f>'TP Factors'!$D$3</f>
        <v>1.168489000131735</v>
      </c>
      <c r="AG582">
        <f t="shared" si="59"/>
        <v>0.5</v>
      </c>
    </row>
    <row r="583" spans="1:33">
      <c r="A583" s="40" t="s">
        <v>65</v>
      </c>
      <c r="B583" s="40">
        <v>27</v>
      </c>
      <c r="C583" s="40" t="s">
        <v>66</v>
      </c>
      <c r="D583" s="41">
        <v>33.090000000000003</v>
      </c>
      <c r="E583" s="40" t="s">
        <v>67</v>
      </c>
      <c r="F583" s="40">
        <v>1234</v>
      </c>
      <c r="G583" s="35">
        <v>13</v>
      </c>
      <c r="H583" s="40" t="s">
        <v>68</v>
      </c>
      <c r="I583" s="40" t="s">
        <v>69</v>
      </c>
      <c r="J583" s="40">
        <v>224</v>
      </c>
      <c r="K583" s="42">
        <v>262.934968895</v>
      </c>
      <c r="L583" s="42">
        <v>1285.0545916000001</v>
      </c>
      <c r="M583" s="41">
        <v>0.28999999999999998</v>
      </c>
      <c r="N583" s="41">
        <v>0.02</v>
      </c>
      <c r="O583" s="40">
        <v>20732</v>
      </c>
      <c r="P583" s="40">
        <v>20278</v>
      </c>
      <c r="Q583" s="43">
        <v>20732</v>
      </c>
      <c r="R583" s="43">
        <v>1100</v>
      </c>
      <c r="S583" s="40" t="s">
        <v>91</v>
      </c>
      <c r="T583" s="40" t="s">
        <v>92</v>
      </c>
      <c r="U583" s="43">
        <v>54.65</v>
      </c>
      <c r="V583" s="43">
        <v>0</v>
      </c>
      <c r="W583" s="43">
        <v>1.85</v>
      </c>
      <c r="X583" s="43">
        <v>0.22</v>
      </c>
      <c r="Y583" s="43">
        <f t="shared" si="54"/>
        <v>1.2949999999999999</v>
      </c>
      <c r="Z583" s="43">
        <f t="shared" si="55"/>
        <v>0.11</v>
      </c>
      <c r="AA583" s="43">
        <v>0.34200000000000003</v>
      </c>
      <c r="AB583" s="44">
        <v>0.109702932325264</v>
      </c>
      <c r="AC583">
        <f t="shared" si="56"/>
        <v>211</v>
      </c>
      <c r="AD583">
        <f t="shared" si="57"/>
        <v>1</v>
      </c>
      <c r="AE583">
        <f t="shared" si="58"/>
        <v>0.1</v>
      </c>
      <c r="AF583">
        <f>'TP Factors'!$D$3</f>
        <v>1.168489000131735</v>
      </c>
      <c r="AG583">
        <f t="shared" si="59"/>
        <v>0.1</v>
      </c>
    </row>
    <row r="584" spans="1:33">
      <c r="A584" s="40" t="s">
        <v>65</v>
      </c>
      <c r="B584" s="40">
        <v>27</v>
      </c>
      <c r="C584" s="40" t="s">
        <v>66</v>
      </c>
      <c r="D584" s="41">
        <v>33.090000000000003</v>
      </c>
      <c r="E584" s="40" t="s">
        <v>67</v>
      </c>
      <c r="F584" s="40">
        <v>1234</v>
      </c>
      <c r="G584" s="35">
        <v>13</v>
      </c>
      <c r="H584" s="40" t="s">
        <v>68</v>
      </c>
      <c r="I584" s="40" t="s">
        <v>69</v>
      </c>
      <c r="J584" s="40">
        <v>336</v>
      </c>
      <c r="K584" s="42">
        <v>369.49843511900002</v>
      </c>
      <c r="L584" s="42">
        <v>1928.4772337899999</v>
      </c>
      <c r="M584" s="41">
        <v>0.44</v>
      </c>
      <c r="N584" s="41">
        <v>0.04</v>
      </c>
      <c r="O584" s="40">
        <v>20733</v>
      </c>
      <c r="P584" s="40">
        <v>20279</v>
      </c>
      <c r="Q584" s="43">
        <v>20733</v>
      </c>
      <c r="R584" s="43">
        <v>1100</v>
      </c>
      <c r="S584" s="40" t="s">
        <v>72</v>
      </c>
      <c r="T584" s="40" t="s">
        <v>74</v>
      </c>
      <c r="U584" s="43">
        <v>54.65</v>
      </c>
      <c r="V584" s="43">
        <v>0</v>
      </c>
      <c r="W584" s="43">
        <v>1.85</v>
      </c>
      <c r="X584" s="43">
        <v>0.22</v>
      </c>
      <c r="Y584" s="43">
        <f t="shared" si="54"/>
        <v>1.2949999999999999</v>
      </c>
      <c r="Z584" s="43">
        <f t="shared" si="55"/>
        <v>0.11</v>
      </c>
      <c r="AA584" s="43">
        <v>0.34200000000000003</v>
      </c>
      <c r="AB584" s="44">
        <v>2.0549384202735499E-2</v>
      </c>
      <c r="AC584">
        <f t="shared" si="56"/>
        <v>39</v>
      </c>
      <c r="AD584">
        <f t="shared" si="57"/>
        <v>0</v>
      </c>
      <c r="AE584">
        <f t="shared" si="58"/>
        <v>0</v>
      </c>
      <c r="AF584">
        <f>'TP Factors'!$D$3</f>
        <v>1.168489000131735</v>
      </c>
      <c r="AG584">
        <f t="shared" si="59"/>
        <v>0</v>
      </c>
    </row>
    <row r="585" spans="1:33">
      <c r="A585" s="40" t="s">
        <v>65</v>
      </c>
      <c r="B585" s="40">
        <v>27</v>
      </c>
      <c r="C585" s="40" t="s">
        <v>66</v>
      </c>
      <c r="D585" s="41">
        <v>33.090000000000003</v>
      </c>
      <c r="E585" s="40" t="s">
        <v>67</v>
      </c>
      <c r="F585" s="40">
        <v>1234</v>
      </c>
      <c r="G585" s="35">
        <v>102.5</v>
      </c>
      <c r="H585" s="40" t="s">
        <v>68</v>
      </c>
      <c r="I585" s="40" t="s">
        <v>69</v>
      </c>
      <c r="J585" s="40">
        <v>32</v>
      </c>
      <c r="K585" s="42">
        <v>45.681949985599999</v>
      </c>
      <c r="L585" s="42">
        <v>100.377719619</v>
      </c>
      <c r="M585" s="41">
        <v>0.05</v>
      </c>
      <c r="N585" s="41">
        <v>0.01</v>
      </c>
      <c r="O585" s="40">
        <v>20753</v>
      </c>
      <c r="P585" s="40">
        <v>20299</v>
      </c>
      <c r="Q585" s="43">
        <v>20753</v>
      </c>
      <c r="R585" s="43">
        <v>1300</v>
      </c>
      <c r="S585" s="40" t="s">
        <v>77</v>
      </c>
      <c r="T585" s="40" t="s">
        <v>83</v>
      </c>
      <c r="U585" s="43">
        <v>54.65</v>
      </c>
      <c r="V585" s="43">
        <v>0</v>
      </c>
      <c r="W585" s="43">
        <v>2.42</v>
      </c>
      <c r="X585" s="43">
        <v>0.51600000000000001</v>
      </c>
      <c r="Y585" s="43">
        <f t="shared" si="54"/>
        <v>1.694</v>
      </c>
      <c r="Z585" s="43">
        <f t="shared" si="55"/>
        <v>0.25800000000000001</v>
      </c>
      <c r="AA585" s="43">
        <v>0.63100000000000001</v>
      </c>
      <c r="AB585" s="44">
        <v>2.48037754814995E-2</v>
      </c>
      <c r="AC585">
        <f t="shared" si="56"/>
        <v>88</v>
      </c>
      <c r="AD585">
        <f t="shared" si="57"/>
        <v>0</v>
      </c>
      <c r="AE585">
        <f t="shared" si="58"/>
        <v>0.1</v>
      </c>
      <c r="AF585">
        <f>'TP Factors'!$D$3</f>
        <v>1.168489000131735</v>
      </c>
      <c r="AG585">
        <f t="shared" si="59"/>
        <v>0.1</v>
      </c>
    </row>
    <row r="586" spans="1:33">
      <c r="A586" s="40" t="s">
        <v>65</v>
      </c>
      <c r="B586" s="40">
        <v>27</v>
      </c>
      <c r="C586" s="40" t="s">
        <v>66</v>
      </c>
      <c r="D586" s="41">
        <v>33.090000000000003</v>
      </c>
      <c r="E586" s="40" t="s">
        <v>67</v>
      </c>
      <c r="F586" s="40">
        <v>1234</v>
      </c>
      <c r="G586" s="35">
        <v>13</v>
      </c>
      <c r="H586" s="40" t="s">
        <v>68</v>
      </c>
      <c r="I586" s="40" t="s">
        <v>69</v>
      </c>
      <c r="J586" s="40">
        <v>203</v>
      </c>
      <c r="K586" s="42">
        <v>163.986393349</v>
      </c>
      <c r="L586" s="42">
        <v>1168.6346843199999</v>
      </c>
      <c r="M586" s="41">
        <v>0.26</v>
      </c>
      <c r="N586" s="41">
        <v>0.02</v>
      </c>
      <c r="O586" s="40">
        <v>20762</v>
      </c>
      <c r="P586" s="40">
        <v>20308</v>
      </c>
      <c r="Q586" s="43">
        <v>20762</v>
      </c>
      <c r="R586" s="43">
        <v>1100</v>
      </c>
      <c r="S586" s="40" t="s">
        <v>72</v>
      </c>
      <c r="T586" s="40" t="s">
        <v>74</v>
      </c>
      <c r="U586" s="43">
        <v>54.65</v>
      </c>
      <c r="V586" s="43">
        <v>0</v>
      </c>
      <c r="W586" s="43">
        <v>1.85</v>
      </c>
      <c r="X586" s="43">
        <v>0.22</v>
      </c>
      <c r="Y586" s="43">
        <f t="shared" si="54"/>
        <v>1.2949999999999999</v>
      </c>
      <c r="Z586" s="43">
        <f t="shared" si="55"/>
        <v>0.11</v>
      </c>
      <c r="AA586" s="43">
        <v>0.34200000000000003</v>
      </c>
      <c r="AB586" s="44">
        <v>0.288774764338525</v>
      </c>
      <c r="AC586">
        <f t="shared" si="56"/>
        <v>555</v>
      </c>
      <c r="AD586">
        <f t="shared" si="57"/>
        <v>2</v>
      </c>
      <c r="AE586">
        <f t="shared" si="58"/>
        <v>0.1</v>
      </c>
      <c r="AF586">
        <f>'TP Factors'!$D$3</f>
        <v>1.168489000131735</v>
      </c>
      <c r="AG586">
        <f t="shared" si="59"/>
        <v>0.1</v>
      </c>
    </row>
    <row r="587" spans="1:33">
      <c r="A587" s="40" t="s">
        <v>65</v>
      </c>
      <c r="B587" s="40">
        <v>27</v>
      </c>
      <c r="C587" s="40" t="s">
        <v>66</v>
      </c>
      <c r="D587" s="41">
        <v>33.090000000000003</v>
      </c>
      <c r="E587" s="40" t="s">
        <v>67</v>
      </c>
      <c r="F587" s="40">
        <v>1234</v>
      </c>
      <c r="G587" s="35">
        <v>11.1</v>
      </c>
      <c r="H587" s="40" t="s">
        <v>68</v>
      </c>
      <c r="I587" s="40" t="s">
        <v>69</v>
      </c>
      <c r="J587" s="40">
        <v>210</v>
      </c>
      <c r="K587" s="42">
        <v>251.56161170499999</v>
      </c>
      <c r="L587" s="42">
        <v>1651.92649815</v>
      </c>
      <c r="M587" s="41">
        <v>0.18</v>
      </c>
      <c r="N587" s="41">
        <v>0.01</v>
      </c>
      <c r="O587" s="40">
        <v>20765</v>
      </c>
      <c r="P587" s="40">
        <v>20311</v>
      </c>
      <c r="Q587" s="43">
        <v>20765</v>
      </c>
      <c r="R587" s="43">
        <v>8120</v>
      </c>
      <c r="S587" s="40" t="s">
        <v>72</v>
      </c>
      <c r="T587" s="40" t="s">
        <v>87</v>
      </c>
      <c r="U587" s="43">
        <v>54.65</v>
      </c>
      <c r="V587" s="43">
        <v>0</v>
      </c>
      <c r="W587" s="43">
        <v>1.25</v>
      </c>
      <c r="X587" s="43">
        <v>5.2999999999999999E-2</v>
      </c>
      <c r="Y587" s="43">
        <f t="shared" si="54"/>
        <v>0.875</v>
      </c>
      <c r="Z587" s="43">
        <f t="shared" si="55"/>
        <v>2.6499999999999999E-2</v>
      </c>
      <c r="AA587" s="43">
        <v>0.25</v>
      </c>
      <c r="AB587" s="44">
        <v>0.25968313248401198</v>
      </c>
      <c r="AC587">
        <f t="shared" si="56"/>
        <v>365</v>
      </c>
      <c r="AD587">
        <f t="shared" si="57"/>
        <v>1</v>
      </c>
      <c r="AE587">
        <f t="shared" si="58"/>
        <v>0</v>
      </c>
      <c r="AF587">
        <f>'TP Factors'!$D$3</f>
        <v>1.168489000131735</v>
      </c>
      <c r="AG587">
        <f t="shared" si="59"/>
        <v>0</v>
      </c>
    </row>
    <row r="588" spans="1:33">
      <c r="A588" s="40" t="s">
        <v>65</v>
      </c>
      <c r="B588" s="40">
        <v>27</v>
      </c>
      <c r="C588" s="40" t="s">
        <v>66</v>
      </c>
      <c r="D588" s="41">
        <v>33.090000000000003</v>
      </c>
      <c r="E588" s="40" t="s">
        <v>67</v>
      </c>
      <c r="F588" s="40">
        <v>1234</v>
      </c>
      <c r="G588" s="35">
        <v>105</v>
      </c>
      <c r="H588" s="40" t="s">
        <v>68</v>
      </c>
      <c r="I588" s="40" t="s">
        <v>69</v>
      </c>
      <c r="J588" s="40">
        <v>137</v>
      </c>
      <c r="K588" s="42">
        <v>122.608698214</v>
      </c>
      <c r="L588" s="42">
        <v>304.60375977699999</v>
      </c>
      <c r="M588" s="41">
        <v>0.19</v>
      </c>
      <c r="N588" s="41">
        <v>0.03</v>
      </c>
      <c r="O588" s="40">
        <v>20799</v>
      </c>
      <c r="P588" s="40">
        <v>20345</v>
      </c>
      <c r="Q588" s="43">
        <v>20799</v>
      </c>
      <c r="R588" s="43">
        <v>1400</v>
      </c>
      <c r="S588" s="40" t="s">
        <v>77</v>
      </c>
      <c r="T588" s="40" t="s">
        <v>102</v>
      </c>
      <c r="U588" s="43">
        <v>54.65</v>
      </c>
      <c r="V588" s="43">
        <v>0</v>
      </c>
      <c r="W588" s="43">
        <v>2.83</v>
      </c>
      <c r="X588" s="43">
        <v>0.497</v>
      </c>
      <c r="Y588" s="43">
        <f t="shared" si="54"/>
        <v>1.9809999999999999</v>
      </c>
      <c r="Z588" s="43">
        <f t="shared" si="55"/>
        <v>0.2485</v>
      </c>
      <c r="AA588" s="43">
        <v>0.88600000000000001</v>
      </c>
      <c r="AB588" s="44">
        <v>7.52689271763409E-2</v>
      </c>
      <c r="AC588">
        <f t="shared" si="56"/>
        <v>375</v>
      </c>
      <c r="AD588">
        <f t="shared" si="57"/>
        <v>2</v>
      </c>
      <c r="AE588">
        <f t="shared" si="58"/>
        <v>0.2</v>
      </c>
      <c r="AF588">
        <f>'TP Factors'!$D$3</f>
        <v>1.168489000131735</v>
      </c>
      <c r="AG588">
        <f t="shared" si="59"/>
        <v>0.2</v>
      </c>
    </row>
    <row r="589" spans="1:33">
      <c r="A589" s="40" t="s">
        <v>65</v>
      </c>
      <c r="B589" s="40">
        <v>27</v>
      </c>
      <c r="C589" s="40" t="s">
        <v>66</v>
      </c>
      <c r="D589" s="41">
        <v>33.090000000000003</v>
      </c>
      <c r="E589" s="40" t="s">
        <v>67</v>
      </c>
      <c r="F589" s="40">
        <v>1234</v>
      </c>
      <c r="G589" s="35">
        <v>45</v>
      </c>
      <c r="H589" s="40" t="s">
        <v>68</v>
      </c>
      <c r="I589" s="40" t="s">
        <v>69</v>
      </c>
      <c r="J589" s="40">
        <v>166</v>
      </c>
      <c r="K589" s="42">
        <v>96.746540819299994</v>
      </c>
      <c r="L589" s="42">
        <v>463.55923616699999</v>
      </c>
      <c r="M589" s="41">
        <v>0.14000000000000001</v>
      </c>
      <c r="N589" s="41">
        <v>0.04</v>
      </c>
      <c r="O589" s="40">
        <v>20800</v>
      </c>
      <c r="P589" s="40">
        <v>20346</v>
      </c>
      <c r="Q589" s="43">
        <v>20800</v>
      </c>
      <c r="R589" s="43">
        <v>8140</v>
      </c>
      <c r="S589" s="40" t="s">
        <v>72</v>
      </c>
      <c r="T589" s="40" t="s">
        <v>84</v>
      </c>
      <c r="U589" s="43">
        <v>54.65</v>
      </c>
      <c r="V589" s="43">
        <v>0</v>
      </c>
      <c r="W589" s="43">
        <v>1.18</v>
      </c>
      <c r="X589" s="43">
        <v>0.48</v>
      </c>
      <c r="Y589" s="43">
        <f t="shared" si="54"/>
        <v>0.82599999999999996</v>
      </c>
      <c r="Z589" s="43">
        <f t="shared" si="55"/>
        <v>0.24</v>
      </c>
      <c r="AA589" s="43">
        <v>0.70299999999999996</v>
      </c>
      <c r="AB589" s="44">
        <v>0.11454752369585</v>
      </c>
      <c r="AC589">
        <f t="shared" si="56"/>
        <v>452</v>
      </c>
      <c r="AD589">
        <f t="shared" si="57"/>
        <v>1</v>
      </c>
      <c r="AE589">
        <f t="shared" si="58"/>
        <v>0.2</v>
      </c>
      <c r="AF589">
        <f>'TP Factors'!$D$3</f>
        <v>1.168489000131735</v>
      </c>
      <c r="AG589">
        <f t="shared" si="59"/>
        <v>0.2</v>
      </c>
    </row>
    <row r="590" spans="1:33">
      <c r="A590" s="40" t="s">
        <v>65</v>
      </c>
      <c r="B590" s="40">
        <v>27</v>
      </c>
      <c r="C590" s="40" t="s">
        <v>66</v>
      </c>
      <c r="D590" s="41">
        <v>33.090000000000003</v>
      </c>
      <c r="E590" s="40" t="s">
        <v>67</v>
      </c>
      <c r="F590" s="40">
        <v>1234</v>
      </c>
      <c r="G590" s="35">
        <v>13</v>
      </c>
      <c r="H590" s="40" t="s">
        <v>68</v>
      </c>
      <c r="I590" s="40" t="s">
        <v>69</v>
      </c>
      <c r="J590" s="40">
        <v>275</v>
      </c>
      <c r="K590" s="42">
        <v>393.39318062900003</v>
      </c>
      <c r="L590" s="42">
        <v>3110.9647357200001</v>
      </c>
      <c r="M590" s="41">
        <v>0.36</v>
      </c>
      <c r="N590" s="41">
        <v>0.03</v>
      </c>
      <c r="O590" s="40">
        <v>20801</v>
      </c>
      <c r="P590" s="40">
        <v>20347</v>
      </c>
      <c r="Q590" s="43">
        <v>20801</v>
      </c>
      <c r="R590" s="43">
        <v>1100</v>
      </c>
      <c r="S590" s="40" t="s">
        <v>77</v>
      </c>
      <c r="T590" s="40" t="s">
        <v>97</v>
      </c>
      <c r="U590" s="43">
        <v>54.65</v>
      </c>
      <c r="V590" s="43">
        <v>0</v>
      </c>
      <c r="W590" s="43">
        <v>1.85</v>
      </c>
      <c r="X590" s="43">
        <v>0.22</v>
      </c>
      <c r="Y590" s="43">
        <f t="shared" si="54"/>
        <v>1.2949999999999999</v>
      </c>
      <c r="Z590" s="43">
        <f t="shared" si="55"/>
        <v>0.11</v>
      </c>
      <c r="AA590" s="43">
        <v>0.17399999999999999</v>
      </c>
      <c r="AB590" s="44">
        <v>0.76873305279950799</v>
      </c>
      <c r="AC590">
        <f t="shared" si="56"/>
        <v>751</v>
      </c>
      <c r="AD590">
        <f t="shared" si="57"/>
        <v>2</v>
      </c>
      <c r="AE590">
        <f t="shared" si="58"/>
        <v>0.2</v>
      </c>
      <c r="AF590">
        <f>'TP Factors'!$D$3</f>
        <v>1.168489000131735</v>
      </c>
      <c r="AG590">
        <f t="shared" si="59"/>
        <v>0.2</v>
      </c>
    </row>
    <row r="591" spans="1:33">
      <c r="A591" s="40" t="s">
        <v>65</v>
      </c>
      <c r="B591" s="40">
        <v>27</v>
      </c>
      <c r="C591" s="40" t="s">
        <v>66</v>
      </c>
      <c r="D591" s="41">
        <v>33.090000000000003</v>
      </c>
      <c r="E591" s="40" t="s">
        <v>67</v>
      </c>
      <c r="F591" s="40">
        <v>1234</v>
      </c>
      <c r="G591" s="35">
        <v>13</v>
      </c>
      <c r="H591" s="40" t="s">
        <v>68</v>
      </c>
      <c r="I591" s="40" t="s">
        <v>69</v>
      </c>
      <c r="J591" s="40">
        <v>544</v>
      </c>
      <c r="K591" s="42">
        <v>473.45881807299997</v>
      </c>
      <c r="L591" s="42">
        <v>6140.3080847499996</v>
      </c>
      <c r="M591" s="41">
        <v>0.7</v>
      </c>
      <c r="N591" s="41">
        <v>0.06</v>
      </c>
      <c r="O591" s="40">
        <v>20802</v>
      </c>
      <c r="P591" s="40">
        <v>20348</v>
      </c>
      <c r="Q591" s="43">
        <v>20802</v>
      </c>
      <c r="R591" s="43">
        <v>1100</v>
      </c>
      <c r="S591" s="40" t="s">
        <v>77</v>
      </c>
      <c r="T591" s="40" t="s">
        <v>97</v>
      </c>
      <c r="U591" s="43">
        <v>54.65</v>
      </c>
      <c r="V591" s="43">
        <v>0</v>
      </c>
      <c r="W591" s="43">
        <v>1.85</v>
      </c>
      <c r="X591" s="43">
        <v>0.22</v>
      </c>
      <c r="Y591" s="43">
        <f t="shared" si="54"/>
        <v>1.2949999999999999</v>
      </c>
      <c r="Z591" s="43">
        <f t="shared" si="55"/>
        <v>0.11</v>
      </c>
      <c r="AA591" s="43">
        <v>0.17399999999999999</v>
      </c>
      <c r="AB591" s="44">
        <v>1.5172971023916499</v>
      </c>
      <c r="AC591">
        <f t="shared" si="56"/>
        <v>1483</v>
      </c>
      <c r="AD591">
        <f t="shared" si="57"/>
        <v>4</v>
      </c>
      <c r="AE591">
        <f t="shared" si="58"/>
        <v>0.4</v>
      </c>
      <c r="AF591">
        <f>'TP Factors'!$D$3</f>
        <v>1.168489000131735</v>
      </c>
      <c r="AG591">
        <f t="shared" si="59"/>
        <v>0.5</v>
      </c>
    </row>
    <row r="592" spans="1:33">
      <c r="A592" s="40" t="s">
        <v>65</v>
      </c>
      <c r="B592" s="40">
        <v>27</v>
      </c>
      <c r="C592" s="40" t="s">
        <v>66</v>
      </c>
      <c r="D592" s="41">
        <v>33.090000000000003</v>
      </c>
      <c r="E592" s="40" t="s">
        <v>67</v>
      </c>
      <c r="F592" s="40">
        <v>1234</v>
      </c>
      <c r="G592" s="35">
        <v>13</v>
      </c>
      <c r="H592" s="40" t="s">
        <v>68</v>
      </c>
      <c r="I592" s="40" t="s">
        <v>69</v>
      </c>
      <c r="J592" s="40">
        <v>819</v>
      </c>
      <c r="K592" s="42">
        <v>449.68201908700001</v>
      </c>
      <c r="L592" s="42">
        <v>4703.2528436599996</v>
      </c>
      <c r="M592" s="41">
        <v>1.06</v>
      </c>
      <c r="N592" s="41">
        <v>0.09</v>
      </c>
      <c r="O592" s="40">
        <v>20803</v>
      </c>
      <c r="P592" s="40">
        <v>20349</v>
      </c>
      <c r="Q592" s="43">
        <v>20803</v>
      </c>
      <c r="R592" s="43">
        <v>1100</v>
      </c>
      <c r="S592" s="40" t="s">
        <v>72</v>
      </c>
      <c r="T592" s="40" t="s">
        <v>74</v>
      </c>
      <c r="U592" s="43">
        <v>54.65</v>
      </c>
      <c r="V592" s="43">
        <v>0</v>
      </c>
      <c r="W592" s="43">
        <v>1.85</v>
      </c>
      <c r="X592" s="43">
        <v>0.22</v>
      </c>
      <c r="Y592" s="43">
        <f t="shared" si="54"/>
        <v>1.2949999999999999</v>
      </c>
      <c r="Z592" s="43">
        <f t="shared" si="55"/>
        <v>0.11</v>
      </c>
      <c r="AA592" s="43">
        <v>0.34200000000000003</v>
      </c>
      <c r="AB592" s="44">
        <v>1.16219443928266</v>
      </c>
      <c r="AC592">
        <f t="shared" si="56"/>
        <v>2233</v>
      </c>
      <c r="AD592">
        <f t="shared" si="57"/>
        <v>6</v>
      </c>
      <c r="AE592">
        <f t="shared" si="58"/>
        <v>0.5</v>
      </c>
      <c r="AF592">
        <f>'TP Factors'!$D$3</f>
        <v>1.168489000131735</v>
      </c>
      <c r="AG592">
        <f t="shared" si="59"/>
        <v>0.6</v>
      </c>
    </row>
    <row r="593" spans="1:33">
      <c r="A593" s="40" t="s">
        <v>65</v>
      </c>
      <c r="B593" s="40">
        <v>27</v>
      </c>
      <c r="C593" s="40" t="s">
        <v>66</v>
      </c>
      <c r="D593" s="41">
        <v>33.090000000000003</v>
      </c>
      <c r="E593" s="40" t="s">
        <v>67</v>
      </c>
      <c r="F593" s="40">
        <v>1234</v>
      </c>
      <c r="G593" s="35">
        <v>45</v>
      </c>
      <c r="H593" s="40" t="s">
        <v>68</v>
      </c>
      <c r="I593" s="40" t="s">
        <v>69</v>
      </c>
      <c r="J593" s="40">
        <v>196</v>
      </c>
      <c r="K593" s="42">
        <v>121.83960877200001</v>
      </c>
      <c r="L593" s="42">
        <v>549.04480984500003</v>
      </c>
      <c r="M593" s="41">
        <v>0.16</v>
      </c>
      <c r="N593" s="41">
        <v>0.05</v>
      </c>
      <c r="O593" s="40">
        <v>20836</v>
      </c>
      <c r="P593" s="40">
        <v>20381</v>
      </c>
      <c r="Q593" s="43">
        <v>20836</v>
      </c>
      <c r="R593" s="43">
        <v>8140</v>
      </c>
      <c r="S593" s="40" t="s">
        <v>72</v>
      </c>
      <c r="T593" s="40" t="s">
        <v>84</v>
      </c>
      <c r="U593" s="43">
        <v>54.65</v>
      </c>
      <c r="V593" s="43">
        <v>0</v>
      </c>
      <c r="W593" s="43">
        <v>1.18</v>
      </c>
      <c r="X593" s="43">
        <v>0.48</v>
      </c>
      <c r="Y593" s="43">
        <f t="shared" si="54"/>
        <v>0.82599999999999996</v>
      </c>
      <c r="Z593" s="43">
        <f t="shared" si="55"/>
        <v>0.24</v>
      </c>
      <c r="AA593" s="43">
        <v>0.70299999999999996</v>
      </c>
      <c r="AB593" s="44">
        <v>0.135671384479082</v>
      </c>
      <c r="AC593">
        <f t="shared" si="56"/>
        <v>536</v>
      </c>
      <c r="AD593">
        <f t="shared" si="57"/>
        <v>1</v>
      </c>
      <c r="AE593">
        <f t="shared" si="58"/>
        <v>0.3</v>
      </c>
      <c r="AF593">
        <f>'TP Factors'!$D$3</f>
        <v>1.168489000131735</v>
      </c>
      <c r="AG593">
        <f t="shared" si="59"/>
        <v>0.4</v>
      </c>
    </row>
    <row r="594" spans="1:33">
      <c r="A594" s="40" t="s">
        <v>65</v>
      </c>
      <c r="B594" s="40">
        <v>27</v>
      </c>
      <c r="C594" s="40" t="s">
        <v>66</v>
      </c>
      <c r="D594" s="41">
        <v>33.090000000000003</v>
      </c>
      <c r="E594" s="40" t="s">
        <v>67</v>
      </c>
      <c r="F594" s="40">
        <v>1234</v>
      </c>
      <c r="G594" s="35">
        <v>105</v>
      </c>
      <c r="H594" s="40" t="s">
        <v>68</v>
      </c>
      <c r="I594" s="40" t="s">
        <v>69</v>
      </c>
      <c r="J594" s="40">
        <v>27</v>
      </c>
      <c r="K594" s="42">
        <v>34.2714892033</v>
      </c>
      <c r="L594" s="42">
        <v>60.285116468299996</v>
      </c>
      <c r="M594" s="41">
        <v>0.04</v>
      </c>
      <c r="N594" s="41">
        <v>0.01</v>
      </c>
      <c r="O594" s="40">
        <v>20837</v>
      </c>
      <c r="P594" s="40">
        <v>20382</v>
      </c>
      <c r="Q594" s="43">
        <v>20837</v>
      </c>
      <c r="R594" s="43">
        <v>1400</v>
      </c>
      <c r="S594" s="40" t="s">
        <v>77</v>
      </c>
      <c r="T594" s="40" t="s">
        <v>102</v>
      </c>
      <c r="U594" s="43">
        <v>54.65</v>
      </c>
      <c r="V594" s="43">
        <v>0</v>
      </c>
      <c r="W594" s="43">
        <v>2.83</v>
      </c>
      <c r="X594" s="43">
        <v>0.497</v>
      </c>
      <c r="Y594" s="43">
        <f t="shared" si="54"/>
        <v>1.9809999999999999</v>
      </c>
      <c r="Z594" s="43">
        <f t="shared" si="55"/>
        <v>0.2485</v>
      </c>
      <c r="AA594" s="43">
        <v>0.88600000000000001</v>
      </c>
      <c r="AB594" s="44">
        <v>1.48967171139239E-2</v>
      </c>
      <c r="AC594">
        <f t="shared" si="56"/>
        <v>74</v>
      </c>
      <c r="AD594">
        <f t="shared" si="57"/>
        <v>0</v>
      </c>
      <c r="AE594">
        <f t="shared" si="58"/>
        <v>0</v>
      </c>
      <c r="AF594">
        <f>'TP Factors'!$D$3</f>
        <v>1.168489000131735</v>
      </c>
      <c r="AG594">
        <f t="shared" si="59"/>
        <v>0</v>
      </c>
    </row>
    <row r="595" spans="1:33">
      <c r="A595" s="40" t="s">
        <v>65</v>
      </c>
      <c r="B595" s="40">
        <v>27</v>
      </c>
      <c r="C595" s="40" t="s">
        <v>66</v>
      </c>
      <c r="D595" s="41">
        <v>33.090000000000003</v>
      </c>
      <c r="E595" s="40" t="s">
        <v>67</v>
      </c>
      <c r="F595" s="40">
        <v>1234</v>
      </c>
      <c r="G595" s="35">
        <v>105</v>
      </c>
      <c r="H595" s="40" t="s">
        <v>68</v>
      </c>
      <c r="I595" s="40" t="s">
        <v>69</v>
      </c>
      <c r="J595" s="40">
        <v>330</v>
      </c>
      <c r="K595" s="42">
        <v>112.442172434</v>
      </c>
      <c r="L595" s="42">
        <v>731.80406189200005</v>
      </c>
      <c r="M595" s="41">
        <v>0.45</v>
      </c>
      <c r="N595" s="41">
        <v>0.08</v>
      </c>
      <c r="O595" s="40">
        <v>20845</v>
      </c>
      <c r="P595" s="40">
        <v>20390</v>
      </c>
      <c r="Q595" s="43">
        <v>20845</v>
      </c>
      <c r="R595" s="43">
        <v>1400</v>
      </c>
      <c r="S595" s="40" t="s">
        <v>77</v>
      </c>
      <c r="T595" s="40" t="s">
        <v>102</v>
      </c>
      <c r="U595" s="43">
        <v>54.65</v>
      </c>
      <c r="V595" s="43">
        <v>0</v>
      </c>
      <c r="W595" s="43">
        <v>2.83</v>
      </c>
      <c r="X595" s="43">
        <v>0.497</v>
      </c>
      <c r="Y595" s="43">
        <f t="shared" si="54"/>
        <v>1.9809999999999999</v>
      </c>
      <c r="Z595" s="43">
        <f t="shared" si="55"/>
        <v>0.2485</v>
      </c>
      <c r="AA595" s="43">
        <v>0.88600000000000001</v>
      </c>
      <c r="AB595" s="44">
        <v>0.180831998529182</v>
      </c>
      <c r="AC595">
        <f t="shared" si="56"/>
        <v>900</v>
      </c>
      <c r="AD595">
        <f t="shared" si="57"/>
        <v>4</v>
      </c>
      <c r="AE595">
        <f t="shared" si="58"/>
        <v>0.5</v>
      </c>
      <c r="AF595">
        <f>'TP Factors'!$D$3</f>
        <v>1.168489000131735</v>
      </c>
      <c r="AG595">
        <f t="shared" si="59"/>
        <v>0.6</v>
      </c>
    </row>
    <row r="596" spans="1:33">
      <c r="A596" s="40" t="s">
        <v>65</v>
      </c>
      <c r="B596" s="40">
        <v>27</v>
      </c>
      <c r="C596" s="40" t="s">
        <v>66</v>
      </c>
      <c r="D596" s="41">
        <v>33.090000000000003</v>
      </c>
      <c r="E596" s="40" t="s">
        <v>67</v>
      </c>
      <c r="F596" s="40">
        <v>1234</v>
      </c>
      <c r="G596" s="35">
        <v>105</v>
      </c>
      <c r="H596" s="40" t="s">
        <v>68</v>
      </c>
      <c r="I596" s="40" t="s">
        <v>69</v>
      </c>
      <c r="J596" s="40">
        <v>395</v>
      </c>
      <c r="K596" s="42">
        <v>127.149936481</v>
      </c>
      <c r="L596" s="42">
        <v>876.56700474000002</v>
      </c>
      <c r="M596" s="41">
        <v>0.53</v>
      </c>
      <c r="N596" s="41">
        <v>0.1</v>
      </c>
      <c r="O596" s="40">
        <v>20846</v>
      </c>
      <c r="P596" s="40">
        <v>20391</v>
      </c>
      <c r="Q596" s="43">
        <v>20846</v>
      </c>
      <c r="R596" s="43">
        <v>1400</v>
      </c>
      <c r="S596" s="40" t="s">
        <v>77</v>
      </c>
      <c r="T596" s="40" t="s">
        <v>102</v>
      </c>
      <c r="U596" s="43">
        <v>54.65</v>
      </c>
      <c r="V596" s="43">
        <v>0</v>
      </c>
      <c r="W596" s="43">
        <v>2.83</v>
      </c>
      <c r="X596" s="43">
        <v>0.497</v>
      </c>
      <c r="Y596" s="43">
        <f t="shared" si="54"/>
        <v>1.9809999999999999</v>
      </c>
      <c r="Z596" s="43">
        <f t="shared" si="55"/>
        <v>0.2485</v>
      </c>
      <c r="AA596" s="43">
        <v>0.88600000000000001</v>
      </c>
      <c r="AB596" s="44">
        <v>0.216603557676708</v>
      </c>
      <c r="AC596">
        <f t="shared" si="56"/>
        <v>1078</v>
      </c>
      <c r="AD596">
        <f t="shared" si="57"/>
        <v>5</v>
      </c>
      <c r="AE596">
        <f t="shared" si="58"/>
        <v>0.6</v>
      </c>
      <c r="AF596">
        <f>'TP Factors'!$D$3</f>
        <v>1.168489000131735</v>
      </c>
      <c r="AG596">
        <f t="shared" si="59"/>
        <v>0.7</v>
      </c>
    </row>
    <row r="597" spans="1:33">
      <c r="A597" s="40" t="s">
        <v>65</v>
      </c>
      <c r="B597" s="40">
        <v>27</v>
      </c>
      <c r="C597" s="40" t="s">
        <v>66</v>
      </c>
      <c r="D597" s="41">
        <v>33.090000000000003</v>
      </c>
      <c r="E597" s="40" t="s">
        <v>67</v>
      </c>
      <c r="F597" s="40">
        <v>1234</v>
      </c>
      <c r="G597" s="35">
        <v>105</v>
      </c>
      <c r="H597" s="40" t="s">
        <v>68</v>
      </c>
      <c r="I597" s="40" t="s">
        <v>69</v>
      </c>
      <c r="J597" s="40">
        <v>151</v>
      </c>
      <c r="K597" s="42">
        <v>88.599964231599998</v>
      </c>
      <c r="L597" s="42">
        <v>334.77446610700002</v>
      </c>
      <c r="M597" s="41">
        <v>0.2</v>
      </c>
      <c r="N597" s="41">
        <v>0.04</v>
      </c>
      <c r="O597" s="40">
        <v>20847</v>
      </c>
      <c r="P597" s="40">
        <v>20392</v>
      </c>
      <c r="Q597" s="43">
        <v>20847</v>
      </c>
      <c r="R597" s="43">
        <v>1400</v>
      </c>
      <c r="S597" s="40" t="s">
        <v>72</v>
      </c>
      <c r="T597" s="40" t="s">
        <v>103</v>
      </c>
      <c r="U597" s="43">
        <v>54.65</v>
      </c>
      <c r="V597" s="43">
        <v>0</v>
      </c>
      <c r="W597" s="43">
        <v>2.83</v>
      </c>
      <c r="X597" s="43">
        <v>0.497</v>
      </c>
      <c r="Y597" s="43">
        <f t="shared" si="54"/>
        <v>1.9809999999999999</v>
      </c>
      <c r="Z597" s="43">
        <f t="shared" si="55"/>
        <v>0.2485</v>
      </c>
      <c r="AA597" s="43">
        <v>0.88700000000000001</v>
      </c>
      <c r="AB597" s="44">
        <v>8.2724241255384995E-2</v>
      </c>
      <c r="AC597">
        <f t="shared" si="56"/>
        <v>412</v>
      </c>
      <c r="AD597">
        <f t="shared" si="57"/>
        <v>2</v>
      </c>
      <c r="AE597">
        <f t="shared" si="58"/>
        <v>0.2</v>
      </c>
      <c r="AF597">
        <f>'TP Factors'!$D$3</f>
        <v>1.168489000131735</v>
      </c>
      <c r="AG597">
        <f t="shared" si="59"/>
        <v>0.2</v>
      </c>
    </row>
    <row r="598" spans="1:33">
      <c r="A598" s="40" t="s">
        <v>65</v>
      </c>
      <c r="B598" s="40">
        <v>27</v>
      </c>
      <c r="C598" s="40" t="s">
        <v>66</v>
      </c>
      <c r="D598" s="41">
        <v>33.090000000000003</v>
      </c>
      <c r="E598" s="40" t="s">
        <v>67</v>
      </c>
      <c r="F598" s="40">
        <v>1234</v>
      </c>
      <c r="G598" s="35">
        <v>13</v>
      </c>
      <c r="H598" s="40" t="s">
        <v>68</v>
      </c>
      <c r="I598" s="40" t="s">
        <v>69</v>
      </c>
      <c r="J598" s="40">
        <v>195</v>
      </c>
      <c r="K598" s="42">
        <v>222.90073938399999</v>
      </c>
      <c r="L598" s="42">
        <v>1121.1935533599999</v>
      </c>
      <c r="M598" s="41">
        <v>0.25</v>
      </c>
      <c r="N598" s="41">
        <v>0.02</v>
      </c>
      <c r="O598" s="40">
        <v>20869</v>
      </c>
      <c r="P598" s="40">
        <v>20414</v>
      </c>
      <c r="Q598" s="43">
        <v>20869</v>
      </c>
      <c r="R598" s="43">
        <v>1100</v>
      </c>
      <c r="S598" s="40" t="s">
        <v>72</v>
      </c>
      <c r="T598" s="40" t="s">
        <v>74</v>
      </c>
      <c r="U598" s="43">
        <v>54.65</v>
      </c>
      <c r="V598" s="43">
        <v>0</v>
      </c>
      <c r="W598" s="43">
        <v>1.85</v>
      </c>
      <c r="X598" s="43">
        <v>0.22</v>
      </c>
      <c r="Y598" s="43">
        <f t="shared" si="54"/>
        <v>1.2949999999999999</v>
      </c>
      <c r="Z598" s="43">
        <f t="shared" si="55"/>
        <v>0.11</v>
      </c>
      <c r="AA598" s="43">
        <v>0.34200000000000003</v>
      </c>
      <c r="AB598" s="44">
        <v>0.27705185249678399</v>
      </c>
      <c r="AC598">
        <f t="shared" si="56"/>
        <v>532</v>
      </c>
      <c r="AD598">
        <f t="shared" si="57"/>
        <v>2</v>
      </c>
      <c r="AE598">
        <f t="shared" si="58"/>
        <v>0.1</v>
      </c>
      <c r="AF598">
        <f>'TP Factors'!$D$3</f>
        <v>1.168489000131735</v>
      </c>
      <c r="AG598">
        <f t="shared" si="59"/>
        <v>0.1</v>
      </c>
    </row>
    <row r="599" spans="1:33">
      <c r="A599" s="40" t="s">
        <v>65</v>
      </c>
      <c r="B599" s="40">
        <v>27</v>
      </c>
      <c r="C599" s="40" t="s">
        <v>66</v>
      </c>
      <c r="D599" s="41">
        <v>33.090000000000003</v>
      </c>
      <c r="E599" s="40" t="s">
        <v>67</v>
      </c>
      <c r="F599" s="40">
        <v>1234</v>
      </c>
      <c r="G599" s="35">
        <v>13</v>
      </c>
      <c r="H599" s="40" t="s">
        <v>68</v>
      </c>
      <c r="I599" s="40" t="s">
        <v>69</v>
      </c>
      <c r="J599" s="40">
        <v>4</v>
      </c>
      <c r="K599" s="42">
        <v>65.840839635199998</v>
      </c>
      <c r="L599" s="42">
        <v>44.241889727699999</v>
      </c>
      <c r="M599" s="41">
        <v>0.01</v>
      </c>
      <c r="N599" s="41">
        <v>0</v>
      </c>
      <c r="O599" s="40">
        <v>20876</v>
      </c>
      <c r="P599" s="40">
        <v>20421</v>
      </c>
      <c r="Q599" s="43">
        <v>20876</v>
      </c>
      <c r="R599" s="43">
        <v>1100</v>
      </c>
      <c r="S599" s="40" t="s">
        <v>77</v>
      </c>
      <c r="T599" s="40" t="s">
        <v>97</v>
      </c>
      <c r="U599" s="43">
        <v>54.65</v>
      </c>
      <c r="V599" s="43">
        <v>0</v>
      </c>
      <c r="W599" s="43">
        <v>1.85</v>
      </c>
      <c r="X599" s="43">
        <v>0.22</v>
      </c>
      <c r="Y599" s="43">
        <f t="shared" si="54"/>
        <v>1.2949999999999999</v>
      </c>
      <c r="Z599" s="43">
        <f t="shared" si="55"/>
        <v>0.11</v>
      </c>
      <c r="AA599" s="43">
        <v>0.17399999999999999</v>
      </c>
      <c r="AB599" s="44">
        <v>1.0932365299085501E-2</v>
      </c>
      <c r="AC599">
        <f t="shared" si="56"/>
        <v>11</v>
      </c>
      <c r="AD599">
        <f t="shared" si="57"/>
        <v>0</v>
      </c>
      <c r="AE599">
        <f t="shared" si="58"/>
        <v>0</v>
      </c>
      <c r="AF599">
        <f>'TP Factors'!$D$3</f>
        <v>1.168489000131735</v>
      </c>
      <c r="AG599">
        <f t="shared" si="59"/>
        <v>0</v>
      </c>
    </row>
    <row r="600" spans="1:33">
      <c r="A600" s="40" t="s">
        <v>65</v>
      </c>
      <c r="B600" s="40">
        <v>27</v>
      </c>
      <c r="C600" s="40" t="s">
        <v>66</v>
      </c>
      <c r="D600" s="41">
        <v>33.090000000000003</v>
      </c>
      <c r="E600" s="40" t="s">
        <v>67</v>
      </c>
      <c r="F600" s="40">
        <v>1234</v>
      </c>
      <c r="G600" s="35">
        <v>13</v>
      </c>
      <c r="H600" s="40" t="s">
        <v>68</v>
      </c>
      <c r="I600" s="40" t="s">
        <v>69</v>
      </c>
      <c r="J600" s="40">
        <v>727</v>
      </c>
      <c r="K600" s="42">
        <v>662.243562709</v>
      </c>
      <c r="L600" s="42">
        <v>8212.8086945199993</v>
      </c>
      <c r="M600" s="41">
        <v>0.94</v>
      </c>
      <c r="N600" s="41">
        <v>0.08</v>
      </c>
      <c r="O600" s="40">
        <v>20877</v>
      </c>
      <c r="P600" s="40">
        <v>20422</v>
      </c>
      <c r="Q600" s="43">
        <v>20877</v>
      </c>
      <c r="R600" s="43">
        <v>1100</v>
      </c>
      <c r="S600" s="40" t="s">
        <v>77</v>
      </c>
      <c r="T600" s="40" t="s">
        <v>97</v>
      </c>
      <c r="U600" s="43">
        <v>54.65</v>
      </c>
      <c r="V600" s="43">
        <v>0</v>
      </c>
      <c r="W600" s="43">
        <v>1.85</v>
      </c>
      <c r="X600" s="43">
        <v>0.22</v>
      </c>
      <c r="Y600" s="43">
        <f t="shared" si="54"/>
        <v>1.2949999999999999</v>
      </c>
      <c r="Z600" s="43">
        <f t="shared" si="55"/>
        <v>0.11</v>
      </c>
      <c r="AA600" s="43">
        <v>0.17399999999999999</v>
      </c>
      <c r="AB600" s="44">
        <v>2.0294211076301698</v>
      </c>
      <c r="AC600">
        <f t="shared" si="56"/>
        <v>1984</v>
      </c>
      <c r="AD600">
        <f t="shared" si="57"/>
        <v>6</v>
      </c>
      <c r="AE600">
        <f t="shared" si="58"/>
        <v>0.5</v>
      </c>
      <c r="AF600">
        <f>'TP Factors'!$D$3</f>
        <v>1.168489000131735</v>
      </c>
      <c r="AG600">
        <f t="shared" si="59"/>
        <v>0.6</v>
      </c>
    </row>
    <row r="601" spans="1:33">
      <c r="A601" s="40" t="s">
        <v>65</v>
      </c>
      <c r="B601" s="40">
        <v>27</v>
      </c>
      <c r="C601" s="40" t="s">
        <v>66</v>
      </c>
      <c r="D601" s="41">
        <v>33.090000000000003</v>
      </c>
      <c r="E601" s="40" t="s">
        <v>67</v>
      </c>
      <c r="F601" s="40">
        <v>1234</v>
      </c>
      <c r="G601" s="35">
        <v>13</v>
      </c>
      <c r="H601" s="40" t="s">
        <v>68</v>
      </c>
      <c r="I601" s="40" t="s">
        <v>69</v>
      </c>
      <c r="J601" s="40">
        <v>131</v>
      </c>
      <c r="K601" s="42">
        <v>149.49508094699999</v>
      </c>
      <c r="L601" s="42">
        <v>755.46633385500002</v>
      </c>
      <c r="M601" s="41">
        <v>0.17</v>
      </c>
      <c r="N601" s="41">
        <v>0.01</v>
      </c>
      <c r="O601" s="40">
        <v>20878</v>
      </c>
      <c r="P601" s="40">
        <v>20423</v>
      </c>
      <c r="Q601" s="43">
        <v>20878</v>
      </c>
      <c r="R601" s="43">
        <v>1100</v>
      </c>
      <c r="S601" s="40" t="s">
        <v>72</v>
      </c>
      <c r="T601" s="40" t="s">
        <v>74</v>
      </c>
      <c r="U601" s="43">
        <v>54.65</v>
      </c>
      <c r="V601" s="43">
        <v>0</v>
      </c>
      <c r="W601" s="43">
        <v>1.85</v>
      </c>
      <c r="X601" s="43">
        <v>0.22</v>
      </c>
      <c r="Y601" s="43">
        <f t="shared" si="54"/>
        <v>1.2949999999999999</v>
      </c>
      <c r="Z601" s="43">
        <f t="shared" si="55"/>
        <v>0.11</v>
      </c>
      <c r="AA601" s="43">
        <v>0.34200000000000003</v>
      </c>
      <c r="AB601" s="44">
        <v>0.18667904990804801</v>
      </c>
      <c r="AC601">
        <f t="shared" si="56"/>
        <v>359</v>
      </c>
      <c r="AD601">
        <f t="shared" si="57"/>
        <v>1</v>
      </c>
      <c r="AE601">
        <f t="shared" si="58"/>
        <v>0.1</v>
      </c>
      <c r="AF601">
        <f>'TP Factors'!$D$3</f>
        <v>1.168489000131735</v>
      </c>
      <c r="AG601">
        <f t="shared" si="59"/>
        <v>0.1</v>
      </c>
    </row>
    <row r="602" spans="1:33">
      <c r="A602" s="40" t="s">
        <v>65</v>
      </c>
      <c r="B602" s="40">
        <v>27</v>
      </c>
      <c r="C602" s="40" t="s">
        <v>66</v>
      </c>
      <c r="D602" s="41">
        <v>33.090000000000003</v>
      </c>
      <c r="E602" s="40" t="s">
        <v>67</v>
      </c>
      <c r="F602" s="40">
        <v>1234</v>
      </c>
      <c r="G602" s="35">
        <v>11.1</v>
      </c>
      <c r="H602" s="40" t="s">
        <v>68</v>
      </c>
      <c r="I602" s="40" t="s">
        <v>69</v>
      </c>
      <c r="J602" s="40">
        <v>22</v>
      </c>
      <c r="K602" s="42">
        <v>67.946600435999997</v>
      </c>
      <c r="L602" s="42">
        <v>173.25127877899999</v>
      </c>
      <c r="M602" s="41">
        <v>0.02</v>
      </c>
      <c r="N602" s="41">
        <v>0</v>
      </c>
      <c r="O602" s="40">
        <v>20882</v>
      </c>
      <c r="P602" s="40">
        <v>20427</v>
      </c>
      <c r="Q602" s="43">
        <v>20882</v>
      </c>
      <c r="R602" s="43">
        <v>8120</v>
      </c>
      <c r="S602" s="40" t="s">
        <v>72</v>
      </c>
      <c r="T602" s="40" t="s">
        <v>87</v>
      </c>
      <c r="U602" s="43">
        <v>54.65</v>
      </c>
      <c r="V602" s="43">
        <v>0</v>
      </c>
      <c r="W602" s="43">
        <v>1.25</v>
      </c>
      <c r="X602" s="43">
        <v>5.2999999999999999E-2</v>
      </c>
      <c r="Y602" s="43">
        <f t="shared" si="54"/>
        <v>0.875</v>
      </c>
      <c r="Z602" s="43">
        <f t="shared" si="55"/>
        <v>2.6499999999999999E-2</v>
      </c>
      <c r="AA602" s="43">
        <v>0.25</v>
      </c>
      <c r="AB602" s="44">
        <v>4.2811152090789797E-2</v>
      </c>
      <c r="AC602">
        <f t="shared" si="56"/>
        <v>60</v>
      </c>
      <c r="AD602">
        <f t="shared" si="57"/>
        <v>0</v>
      </c>
      <c r="AE602">
        <f t="shared" si="58"/>
        <v>0</v>
      </c>
      <c r="AF602">
        <f>'TP Factors'!$D$3</f>
        <v>1.168489000131735</v>
      </c>
      <c r="AG602">
        <f t="shared" si="59"/>
        <v>0</v>
      </c>
    </row>
    <row r="603" spans="1:33">
      <c r="A603" s="40" t="s">
        <v>65</v>
      </c>
      <c r="B603" s="40">
        <v>27</v>
      </c>
      <c r="C603" s="40" t="s">
        <v>66</v>
      </c>
      <c r="D603" s="41">
        <v>33.090000000000003</v>
      </c>
      <c r="E603" s="40" t="s">
        <v>67</v>
      </c>
      <c r="F603" s="40">
        <v>1234</v>
      </c>
      <c r="G603" s="35">
        <v>13</v>
      </c>
      <c r="H603" s="40" t="s">
        <v>68</v>
      </c>
      <c r="I603" s="40" t="s">
        <v>69</v>
      </c>
      <c r="J603" s="40">
        <v>72</v>
      </c>
      <c r="K603" s="42">
        <v>198.24567486000001</v>
      </c>
      <c r="L603" s="42">
        <v>814.99608293400001</v>
      </c>
      <c r="M603" s="41">
        <v>0.09</v>
      </c>
      <c r="N603" s="41">
        <v>0.01</v>
      </c>
      <c r="O603" s="40">
        <v>20886</v>
      </c>
      <c r="P603" s="40">
        <v>20431</v>
      </c>
      <c r="Q603" s="43">
        <v>20886</v>
      </c>
      <c r="R603" s="43">
        <v>1100</v>
      </c>
      <c r="S603" s="40" t="s">
        <v>77</v>
      </c>
      <c r="T603" s="40" t="s">
        <v>97</v>
      </c>
      <c r="U603" s="43">
        <v>54.65</v>
      </c>
      <c r="V603" s="43">
        <v>0</v>
      </c>
      <c r="W603" s="43">
        <v>1.85</v>
      </c>
      <c r="X603" s="43">
        <v>0.22</v>
      </c>
      <c r="Y603" s="43">
        <f t="shared" si="54"/>
        <v>1.2949999999999999</v>
      </c>
      <c r="Z603" s="43">
        <f t="shared" si="55"/>
        <v>0.11</v>
      </c>
      <c r="AA603" s="43">
        <v>0.17399999999999999</v>
      </c>
      <c r="AB603" s="44">
        <v>0.201389112425235</v>
      </c>
      <c r="AC603">
        <f t="shared" si="56"/>
        <v>197</v>
      </c>
      <c r="AD603">
        <f t="shared" si="57"/>
        <v>1</v>
      </c>
      <c r="AE603">
        <f t="shared" si="58"/>
        <v>0</v>
      </c>
      <c r="AF603">
        <f>'TP Factors'!$D$3</f>
        <v>1.168489000131735</v>
      </c>
      <c r="AG603">
        <f t="shared" si="59"/>
        <v>0</v>
      </c>
    </row>
    <row r="604" spans="1:33">
      <c r="A604" s="40" t="s">
        <v>65</v>
      </c>
      <c r="B604" s="40">
        <v>27</v>
      </c>
      <c r="C604" s="40" t="s">
        <v>66</v>
      </c>
      <c r="D604" s="41">
        <v>33.090000000000003</v>
      </c>
      <c r="E604" s="40" t="s">
        <v>67</v>
      </c>
      <c r="F604" s="40">
        <v>1234</v>
      </c>
      <c r="G604" s="35">
        <v>45</v>
      </c>
      <c r="H604" s="40" t="s">
        <v>68</v>
      </c>
      <c r="I604" s="40" t="s">
        <v>69</v>
      </c>
      <c r="J604" s="40">
        <v>25</v>
      </c>
      <c r="K604" s="42">
        <v>43.0791505941</v>
      </c>
      <c r="L604" s="42">
        <v>68.637205993500004</v>
      </c>
      <c r="M604" s="41">
        <v>0.02</v>
      </c>
      <c r="N604" s="41">
        <v>0.01</v>
      </c>
      <c r="O604" s="40">
        <v>20924</v>
      </c>
      <c r="P604" s="40">
        <v>20469</v>
      </c>
      <c r="Q604" s="43">
        <v>20924</v>
      </c>
      <c r="R604" s="43">
        <v>8140</v>
      </c>
      <c r="S604" s="40" t="s">
        <v>72</v>
      </c>
      <c r="T604" s="40" t="s">
        <v>84</v>
      </c>
      <c r="U604" s="43">
        <v>54.65</v>
      </c>
      <c r="V604" s="43">
        <v>0</v>
      </c>
      <c r="W604" s="43">
        <v>1.18</v>
      </c>
      <c r="X604" s="43">
        <v>0.48</v>
      </c>
      <c r="Y604" s="43">
        <f t="shared" si="54"/>
        <v>0.82599999999999996</v>
      </c>
      <c r="Z604" s="43">
        <f t="shared" si="55"/>
        <v>0.24</v>
      </c>
      <c r="AA604" s="43">
        <v>0.70299999999999996</v>
      </c>
      <c r="AB604" s="44">
        <v>1.69605551302499E-2</v>
      </c>
      <c r="AC604">
        <f t="shared" si="56"/>
        <v>67</v>
      </c>
      <c r="AD604">
        <f t="shared" si="57"/>
        <v>0</v>
      </c>
      <c r="AE604">
        <f t="shared" si="58"/>
        <v>0</v>
      </c>
      <c r="AF604">
        <f>'TP Factors'!$D$3</f>
        <v>1.168489000131735</v>
      </c>
      <c r="AG604">
        <f t="shared" si="59"/>
        <v>0</v>
      </c>
    </row>
    <row r="605" spans="1:33">
      <c r="A605" s="40" t="s">
        <v>65</v>
      </c>
      <c r="B605" s="40">
        <v>27</v>
      </c>
      <c r="C605" s="40" t="s">
        <v>66</v>
      </c>
      <c r="D605" s="41">
        <v>33.090000000000003</v>
      </c>
      <c r="E605" s="40" t="s">
        <v>67</v>
      </c>
      <c r="F605" s="40">
        <v>1234</v>
      </c>
      <c r="G605" s="35">
        <v>105</v>
      </c>
      <c r="H605" s="40" t="s">
        <v>68</v>
      </c>
      <c r="I605" s="40" t="s">
        <v>69</v>
      </c>
      <c r="J605" s="40">
        <v>130</v>
      </c>
      <c r="K605" s="42">
        <v>91.367831178599999</v>
      </c>
      <c r="L605" s="42">
        <v>287.54040119500002</v>
      </c>
      <c r="M605" s="41">
        <v>0.18</v>
      </c>
      <c r="N605" s="41">
        <v>0.03</v>
      </c>
      <c r="O605" s="40">
        <v>20936</v>
      </c>
      <c r="P605" s="40">
        <v>20481</v>
      </c>
      <c r="Q605" s="43">
        <v>20936</v>
      </c>
      <c r="R605" s="43">
        <v>1400</v>
      </c>
      <c r="S605" s="40" t="s">
        <v>72</v>
      </c>
      <c r="T605" s="40" t="s">
        <v>103</v>
      </c>
      <c r="U605" s="43">
        <v>54.65</v>
      </c>
      <c r="V605" s="43">
        <v>0</v>
      </c>
      <c r="W605" s="43">
        <v>2.83</v>
      </c>
      <c r="X605" s="43">
        <v>0.497</v>
      </c>
      <c r="Y605" s="43">
        <f t="shared" si="54"/>
        <v>1.9809999999999999</v>
      </c>
      <c r="Z605" s="43">
        <f t="shared" si="55"/>
        <v>0.2485</v>
      </c>
      <c r="AA605" s="43">
        <v>0.88700000000000001</v>
      </c>
      <c r="AB605" s="44">
        <v>7.1052496311616795E-2</v>
      </c>
      <c r="AC605">
        <f t="shared" si="56"/>
        <v>354</v>
      </c>
      <c r="AD605">
        <f t="shared" si="57"/>
        <v>2</v>
      </c>
      <c r="AE605">
        <f t="shared" si="58"/>
        <v>0.2</v>
      </c>
      <c r="AF605">
        <f>'TP Factors'!$D$3</f>
        <v>1.168489000131735</v>
      </c>
      <c r="AG605">
        <f t="shared" si="59"/>
        <v>0.2</v>
      </c>
    </row>
    <row r="606" spans="1:33">
      <c r="A606" s="40" t="s">
        <v>65</v>
      </c>
      <c r="B606" s="40">
        <v>27</v>
      </c>
      <c r="C606" s="40" t="s">
        <v>66</v>
      </c>
      <c r="D606" s="41">
        <v>33.090000000000003</v>
      </c>
      <c r="E606" s="40" t="s">
        <v>67</v>
      </c>
      <c r="F606" s="40">
        <v>1234</v>
      </c>
      <c r="G606" s="35">
        <v>13</v>
      </c>
      <c r="H606" s="40" t="s">
        <v>68</v>
      </c>
      <c r="I606" s="40" t="s">
        <v>69</v>
      </c>
      <c r="J606" s="40">
        <v>2371</v>
      </c>
      <c r="K606" s="42">
        <v>1271.2908259000001</v>
      </c>
      <c r="L606" s="42">
        <v>26778.651801700002</v>
      </c>
      <c r="M606" s="41">
        <v>3.07</v>
      </c>
      <c r="N606" s="41">
        <v>0.26</v>
      </c>
      <c r="O606" s="40">
        <v>20964</v>
      </c>
      <c r="P606" s="40">
        <v>20509</v>
      </c>
      <c r="Q606" s="43">
        <v>20964</v>
      </c>
      <c r="R606" s="43">
        <v>1100</v>
      </c>
      <c r="S606" s="40" t="s">
        <v>77</v>
      </c>
      <c r="T606" s="40" t="s">
        <v>97</v>
      </c>
      <c r="U606" s="43">
        <v>54.65</v>
      </c>
      <c r="V606" s="43">
        <v>0</v>
      </c>
      <c r="W606" s="43">
        <v>1.85</v>
      </c>
      <c r="X606" s="43">
        <v>0.22</v>
      </c>
      <c r="Y606" s="43">
        <f t="shared" si="54"/>
        <v>1.2949999999999999</v>
      </c>
      <c r="Z606" s="43">
        <f t="shared" si="55"/>
        <v>0.11</v>
      </c>
      <c r="AA606" s="43">
        <v>0.17399999999999999</v>
      </c>
      <c r="AB606" s="44">
        <v>6.6171225000993497</v>
      </c>
      <c r="AC606">
        <f t="shared" si="56"/>
        <v>6468</v>
      </c>
      <c r="AD606">
        <f t="shared" si="57"/>
        <v>18</v>
      </c>
      <c r="AE606">
        <f t="shared" si="58"/>
        <v>1.6</v>
      </c>
      <c r="AF606">
        <f>'TP Factors'!$D$3</f>
        <v>1.168489000131735</v>
      </c>
      <c r="AG606">
        <f t="shared" si="59"/>
        <v>1.9</v>
      </c>
    </row>
    <row r="607" spans="1:33">
      <c r="A607" s="40" t="s">
        <v>65</v>
      </c>
      <c r="B607" s="40">
        <v>27</v>
      </c>
      <c r="C607" s="40" t="s">
        <v>66</v>
      </c>
      <c r="D607" s="41">
        <v>33.090000000000003</v>
      </c>
      <c r="E607" s="40" t="s">
        <v>67</v>
      </c>
      <c r="F607" s="40">
        <v>1234</v>
      </c>
      <c r="G607" s="35">
        <v>13</v>
      </c>
      <c r="H607" s="40" t="s">
        <v>68</v>
      </c>
      <c r="I607" s="40" t="s">
        <v>69</v>
      </c>
      <c r="J607" s="40">
        <v>16</v>
      </c>
      <c r="K607" s="42">
        <v>62.162636540000001</v>
      </c>
      <c r="L607" s="42">
        <v>177.11132353299999</v>
      </c>
      <c r="M607" s="41">
        <v>0.02</v>
      </c>
      <c r="N607" s="41">
        <v>0</v>
      </c>
      <c r="O607" s="40">
        <v>20965</v>
      </c>
      <c r="P607" s="40">
        <v>20510</v>
      </c>
      <c r="Q607" s="43">
        <v>20965</v>
      </c>
      <c r="R607" s="43">
        <v>1100</v>
      </c>
      <c r="S607" s="40" t="s">
        <v>77</v>
      </c>
      <c r="T607" s="40" t="s">
        <v>97</v>
      </c>
      <c r="U607" s="43">
        <v>54.65</v>
      </c>
      <c r="V607" s="43">
        <v>0</v>
      </c>
      <c r="W607" s="43">
        <v>1.85</v>
      </c>
      <c r="X607" s="43">
        <v>0.22</v>
      </c>
      <c r="Y607" s="43">
        <f t="shared" si="54"/>
        <v>1.2949999999999999</v>
      </c>
      <c r="Z607" s="43">
        <f t="shared" si="55"/>
        <v>0.11</v>
      </c>
      <c r="AA607" s="43">
        <v>0.17399999999999999</v>
      </c>
      <c r="AB607" s="44">
        <v>4.3764986109602E-2</v>
      </c>
      <c r="AC607">
        <f t="shared" si="56"/>
        <v>43</v>
      </c>
      <c r="AD607">
        <f t="shared" si="57"/>
        <v>0</v>
      </c>
      <c r="AE607">
        <f t="shared" si="58"/>
        <v>0</v>
      </c>
      <c r="AF607">
        <f>'TP Factors'!$D$3</f>
        <v>1.168489000131735</v>
      </c>
      <c r="AG607">
        <f t="shared" si="59"/>
        <v>0</v>
      </c>
    </row>
    <row r="608" spans="1:33">
      <c r="A608" s="40" t="s">
        <v>65</v>
      </c>
      <c r="B608" s="40">
        <v>27</v>
      </c>
      <c r="C608" s="40" t="s">
        <v>66</v>
      </c>
      <c r="D608" s="41">
        <v>33.090000000000003</v>
      </c>
      <c r="E608" s="40" t="s">
        <v>67</v>
      </c>
      <c r="F608" s="40">
        <v>1234</v>
      </c>
      <c r="G608" s="35">
        <v>13</v>
      </c>
      <c r="H608" s="40" t="s">
        <v>68</v>
      </c>
      <c r="I608" s="40" t="s">
        <v>69</v>
      </c>
      <c r="J608" s="40">
        <v>57</v>
      </c>
      <c r="K608" s="42">
        <v>76.915029932799996</v>
      </c>
      <c r="L608" s="42">
        <v>326.13072274000001</v>
      </c>
      <c r="M608" s="41">
        <v>7.0000000000000007E-2</v>
      </c>
      <c r="N608" s="41">
        <v>0.01</v>
      </c>
      <c r="O608" s="40">
        <v>20969</v>
      </c>
      <c r="P608" s="40">
        <v>20514</v>
      </c>
      <c r="Q608" s="43">
        <v>20969</v>
      </c>
      <c r="R608" s="43">
        <v>1100</v>
      </c>
      <c r="S608" s="40" t="s">
        <v>70</v>
      </c>
      <c r="T608" s="40" t="s">
        <v>99</v>
      </c>
      <c r="U608" s="43">
        <v>54.65</v>
      </c>
      <c r="V608" s="43">
        <v>0</v>
      </c>
      <c r="W608" s="43">
        <v>1.85</v>
      </c>
      <c r="X608" s="43">
        <v>0.22</v>
      </c>
      <c r="Y608" s="43">
        <f t="shared" si="54"/>
        <v>1.2949999999999999</v>
      </c>
      <c r="Z608" s="43">
        <f t="shared" si="55"/>
        <v>0.11</v>
      </c>
      <c r="AA608" s="43">
        <v>0.34200000000000003</v>
      </c>
      <c r="AB608" s="44">
        <v>8.05883342923676E-2</v>
      </c>
      <c r="AC608">
        <f t="shared" si="56"/>
        <v>155</v>
      </c>
      <c r="AD608">
        <f t="shared" si="57"/>
        <v>0</v>
      </c>
      <c r="AE608">
        <f t="shared" si="58"/>
        <v>0</v>
      </c>
      <c r="AF608">
        <f>'TP Factors'!$D$3</f>
        <v>1.168489000131735</v>
      </c>
      <c r="AG608">
        <f t="shared" si="59"/>
        <v>0</v>
      </c>
    </row>
    <row r="609" spans="1:33">
      <c r="A609" s="40" t="s">
        <v>65</v>
      </c>
      <c r="B609" s="40">
        <v>27</v>
      </c>
      <c r="C609" s="40" t="s">
        <v>66</v>
      </c>
      <c r="D609" s="41">
        <v>33.090000000000003</v>
      </c>
      <c r="E609" s="40" t="s">
        <v>67</v>
      </c>
      <c r="F609" s="40">
        <v>1234</v>
      </c>
      <c r="G609" s="35">
        <v>13</v>
      </c>
      <c r="H609" s="40" t="s">
        <v>68</v>
      </c>
      <c r="I609" s="40" t="s">
        <v>69</v>
      </c>
      <c r="J609" s="40">
        <v>102</v>
      </c>
      <c r="K609" s="42">
        <v>106.56923738499999</v>
      </c>
      <c r="L609" s="42">
        <v>584.05317396500004</v>
      </c>
      <c r="M609" s="41">
        <v>0.13</v>
      </c>
      <c r="N609" s="41">
        <v>0.01</v>
      </c>
      <c r="O609" s="40">
        <v>20978</v>
      </c>
      <c r="P609" s="40">
        <v>20523</v>
      </c>
      <c r="Q609" s="43">
        <v>20978</v>
      </c>
      <c r="R609" s="43">
        <v>1100</v>
      </c>
      <c r="S609" s="40" t="s">
        <v>72</v>
      </c>
      <c r="T609" s="40" t="s">
        <v>74</v>
      </c>
      <c r="U609" s="43">
        <v>54.65</v>
      </c>
      <c r="V609" s="43">
        <v>0</v>
      </c>
      <c r="W609" s="43">
        <v>1.85</v>
      </c>
      <c r="X609" s="43">
        <v>0.22</v>
      </c>
      <c r="Y609" s="43">
        <f t="shared" si="54"/>
        <v>1.2949999999999999</v>
      </c>
      <c r="Z609" s="43">
        <f t="shared" si="55"/>
        <v>0.11</v>
      </c>
      <c r="AA609" s="43">
        <v>0.34200000000000003</v>
      </c>
      <c r="AB609" s="44">
        <v>0.14432210507253601</v>
      </c>
      <c r="AC609">
        <f t="shared" si="56"/>
        <v>277</v>
      </c>
      <c r="AD609">
        <f t="shared" si="57"/>
        <v>1</v>
      </c>
      <c r="AE609">
        <f t="shared" si="58"/>
        <v>0.1</v>
      </c>
      <c r="AF609">
        <f>'TP Factors'!$D$3</f>
        <v>1.168489000131735</v>
      </c>
      <c r="AG609">
        <f t="shared" si="59"/>
        <v>0.1</v>
      </c>
    </row>
    <row r="610" spans="1:33">
      <c r="A610" s="40" t="s">
        <v>65</v>
      </c>
      <c r="B610" s="40">
        <v>27</v>
      </c>
      <c r="C610" s="40" t="s">
        <v>66</v>
      </c>
      <c r="D610" s="41">
        <v>33.090000000000003</v>
      </c>
      <c r="E610" s="40" t="s">
        <v>67</v>
      </c>
      <c r="F610" s="40">
        <v>1234</v>
      </c>
      <c r="G610" s="35">
        <v>13</v>
      </c>
      <c r="H610" s="40" t="s">
        <v>68</v>
      </c>
      <c r="I610" s="40" t="s">
        <v>69</v>
      </c>
      <c r="J610" s="40">
        <v>95</v>
      </c>
      <c r="K610" s="42">
        <v>123.382166752</v>
      </c>
      <c r="L610" s="42">
        <v>545.90404256900001</v>
      </c>
      <c r="M610" s="41">
        <v>0.12</v>
      </c>
      <c r="N610" s="41">
        <v>0.01</v>
      </c>
      <c r="O610" s="40">
        <v>20981</v>
      </c>
      <c r="P610" s="40">
        <v>20526</v>
      </c>
      <c r="Q610" s="43">
        <v>20981</v>
      </c>
      <c r="R610" s="43">
        <v>1100</v>
      </c>
      <c r="S610" s="40" t="s">
        <v>70</v>
      </c>
      <c r="T610" s="40" t="s">
        <v>99</v>
      </c>
      <c r="U610" s="43">
        <v>54.65</v>
      </c>
      <c r="V610" s="43">
        <v>0</v>
      </c>
      <c r="W610" s="43">
        <v>1.85</v>
      </c>
      <c r="X610" s="43">
        <v>0.22</v>
      </c>
      <c r="Y610" s="43">
        <f t="shared" si="54"/>
        <v>1.2949999999999999</v>
      </c>
      <c r="Z610" s="43">
        <f t="shared" si="55"/>
        <v>0.11</v>
      </c>
      <c r="AA610" s="43">
        <v>0.34200000000000003</v>
      </c>
      <c r="AB610" s="44">
        <v>0.134895287094599</v>
      </c>
      <c r="AC610">
        <f t="shared" si="56"/>
        <v>259</v>
      </c>
      <c r="AD610">
        <f t="shared" si="57"/>
        <v>1</v>
      </c>
      <c r="AE610">
        <f t="shared" si="58"/>
        <v>0.1</v>
      </c>
      <c r="AF610">
        <f>'TP Factors'!$D$3</f>
        <v>1.168489000131735</v>
      </c>
      <c r="AG610">
        <f t="shared" si="59"/>
        <v>0.1</v>
      </c>
    </row>
    <row r="611" spans="1:33">
      <c r="A611" s="40" t="s">
        <v>65</v>
      </c>
      <c r="B611" s="40">
        <v>27</v>
      </c>
      <c r="C611" s="40" t="s">
        <v>66</v>
      </c>
      <c r="D611" s="41">
        <v>33.090000000000003</v>
      </c>
      <c r="E611" s="40" t="s">
        <v>67</v>
      </c>
      <c r="F611" s="40">
        <v>1234</v>
      </c>
      <c r="G611" s="35">
        <v>105</v>
      </c>
      <c r="H611" s="40" t="s">
        <v>68</v>
      </c>
      <c r="I611" s="40" t="s">
        <v>69</v>
      </c>
      <c r="J611" s="40">
        <v>788</v>
      </c>
      <c r="K611" s="42">
        <v>298.00684972699997</v>
      </c>
      <c r="L611" s="42">
        <v>1746.1026695600001</v>
      </c>
      <c r="M611" s="41">
        <v>1.06</v>
      </c>
      <c r="N611" s="41">
        <v>0.2</v>
      </c>
      <c r="O611" s="40">
        <v>20987</v>
      </c>
      <c r="P611" s="40">
        <v>20532</v>
      </c>
      <c r="Q611" s="43">
        <v>20987</v>
      </c>
      <c r="R611" s="43">
        <v>1400</v>
      </c>
      <c r="S611" s="40" t="s">
        <v>72</v>
      </c>
      <c r="T611" s="40" t="s">
        <v>103</v>
      </c>
      <c r="U611" s="43">
        <v>54.65</v>
      </c>
      <c r="V611" s="43">
        <v>0</v>
      </c>
      <c r="W611" s="43">
        <v>2.83</v>
      </c>
      <c r="X611" s="43">
        <v>0.497</v>
      </c>
      <c r="Y611" s="43">
        <f t="shared" si="54"/>
        <v>1.9809999999999999</v>
      </c>
      <c r="Z611" s="43">
        <f t="shared" si="55"/>
        <v>0.2485</v>
      </c>
      <c r="AA611" s="43">
        <v>0.88700000000000001</v>
      </c>
      <c r="AB611" s="44">
        <v>0.43146964037243601</v>
      </c>
      <c r="AC611">
        <f t="shared" si="56"/>
        <v>2150</v>
      </c>
      <c r="AD611">
        <f t="shared" si="57"/>
        <v>9</v>
      </c>
      <c r="AE611">
        <f t="shared" si="58"/>
        <v>1.2</v>
      </c>
      <c r="AF611">
        <f>'TP Factors'!$D$3</f>
        <v>1.168489000131735</v>
      </c>
      <c r="AG611">
        <f t="shared" si="59"/>
        <v>1.4</v>
      </c>
    </row>
    <row r="612" spans="1:33">
      <c r="A612" s="40" t="s">
        <v>65</v>
      </c>
      <c r="B612" s="40">
        <v>27</v>
      </c>
      <c r="C612" s="40" t="s">
        <v>66</v>
      </c>
      <c r="D612" s="41">
        <v>33.090000000000003</v>
      </c>
      <c r="E612" s="40" t="s">
        <v>67</v>
      </c>
      <c r="F612" s="40">
        <v>1234</v>
      </c>
      <c r="G612" s="35">
        <v>13</v>
      </c>
      <c r="H612" s="40" t="s">
        <v>68</v>
      </c>
      <c r="I612" s="40" t="s">
        <v>69</v>
      </c>
      <c r="J612" s="40">
        <v>346</v>
      </c>
      <c r="K612" s="42">
        <v>214.26539967799999</v>
      </c>
      <c r="L612" s="42">
        <v>1989.1820150999999</v>
      </c>
      <c r="M612" s="41">
        <v>0.45</v>
      </c>
      <c r="N612" s="41">
        <v>0.04</v>
      </c>
      <c r="O612" s="40">
        <v>20991</v>
      </c>
      <c r="P612" s="40">
        <v>20536</v>
      </c>
      <c r="Q612" s="43">
        <v>20991</v>
      </c>
      <c r="R612" s="43">
        <v>1100</v>
      </c>
      <c r="S612" s="40" t="s">
        <v>72</v>
      </c>
      <c r="T612" s="40" t="s">
        <v>74</v>
      </c>
      <c r="U612" s="43">
        <v>54.65</v>
      </c>
      <c r="V612" s="43">
        <v>0</v>
      </c>
      <c r="W612" s="43">
        <v>1.85</v>
      </c>
      <c r="X612" s="43">
        <v>0.22</v>
      </c>
      <c r="Y612" s="43">
        <f t="shared" si="54"/>
        <v>1.2949999999999999</v>
      </c>
      <c r="Z612" s="43">
        <f t="shared" si="55"/>
        <v>0.11</v>
      </c>
      <c r="AA612" s="43">
        <v>0.34200000000000003</v>
      </c>
      <c r="AB612" s="44">
        <v>0.49153561450467198</v>
      </c>
      <c r="AC612">
        <f t="shared" si="56"/>
        <v>944</v>
      </c>
      <c r="AD612">
        <f t="shared" si="57"/>
        <v>3</v>
      </c>
      <c r="AE612">
        <f t="shared" si="58"/>
        <v>0.2</v>
      </c>
      <c r="AF612">
        <f>'TP Factors'!$D$3</f>
        <v>1.168489000131735</v>
      </c>
      <c r="AG612">
        <f t="shared" si="59"/>
        <v>0.2</v>
      </c>
    </row>
    <row r="613" spans="1:33">
      <c r="A613" s="40" t="s">
        <v>65</v>
      </c>
      <c r="B613" s="40">
        <v>27</v>
      </c>
      <c r="C613" s="40" t="s">
        <v>66</v>
      </c>
      <c r="D613" s="41">
        <v>33.090000000000003</v>
      </c>
      <c r="E613" s="40" t="s">
        <v>67</v>
      </c>
      <c r="F613" s="40">
        <v>1234</v>
      </c>
      <c r="G613" s="35">
        <v>13</v>
      </c>
      <c r="H613" s="40" t="s">
        <v>68</v>
      </c>
      <c r="I613" s="40" t="s">
        <v>69</v>
      </c>
      <c r="J613" s="40">
        <v>107</v>
      </c>
      <c r="K613" s="42">
        <v>130.18289500099999</v>
      </c>
      <c r="L613" s="42">
        <v>615.11929878199999</v>
      </c>
      <c r="M613" s="41">
        <v>0.14000000000000001</v>
      </c>
      <c r="N613" s="41">
        <v>0.01</v>
      </c>
      <c r="O613" s="40">
        <v>21024</v>
      </c>
      <c r="P613" s="40">
        <v>20569</v>
      </c>
      <c r="Q613" s="43">
        <v>21024</v>
      </c>
      <c r="R613" s="43">
        <v>1100</v>
      </c>
      <c r="S613" s="40" t="s">
        <v>72</v>
      </c>
      <c r="T613" s="40" t="s">
        <v>74</v>
      </c>
      <c r="U613" s="43">
        <v>54.65</v>
      </c>
      <c r="V613" s="43">
        <v>0</v>
      </c>
      <c r="W613" s="43">
        <v>1.85</v>
      </c>
      <c r="X613" s="43">
        <v>0.22</v>
      </c>
      <c r="Y613" s="43">
        <f t="shared" si="54"/>
        <v>1.2949999999999999</v>
      </c>
      <c r="Z613" s="43">
        <f t="shared" si="55"/>
        <v>0.11</v>
      </c>
      <c r="AA613" s="43">
        <v>0.34200000000000003</v>
      </c>
      <c r="AB613" s="44">
        <v>0.151998680978671</v>
      </c>
      <c r="AC613">
        <f t="shared" si="56"/>
        <v>292</v>
      </c>
      <c r="AD613">
        <f t="shared" si="57"/>
        <v>1</v>
      </c>
      <c r="AE613">
        <f t="shared" si="58"/>
        <v>0.1</v>
      </c>
      <c r="AF613">
        <f>'TP Factors'!$D$3</f>
        <v>1.168489000131735</v>
      </c>
      <c r="AG613">
        <f t="shared" si="59"/>
        <v>0.1</v>
      </c>
    </row>
    <row r="614" spans="1:33">
      <c r="A614" s="40" t="s">
        <v>65</v>
      </c>
      <c r="B614" s="40">
        <v>27</v>
      </c>
      <c r="C614" s="40" t="s">
        <v>66</v>
      </c>
      <c r="D614" s="41">
        <v>33.090000000000003</v>
      </c>
      <c r="E614" s="40" t="s">
        <v>67</v>
      </c>
      <c r="F614" s="40">
        <v>1234</v>
      </c>
      <c r="G614" s="35">
        <v>11.1</v>
      </c>
      <c r="H614" s="40" t="s">
        <v>68</v>
      </c>
      <c r="I614" s="40" t="s">
        <v>69</v>
      </c>
      <c r="J614" s="40">
        <v>16</v>
      </c>
      <c r="K614" s="42">
        <v>57.051875263200003</v>
      </c>
      <c r="L614" s="42">
        <v>122.149152911</v>
      </c>
      <c r="M614" s="41">
        <v>0.01</v>
      </c>
      <c r="N614" s="41">
        <v>0</v>
      </c>
      <c r="O614" s="40">
        <v>21025</v>
      </c>
      <c r="P614" s="40">
        <v>20570</v>
      </c>
      <c r="Q614" s="43">
        <v>21025</v>
      </c>
      <c r="R614" s="43">
        <v>8120</v>
      </c>
      <c r="S614" s="40" t="s">
        <v>72</v>
      </c>
      <c r="T614" s="40" t="s">
        <v>87</v>
      </c>
      <c r="U614" s="43">
        <v>54.65</v>
      </c>
      <c r="V614" s="43">
        <v>0</v>
      </c>
      <c r="W614" s="43">
        <v>1.25</v>
      </c>
      <c r="X614" s="43">
        <v>5.2999999999999999E-2</v>
      </c>
      <c r="Y614" s="43">
        <f t="shared" si="54"/>
        <v>0.875</v>
      </c>
      <c r="Z614" s="43">
        <f t="shared" si="55"/>
        <v>2.6499999999999999E-2</v>
      </c>
      <c r="AA614" s="43">
        <v>0.25</v>
      </c>
      <c r="AB614" s="44">
        <v>3.0183592295705101E-2</v>
      </c>
      <c r="AC614">
        <f t="shared" si="56"/>
        <v>42</v>
      </c>
      <c r="AD614">
        <f t="shared" si="57"/>
        <v>0</v>
      </c>
      <c r="AE614">
        <f t="shared" si="58"/>
        <v>0</v>
      </c>
      <c r="AF614">
        <f>'TP Factors'!$D$3</f>
        <v>1.168489000131735</v>
      </c>
      <c r="AG614">
        <f t="shared" si="59"/>
        <v>0</v>
      </c>
    </row>
    <row r="615" spans="1:33">
      <c r="A615" s="40" t="s">
        <v>65</v>
      </c>
      <c r="B615" s="40">
        <v>27</v>
      </c>
      <c r="C615" s="40" t="s">
        <v>66</v>
      </c>
      <c r="D615" s="41">
        <v>33.090000000000003</v>
      </c>
      <c r="E615" s="40" t="s">
        <v>67</v>
      </c>
      <c r="F615" s="40">
        <v>1234</v>
      </c>
      <c r="G615" s="35">
        <v>29</v>
      </c>
      <c r="H615" s="40" t="s">
        <v>68</v>
      </c>
      <c r="I615" s="40" t="s">
        <v>69</v>
      </c>
      <c r="J615" s="40">
        <v>212</v>
      </c>
      <c r="K615" s="42">
        <v>304.74604769299998</v>
      </c>
      <c r="L615" s="42">
        <v>1894.7392131300001</v>
      </c>
      <c r="M615" s="41">
        <v>0.33</v>
      </c>
      <c r="N615" s="41">
        <v>0.03</v>
      </c>
      <c r="O615" s="40">
        <v>21040</v>
      </c>
      <c r="P615" s="40">
        <v>20585</v>
      </c>
      <c r="Q615" s="43">
        <v>21040</v>
      </c>
      <c r="R615" s="43">
        <v>1200</v>
      </c>
      <c r="S615" s="40" t="s">
        <v>77</v>
      </c>
      <c r="T615" s="40" t="s">
        <v>78</v>
      </c>
      <c r="U615" s="43">
        <v>54.65</v>
      </c>
      <c r="V615" s="43">
        <v>0</v>
      </c>
      <c r="W615" s="43">
        <v>2.39</v>
      </c>
      <c r="X615" s="43">
        <v>0.316</v>
      </c>
      <c r="Y615" s="43">
        <f t="shared" si="54"/>
        <v>1.673</v>
      </c>
      <c r="Z615" s="43">
        <f t="shared" si="55"/>
        <v>0.158</v>
      </c>
      <c r="AA615" s="43">
        <v>0.22</v>
      </c>
      <c r="AB615" s="44">
        <v>0.276769033137517</v>
      </c>
      <c r="AC615">
        <f t="shared" si="56"/>
        <v>342</v>
      </c>
      <c r="AD615">
        <f t="shared" si="57"/>
        <v>1</v>
      </c>
      <c r="AE615">
        <f t="shared" si="58"/>
        <v>0.1</v>
      </c>
      <c r="AF615">
        <f>'TP Factors'!$D$3</f>
        <v>1.168489000131735</v>
      </c>
      <c r="AG615">
        <f t="shared" si="59"/>
        <v>0.1</v>
      </c>
    </row>
    <row r="616" spans="1:33">
      <c r="A616" s="40" t="s">
        <v>65</v>
      </c>
      <c r="B616" s="40">
        <v>27</v>
      </c>
      <c r="C616" s="40" t="s">
        <v>66</v>
      </c>
      <c r="D616" s="41">
        <v>33.090000000000003</v>
      </c>
      <c r="E616" s="40" t="s">
        <v>67</v>
      </c>
      <c r="F616" s="40">
        <v>1234</v>
      </c>
      <c r="G616" s="35">
        <v>105</v>
      </c>
      <c r="H616" s="40" t="s">
        <v>68</v>
      </c>
      <c r="I616" s="40" t="s">
        <v>69</v>
      </c>
      <c r="J616" s="40">
        <v>197</v>
      </c>
      <c r="K616" s="42">
        <v>121.812159427</v>
      </c>
      <c r="L616" s="42">
        <v>437.53152223000001</v>
      </c>
      <c r="M616" s="41">
        <v>0.27</v>
      </c>
      <c r="N616" s="41">
        <v>0.05</v>
      </c>
      <c r="O616" s="40">
        <v>21062</v>
      </c>
      <c r="P616" s="40">
        <v>20607</v>
      </c>
      <c r="Q616" s="43">
        <v>21062</v>
      </c>
      <c r="R616" s="43">
        <v>1400</v>
      </c>
      <c r="S616" s="40" t="s">
        <v>77</v>
      </c>
      <c r="T616" s="40" t="s">
        <v>102</v>
      </c>
      <c r="U616" s="43">
        <v>54.65</v>
      </c>
      <c r="V616" s="43">
        <v>0</v>
      </c>
      <c r="W616" s="43">
        <v>2.83</v>
      </c>
      <c r="X616" s="43">
        <v>0.497</v>
      </c>
      <c r="Y616" s="43">
        <f t="shared" si="54"/>
        <v>1.9809999999999999</v>
      </c>
      <c r="Z616" s="43">
        <f t="shared" si="55"/>
        <v>0.2485</v>
      </c>
      <c r="AA616" s="43">
        <v>0.88600000000000001</v>
      </c>
      <c r="AB616" s="44">
        <v>0.108115961240217</v>
      </c>
      <c r="AC616">
        <f t="shared" si="56"/>
        <v>538</v>
      </c>
      <c r="AD616">
        <f t="shared" si="57"/>
        <v>2</v>
      </c>
      <c r="AE616">
        <f t="shared" si="58"/>
        <v>0.3</v>
      </c>
      <c r="AF616">
        <f>'TP Factors'!$D$3</f>
        <v>1.168489000131735</v>
      </c>
      <c r="AG616">
        <f t="shared" si="59"/>
        <v>0.4</v>
      </c>
    </row>
    <row r="617" spans="1:33">
      <c r="A617" s="40" t="s">
        <v>65</v>
      </c>
      <c r="B617" s="40">
        <v>27</v>
      </c>
      <c r="C617" s="40" t="s">
        <v>66</v>
      </c>
      <c r="D617" s="41">
        <v>33.090000000000003</v>
      </c>
      <c r="E617" s="40" t="s">
        <v>67</v>
      </c>
      <c r="F617" s="40">
        <v>1234</v>
      </c>
      <c r="G617" s="35">
        <v>29</v>
      </c>
      <c r="H617" s="40" t="s">
        <v>68</v>
      </c>
      <c r="I617" s="40" t="s">
        <v>69</v>
      </c>
      <c r="J617" s="40">
        <v>218</v>
      </c>
      <c r="K617" s="42">
        <v>184.108254827</v>
      </c>
      <c r="L617" s="42">
        <v>1942.90640775</v>
      </c>
      <c r="M617" s="41">
        <v>0.34</v>
      </c>
      <c r="N617" s="41">
        <v>0.03</v>
      </c>
      <c r="O617" s="40">
        <v>21077</v>
      </c>
      <c r="P617" s="40">
        <v>20622</v>
      </c>
      <c r="Q617" s="43">
        <v>21077</v>
      </c>
      <c r="R617" s="43">
        <v>1200</v>
      </c>
      <c r="S617" s="40" t="s">
        <v>77</v>
      </c>
      <c r="T617" s="40" t="s">
        <v>78</v>
      </c>
      <c r="U617" s="43">
        <v>54.65</v>
      </c>
      <c r="V617" s="43">
        <v>0</v>
      </c>
      <c r="W617" s="43">
        <v>2.39</v>
      </c>
      <c r="X617" s="43">
        <v>0.316</v>
      </c>
      <c r="Y617" s="43">
        <f t="shared" si="54"/>
        <v>1.673</v>
      </c>
      <c r="Z617" s="43">
        <f t="shared" si="55"/>
        <v>0.158</v>
      </c>
      <c r="AA617" s="43">
        <v>0.22</v>
      </c>
      <c r="AB617" s="44">
        <v>0.48010070863297499</v>
      </c>
      <c r="AC617">
        <f t="shared" si="56"/>
        <v>593</v>
      </c>
      <c r="AD617">
        <f t="shared" si="57"/>
        <v>2</v>
      </c>
      <c r="AE617">
        <f t="shared" si="58"/>
        <v>0.2</v>
      </c>
      <c r="AF617">
        <f>'TP Factors'!$D$3</f>
        <v>1.168489000131735</v>
      </c>
      <c r="AG617">
        <f t="shared" si="59"/>
        <v>0.2</v>
      </c>
    </row>
    <row r="618" spans="1:33">
      <c r="A618" s="40" t="s">
        <v>65</v>
      </c>
      <c r="B618" s="40">
        <v>27</v>
      </c>
      <c r="C618" s="40" t="s">
        <v>66</v>
      </c>
      <c r="D618" s="41">
        <v>33.090000000000003</v>
      </c>
      <c r="E618" s="40" t="s">
        <v>67</v>
      </c>
      <c r="F618" s="40">
        <v>1234</v>
      </c>
      <c r="G618" s="35">
        <v>29</v>
      </c>
      <c r="H618" s="40" t="s">
        <v>68</v>
      </c>
      <c r="I618" s="40" t="s">
        <v>69</v>
      </c>
      <c r="J618" s="40">
        <v>6</v>
      </c>
      <c r="K618" s="42">
        <v>41.221079951100002</v>
      </c>
      <c r="L618" s="42">
        <v>53.862744744799997</v>
      </c>
      <c r="M618" s="41">
        <v>0.01</v>
      </c>
      <c r="N618" s="41">
        <v>0</v>
      </c>
      <c r="O618" s="40">
        <v>21078</v>
      </c>
      <c r="P618" s="40">
        <v>20623</v>
      </c>
      <c r="Q618" s="43">
        <v>21078</v>
      </c>
      <c r="R618" s="43">
        <v>1200</v>
      </c>
      <c r="S618" s="40" t="s">
        <v>77</v>
      </c>
      <c r="T618" s="40" t="s">
        <v>78</v>
      </c>
      <c r="U618" s="43">
        <v>54.65</v>
      </c>
      <c r="V618" s="43">
        <v>0</v>
      </c>
      <c r="W618" s="43">
        <v>2.39</v>
      </c>
      <c r="X618" s="43">
        <v>0.316</v>
      </c>
      <c r="Y618" s="43">
        <f t="shared" si="54"/>
        <v>1.673</v>
      </c>
      <c r="Z618" s="43">
        <f t="shared" si="55"/>
        <v>0.158</v>
      </c>
      <c r="AA618" s="43">
        <v>0.22</v>
      </c>
      <c r="AB618" s="44">
        <v>1.3309720845200801E-2</v>
      </c>
      <c r="AC618">
        <f t="shared" si="56"/>
        <v>16</v>
      </c>
      <c r="AD618">
        <f t="shared" si="57"/>
        <v>0</v>
      </c>
      <c r="AE618">
        <f t="shared" si="58"/>
        <v>0</v>
      </c>
      <c r="AF618">
        <f>'TP Factors'!$D$3</f>
        <v>1.168489000131735</v>
      </c>
      <c r="AG618">
        <f t="shared" si="59"/>
        <v>0</v>
      </c>
    </row>
    <row r="619" spans="1:33">
      <c r="A619" s="40" t="s">
        <v>65</v>
      </c>
      <c r="B619" s="40">
        <v>27</v>
      </c>
      <c r="C619" s="40" t="s">
        <v>66</v>
      </c>
      <c r="D619" s="41">
        <v>33.090000000000003</v>
      </c>
      <c r="E619" s="40" t="s">
        <v>67</v>
      </c>
      <c r="F619" s="40">
        <v>1234</v>
      </c>
      <c r="G619" s="35">
        <v>45</v>
      </c>
      <c r="H619" s="40" t="s">
        <v>68</v>
      </c>
      <c r="I619" s="40" t="s">
        <v>69</v>
      </c>
      <c r="J619" s="40">
        <v>687</v>
      </c>
      <c r="K619" s="42">
        <v>195.30224466499999</v>
      </c>
      <c r="L619" s="42">
        <v>1919.25019099</v>
      </c>
      <c r="M619" s="41">
        <v>0.57999999999999996</v>
      </c>
      <c r="N619" s="41">
        <v>0.16</v>
      </c>
      <c r="O619" s="40">
        <v>21079</v>
      </c>
      <c r="P619" s="40">
        <v>20624</v>
      </c>
      <c r="Q619" s="43">
        <v>21079</v>
      </c>
      <c r="R619" s="43">
        <v>8140</v>
      </c>
      <c r="S619" s="40" t="s">
        <v>72</v>
      </c>
      <c r="T619" s="40" t="s">
        <v>84</v>
      </c>
      <c r="U619" s="43">
        <v>54.65</v>
      </c>
      <c r="V619" s="43">
        <v>0</v>
      </c>
      <c r="W619" s="43">
        <v>1.18</v>
      </c>
      <c r="X619" s="43">
        <v>0.48</v>
      </c>
      <c r="Y619" s="43">
        <f t="shared" si="54"/>
        <v>0.82599999999999996</v>
      </c>
      <c r="Z619" s="43">
        <f t="shared" si="55"/>
        <v>0.24</v>
      </c>
      <c r="AA619" s="43">
        <v>0.70299999999999996</v>
      </c>
      <c r="AB619" s="44">
        <v>0.47425515353491599</v>
      </c>
      <c r="AC619">
        <f t="shared" si="56"/>
        <v>1873</v>
      </c>
      <c r="AD619">
        <f t="shared" si="57"/>
        <v>3</v>
      </c>
      <c r="AE619">
        <f t="shared" si="58"/>
        <v>1</v>
      </c>
      <c r="AF619">
        <f>'TP Factors'!$D$3</f>
        <v>1.168489000131735</v>
      </c>
      <c r="AG619">
        <f t="shared" si="59"/>
        <v>1.2</v>
      </c>
    </row>
    <row r="620" spans="1:33">
      <c r="A620" s="40" t="s">
        <v>65</v>
      </c>
      <c r="B620" s="40">
        <v>27</v>
      </c>
      <c r="C620" s="40" t="s">
        <v>66</v>
      </c>
      <c r="D620" s="41">
        <v>33.090000000000003</v>
      </c>
      <c r="E620" s="40" t="s">
        <v>67</v>
      </c>
      <c r="F620" s="40">
        <v>1234</v>
      </c>
      <c r="G620" s="35">
        <v>13</v>
      </c>
      <c r="H620" s="40" t="s">
        <v>68</v>
      </c>
      <c r="I620" s="40" t="s">
        <v>69</v>
      </c>
      <c r="J620" s="40">
        <v>42</v>
      </c>
      <c r="K620" s="42">
        <v>100.200446535</v>
      </c>
      <c r="L620" s="42">
        <v>478.57662142300001</v>
      </c>
      <c r="M620" s="41">
        <v>0.05</v>
      </c>
      <c r="N620" s="41">
        <v>0</v>
      </c>
      <c r="O620" s="40">
        <v>21080</v>
      </c>
      <c r="P620" s="40">
        <v>20625</v>
      </c>
      <c r="Q620" s="43">
        <v>21080</v>
      </c>
      <c r="R620" s="43">
        <v>1100</v>
      </c>
      <c r="S620" s="40" t="s">
        <v>77</v>
      </c>
      <c r="T620" s="40" t="s">
        <v>97</v>
      </c>
      <c r="U620" s="43">
        <v>54.65</v>
      </c>
      <c r="V620" s="43">
        <v>0</v>
      </c>
      <c r="W620" s="43">
        <v>1.85</v>
      </c>
      <c r="X620" s="43">
        <v>0.22</v>
      </c>
      <c r="Y620" s="43">
        <f t="shared" si="54"/>
        <v>1.2949999999999999</v>
      </c>
      <c r="Z620" s="43">
        <f t="shared" si="55"/>
        <v>0.11</v>
      </c>
      <c r="AA620" s="43">
        <v>0.17399999999999999</v>
      </c>
      <c r="AB620" s="44">
        <v>0.118258385571421</v>
      </c>
      <c r="AC620">
        <f t="shared" si="56"/>
        <v>116</v>
      </c>
      <c r="AD620">
        <f t="shared" si="57"/>
        <v>0</v>
      </c>
      <c r="AE620">
        <f t="shared" si="58"/>
        <v>0</v>
      </c>
      <c r="AF620">
        <f>'TP Factors'!$D$3</f>
        <v>1.168489000131735</v>
      </c>
      <c r="AG620">
        <f t="shared" si="59"/>
        <v>0</v>
      </c>
    </row>
    <row r="621" spans="1:33">
      <c r="A621" s="40" t="s">
        <v>65</v>
      </c>
      <c r="B621" s="40">
        <v>27</v>
      </c>
      <c r="C621" s="40" t="s">
        <v>66</v>
      </c>
      <c r="D621" s="41">
        <v>33.090000000000003</v>
      </c>
      <c r="E621" s="40" t="s">
        <v>67</v>
      </c>
      <c r="F621" s="40">
        <v>1234</v>
      </c>
      <c r="G621" s="35">
        <v>13</v>
      </c>
      <c r="H621" s="40" t="s">
        <v>68</v>
      </c>
      <c r="I621" s="40" t="s">
        <v>69</v>
      </c>
      <c r="J621" s="40">
        <v>1364</v>
      </c>
      <c r="K621" s="42">
        <v>399.900173725</v>
      </c>
      <c r="L621" s="42">
        <v>7839.0732049899998</v>
      </c>
      <c r="M621" s="41">
        <v>1.77</v>
      </c>
      <c r="N621" s="41">
        <v>0.15</v>
      </c>
      <c r="O621" s="40">
        <v>21081</v>
      </c>
      <c r="P621" s="40">
        <v>20626</v>
      </c>
      <c r="Q621" s="43">
        <v>21081</v>
      </c>
      <c r="R621" s="43">
        <v>1100</v>
      </c>
      <c r="S621" s="40" t="s">
        <v>72</v>
      </c>
      <c r="T621" s="40" t="s">
        <v>74</v>
      </c>
      <c r="U621" s="43">
        <v>54.65</v>
      </c>
      <c r="V621" s="43">
        <v>0</v>
      </c>
      <c r="W621" s="43">
        <v>1.85</v>
      </c>
      <c r="X621" s="43">
        <v>0.22</v>
      </c>
      <c r="Y621" s="43">
        <f t="shared" si="54"/>
        <v>1.2949999999999999</v>
      </c>
      <c r="Z621" s="43">
        <f t="shared" si="55"/>
        <v>0.11</v>
      </c>
      <c r="AA621" s="43">
        <v>0.34200000000000003</v>
      </c>
      <c r="AB621" s="44">
        <v>1.9370694263336601</v>
      </c>
      <c r="AC621">
        <f t="shared" si="56"/>
        <v>3721</v>
      </c>
      <c r="AD621">
        <f t="shared" si="57"/>
        <v>11</v>
      </c>
      <c r="AE621">
        <f t="shared" si="58"/>
        <v>0.9</v>
      </c>
      <c r="AF621">
        <f>'TP Factors'!$D$3</f>
        <v>1.168489000131735</v>
      </c>
      <c r="AG621">
        <f t="shared" si="59"/>
        <v>1.1000000000000001</v>
      </c>
    </row>
    <row r="622" spans="1:33">
      <c r="A622" s="40" t="s">
        <v>65</v>
      </c>
      <c r="B622" s="40">
        <v>27</v>
      </c>
      <c r="C622" s="40" t="s">
        <v>66</v>
      </c>
      <c r="D622" s="41">
        <v>33.090000000000003</v>
      </c>
      <c r="E622" s="40" t="s">
        <v>67</v>
      </c>
      <c r="F622" s="40">
        <v>1234</v>
      </c>
      <c r="G622" s="35">
        <v>105</v>
      </c>
      <c r="H622" s="40" t="s">
        <v>68</v>
      </c>
      <c r="I622" s="40" t="s">
        <v>69</v>
      </c>
      <c r="J622" s="40">
        <v>693</v>
      </c>
      <c r="K622" s="42">
        <v>187.576402946</v>
      </c>
      <c r="L622" s="42">
        <v>1513.92345471</v>
      </c>
      <c r="M622" s="41">
        <v>0.94</v>
      </c>
      <c r="N622" s="41">
        <v>0.17</v>
      </c>
      <c r="O622" s="40">
        <v>21105</v>
      </c>
      <c r="P622" s="40">
        <v>20650</v>
      </c>
      <c r="Q622" s="43">
        <v>21105</v>
      </c>
      <c r="R622" s="43">
        <v>1400</v>
      </c>
      <c r="S622" s="40" t="s">
        <v>70</v>
      </c>
      <c r="T622" s="40" t="s">
        <v>109</v>
      </c>
      <c r="U622" s="43">
        <v>54.65</v>
      </c>
      <c r="V622" s="43">
        <v>0</v>
      </c>
      <c r="W622" s="43">
        <v>2.83</v>
      </c>
      <c r="X622" s="43">
        <v>0.497</v>
      </c>
      <c r="Y622" s="43">
        <f t="shared" si="54"/>
        <v>1.9809999999999999</v>
      </c>
      <c r="Z622" s="43">
        <f t="shared" si="55"/>
        <v>0.2485</v>
      </c>
      <c r="AA622" s="43">
        <v>0.9</v>
      </c>
      <c r="AB622" s="44">
        <v>0.37409713639009001</v>
      </c>
      <c r="AC622">
        <f t="shared" si="56"/>
        <v>1891</v>
      </c>
      <c r="AD622">
        <f t="shared" si="57"/>
        <v>8</v>
      </c>
      <c r="AE622">
        <f t="shared" si="58"/>
        <v>1</v>
      </c>
      <c r="AF622">
        <f>'TP Factors'!$D$3</f>
        <v>1.168489000131735</v>
      </c>
      <c r="AG622">
        <f t="shared" si="59"/>
        <v>1.2</v>
      </c>
    </row>
    <row r="623" spans="1:33">
      <c r="A623" s="40" t="s">
        <v>65</v>
      </c>
      <c r="B623" s="40">
        <v>27</v>
      </c>
      <c r="C623" s="40" t="s">
        <v>66</v>
      </c>
      <c r="D623" s="41">
        <v>33.090000000000003</v>
      </c>
      <c r="E623" s="40" t="s">
        <v>67</v>
      </c>
      <c r="F623" s="40">
        <v>1234</v>
      </c>
      <c r="G623" s="35">
        <v>29</v>
      </c>
      <c r="H623" s="40" t="s">
        <v>68</v>
      </c>
      <c r="I623" s="40" t="s">
        <v>69</v>
      </c>
      <c r="J623" s="40">
        <v>9</v>
      </c>
      <c r="K623" s="42">
        <v>42.432915254299999</v>
      </c>
      <c r="L623" s="42">
        <v>81.597647347500001</v>
      </c>
      <c r="M623" s="41">
        <v>0.01</v>
      </c>
      <c r="N623" s="41">
        <v>0</v>
      </c>
      <c r="O623" s="40">
        <v>21157</v>
      </c>
      <c r="P623" s="40">
        <v>20702</v>
      </c>
      <c r="Q623" s="43">
        <v>21157</v>
      </c>
      <c r="R623" s="43">
        <v>1200</v>
      </c>
      <c r="S623" s="40" t="s">
        <v>77</v>
      </c>
      <c r="T623" s="40" t="s">
        <v>78</v>
      </c>
      <c r="U623" s="43">
        <v>54.65</v>
      </c>
      <c r="V623" s="43">
        <v>0</v>
      </c>
      <c r="W623" s="43">
        <v>2.39</v>
      </c>
      <c r="X623" s="43">
        <v>0.316</v>
      </c>
      <c r="Y623" s="43">
        <f t="shared" si="54"/>
        <v>1.673</v>
      </c>
      <c r="Z623" s="43">
        <f t="shared" si="55"/>
        <v>0.158</v>
      </c>
      <c r="AA623" s="43">
        <v>0.22</v>
      </c>
      <c r="AB623" s="44">
        <v>2.0163137121959301E-2</v>
      </c>
      <c r="AC623">
        <f t="shared" si="56"/>
        <v>25</v>
      </c>
      <c r="AD623">
        <f t="shared" si="57"/>
        <v>0</v>
      </c>
      <c r="AE623">
        <f t="shared" si="58"/>
        <v>0</v>
      </c>
      <c r="AF623">
        <f>'TP Factors'!$D$3</f>
        <v>1.168489000131735</v>
      </c>
      <c r="AG623">
        <f t="shared" si="59"/>
        <v>0</v>
      </c>
    </row>
    <row r="624" spans="1:33">
      <c r="A624" s="40" t="s">
        <v>65</v>
      </c>
      <c r="B624" s="40">
        <v>27</v>
      </c>
      <c r="C624" s="40" t="s">
        <v>66</v>
      </c>
      <c r="D624" s="41">
        <v>33.090000000000003</v>
      </c>
      <c r="E624" s="40" t="s">
        <v>67</v>
      </c>
      <c r="F624" s="40">
        <v>1234</v>
      </c>
      <c r="G624" s="35">
        <v>98</v>
      </c>
      <c r="H624" s="40" t="s">
        <v>68</v>
      </c>
      <c r="I624" s="40" t="s">
        <v>69</v>
      </c>
      <c r="J624" s="40">
        <v>2</v>
      </c>
      <c r="K624" s="42">
        <v>10.032284561299999</v>
      </c>
      <c r="L624" s="42">
        <v>4.8315240805700004</v>
      </c>
      <c r="M624" s="41">
        <v>0</v>
      </c>
      <c r="N624" s="41">
        <v>0</v>
      </c>
      <c r="O624" s="40">
        <v>21168</v>
      </c>
      <c r="P624" s="40">
        <v>20713</v>
      </c>
      <c r="Q624" s="43">
        <v>21168</v>
      </c>
      <c r="R624" s="43">
        <v>1700</v>
      </c>
      <c r="S624" s="40" t="s">
        <v>70</v>
      </c>
      <c r="T624" s="40" t="s">
        <v>113</v>
      </c>
      <c r="U624" s="43">
        <v>54.65</v>
      </c>
      <c r="V624" s="43">
        <v>0</v>
      </c>
      <c r="W624" s="43">
        <v>1.8</v>
      </c>
      <c r="X624" s="43">
        <v>0.47799999999999998</v>
      </c>
      <c r="Y624" s="43">
        <f t="shared" ref="Y624:Y687" si="60">W624*0.7</f>
        <v>1.26</v>
      </c>
      <c r="Z624" s="43">
        <f t="shared" ref="Z624:Z687" si="61">X624*0.5</f>
        <v>0.23899999999999999</v>
      </c>
      <c r="AA624" s="43">
        <v>0.83599999999999997</v>
      </c>
      <c r="AB624" s="44">
        <v>1.1938908239154499E-3</v>
      </c>
      <c r="AC624">
        <f t="shared" si="56"/>
        <v>6</v>
      </c>
      <c r="AD624">
        <f t="shared" si="57"/>
        <v>0</v>
      </c>
      <c r="AE624">
        <f t="shared" si="58"/>
        <v>0</v>
      </c>
      <c r="AF624">
        <f>'TP Factors'!$D$3</f>
        <v>1.168489000131735</v>
      </c>
      <c r="AG624">
        <f t="shared" si="59"/>
        <v>0</v>
      </c>
    </row>
    <row r="625" spans="1:33">
      <c r="A625" s="40" t="s">
        <v>65</v>
      </c>
      <c r="B625" s="40">
        <v>27</v>
      </c>
      <c r="C625" s="40" t="s">
        <v>66</v>
      </c>
      <c r="D625" s="41">
        <v>33.090000000000003</v>
      </c>
      <c r="E625" s="40" t="s">
        <v>67</v>
      </c>
      <c r="F625" s="40">
        <v>1234</v>
      </c>
      <c r="G625" s="35">
        <v>40</v>
      </c>
      <c r="H625" s="40" t="s">
        <v>68</v>
      </c>
      <c r="I625" s="40" t="s">
        <v>69</v>
      </c>
      <c r="J625" s="40">
        <v>680</v>
      </c>
      <c r="K625" s="42">
        <v>469.58592489300003</v>
      </c>
      <c r="L625" s="42">
        <v>4098.17326933</v>
      </c>
      <c r="M625" s="41">
        <v>0.55000000000000004</v>
      </c>
      <c r="N625" s="41">
        <v>0.05</v>
      </c>
      <c r="O625" s="40">
        <v>21241</v>
      </c>
      <c r="P625" s="40">
        <v>20785</v>
      </c>
      <c r="Q625" s="43">
        <v>21241</v>
      </c>
      <c r="R625" s="43">
        <v>8110</v>
      </c>
      <c r="S625" s="40" t="s">
        <v>77</v>
      </c>
      <c r="T625" s="40" t="s">
        <v>117</v>
      </c>
      <c r="U625" s="43">
        <v>54.65</v>
      </c>
      <c r="V625" s="43">
        <v>0</v>
      </c>
      <c r="W625" s="43">
        <v>1.58</v>
      </c>
      <c r="X625" s="43">
        <v>0.15</v>
      </c>
      <c r="Y625" s="43">
        <f t="shared" si="60"/>
        <v>1.1059999999999999</v>
      </c>
      <c r="Z625" s="43">
        <f t="shared" si="61"/>
        <v>7.4999999999999997E-2</v>
      </c>
      <c r="AA625" s="43">
        <v>0.63</v>
      </c>
      <c r="AB625" s="44">
        <v>1.01267661829637</v>
      </c>
      <c r="AC625">
        <f t="shared" si="56"/>
        <v>3584</v>
      </c>
      <c r="AD625">
        <f t="shared" si="57"/>
        <v>9</v>
      </c>
      <c r="AE625">
        <f t="shared" si="58"/>
        <v>0.6</v>
      </c>
      <c r="AF625">
        <f>'TP Factors'!$D$3</f>
        <v>1.168489000131735</v>
      </c>
      <c r="AG625">
        <f t="shared" si="59"/>
        <v>0.7</v>
      </c>
    </row>
    <row r="626" spans="1:33">
      <c r="A626" s="40" t="s">
        <v>65</v>
      </c>
      <c r="B626" s="40">
        <v>27</v>
      </c>
      <c r="C626" s="40" t="s">
        <v>66</v>
      </c>
      <c r="D626" s="41">
        <v>33.090000000000003</v>
      </c>
      <c r="E626" s="40" t="s">
        <v>67</v>
      </c>
      <c r="F626" s="40">
        <v>1234</v>
      </c>
      <c r="G626" s="35">
        <v>0</v>
      </c>
      <c r="H626" s="40" t="s">
        <v>68</v>
      </c>
      <c r="I626" s="40" t="s">
        <v>69</v>
      </c>
      <c r="J626" s="40">
        <v>208</v>
      </c>
      <c r="K626" s="42">
        <v>118.199027313</v>
      </c>
      <c r="L626" s="42">
        <v>816.42342945400003</v>
      </c>
      <c r="M626" s="41">
        <v>0.09</v>
      </c>
      <c r="N626" s="41">
        <v>0.01</v>
      </c>
      <c r="O626" s="40">
        <v>21265</v>
      </c>
      <c r="P626" s="40">
        <v>20808</v>
      </c>
      <c r="Q626" s="43">
        <v>21265</v>
      </c>
      <c r="R626" s="43">
        <v>5300</v>
      </c>
      <c r="S626" s="40" t="s">
        <v>77</v>
      </c>
      <c r="T626" s="40" t="s">
        <v>119</v>
      </c>
      <c r="U626" s="43">
        <v>54.65</v>
      </c>
      <c r="V626" s="43">
        <v>0</v>
      </c>
      <c r="W626" s="43">
        <v>0.6</v>
      </c>
      <c r="X626" s="43">
        <v>0.13500000000000001</v>
      </c>
      <c r="Y626" s="43">
        <f t="shared" si="60"/>
        <v>0.42</v>
      </c>
      <c r="Z626" s="43">
        <f t="shared" si="61"/>
        <v>6.7500000000000004E-2</v>
      </c>
      <c r="AA626" s="43">
        <v>0.5</v>
      </c>
      <c r="AB626" s="44">
        <v>0.20174181599692301</v>
      </c>
      <c r="AC626">
        <f t="shared" si="56"/>
        <v>567</v>
      </c>
      <c r="AD626">
        <f t="shared" si="57"/>
        <v>1</v>
      </c>
      <c r="AE626">
        <f t="shared" si="58"/>
        <v>0.1</v>
      </c>
      <c r="AF626">
        <f>'TP Factors'!$D$3</f>
        <v>1.168489000131735</v>
      </c>
      <c r="AG626">
        <f t="shared" si="59"/>
        <v>0.1</v>
      </c>
    </row>
    <row r="627" spans="1:33">
      <c r="A627" s="40" t="s">
        <v>65</v>
      </c>
      <c r="B627" s="40">
        <v>27</v>
      </c>
      <c r="C627" s="40" t="s">
        <v>66</v>
      </c>
      <c r="D627" s="41">
        <v>33.090000000000003</v>
      </c>
      <c r="E627" s="40" t="s">
        <v>67</v>
      </c>
      <c r="F627" s="40">
        <v>1234</v>
      </c>
      <c r="G627" s="35">
        <v>105</v>
      </c>
      <c r="H627" s="40" t="s">
        <v>68</v>
      </c>
      <c r="I627" s="40" t="s">
        <v>69</v>
      </c>
      <c r="J627" s="40">
        <v>49</v>
      </c>
      <c r="K627" s="42">
        <v>88.869884746300002</v>
      </c>
      <c r="L627" s="42">
        <v>107.769218411</v>
      </c>
      <c r="M627" s="41">
        <v>7.0000000000000007E-2</v>
      </c>
      <c r="N627" s="41">
        <v>0.01</v>
      </c>
      <c r="O627" s="40">
        <v>21274</v>
      </c>
      <c r="P627" s="40">
        <v>20817</v>
      </c>
      <c r="Q627" s="43">
        <v>21274</v>
      </c>
      <c r="R627" s="43">
        <v>1400</v>
      </c>
      <c r="S627" s="40" t="s">
        <v>70</v>
      </c>
      <c r="T627" s="40" t="s">
        <v>109</v>
      </c>
      <c r="U627" s="43">
        <v>54.65</v>
      </c>
      <c r="V627" s="43">
        <v>0</v>
      </c>
      <c r="W627" s="43">
        <v>2.83</v>
      </c>
      <c r="X627" s="43">
        <v>0.497</v>
      </c>
      <c r="Y627" s="43">
        <f t="shared" si="60"/>
        <v>1.9809999999999999</v>
      </c>
      <c r="Z627" s="43">
        <f t="shared" si="61"/>
        <v>0.2485</v>
      </c>
      <c r="AA627" s="43">
        <v>0.9</v>
      </c>
      <c r="AB627" s="44">
        <v>2.66302472973412E-2</v>
      </c>
      <c r="AC627">
        <f t="shared" si="56"/>
        <v>135</v>
      </c>
      <c r="AD627">
        <f t="shared" si="57"/>
        <v>1</v>
      </c>
      <c r="AE627">
        <f t="shared" si="58"/>
        <v>0.1</v>
      </c>
      <c r="AF627">
        <f>'TP Factors'!$D$3</f>
        <v>1.168489000131735</v>
      </c>
      <c r="AG627">
        <f t="shared" si="59"/>
        <v>0.1</v>
      </c>
    </row>
    <row r="628" spans="1:33">
      <c r="A628" s="40" t="s">
        <v>65</v>
      </c>
      <c r="B628" s="40">
        <v>27</v>
      </c>
      <c r="C628" s="40" t="s">
        <v>66</v>
      </c>
      <c r="D628" s="41">
        <v>33.090000000000003</v>
      </c>
      <c r="E628" s="40" t="s">
        <v>67</v>
      </c>
      <c r="F628" s="40">
        <v>1234</v>
      </c>
      <c r="G628" s="35">
        <v>13</v>
      </c>
      <c r="H628" s="40" t="s">
        <v>68</v>
      </c>
      <c r="I628" s="40" t="s">
        <v>69</v>
      </c>
      <c r="J628" s="40">
        <v>345</v>
      </c>
      <c r="K628" s="42">
        <v>361.45737709999997</v>
      </c>
      <c r="L628" s="42">
        <v>3894.0272401500001</v>
      </c>
      <c r="M628" s="41">
        <v>0.45</v>
      </c>
      <c r="N628" s="41">
        <v>0.04</v>
      </c>
      <c r="O628" s="40">
        <v>21316</v>
      </c>
      <c r="P628" s="40">
        <v>20858</v>
      </c>
      <c r="Q628" s="43">
        <v>21316</v>
      </c>
      <c r="R628" s="43">
        <v>1100</v>
      </c>
      <c r="S628" s="40" t="s">
        <v>77</v>
      </c>
      <c r="T628" s="40" t="s">
        <v>97</v>
      </c>
      <c r="U628" s="43">
        <v>54.65</v>
      </c>
      <c r="V628" s="43">
        <v>0</v>
      </c>
      <c r="W628" s="43">
        <v>1.85</v>
      </c>
      <c r="X628" s="43">
        <v>0.22</v>
      </c>
      <c r="Y628" s="43">
        <f t="shared" si="60"/>
        <v>1.2949999999999999</v>
      </c>
      <c r="Z628" s="43">
        <f t="shared" si="61"/>
        <v>0.11</v>
      </c>
      <c r="AA628" s="43">
        <v>0.17399999999999999</v>
      </c>
      <c r="AB628" s="44">
        <v>0.96223123769707797</v>
      </c>
      <c r="AC628">
        <f t="shared" si="56"/>
        <v>941</v>
      </c>
      <c r="AD628">
        <f t="shared" si="57"/>
        <v>3</v>
      </c>
      <c r="AE628">
        <f t="shared" si="58"/>
        <v>0.2</v>
      </c>
      <c r="AF628">
        <f>'TP Factors'!$D$3</f>
        <v>1.168489000131735</v>
      </c>
      <c r="AG628">
        <f t="shared" si="59"/>
        <v>0.2</v>
      </c>
    </row>
    <row r="629" spans="1:33">
      <c r="A629" s="40" t="s">
        <v>65</v>
      </c>
      <c r="B629" s="40">
        <v>27</v>
      </c>
      <c r="C629" s="40" t="s">
        <v>66</v>
      </c>
      <c r="D629" s="41">
        <v>33.090000000000003</v>
      </c>
      <c r="E629" s="40" t="s">
        <v>67</v>
      </c>
      <c r="F629" s="40">
        <v>1234</v>
      </c>
      <c r="G629" s="35">
        <v>102.5</v>
      </c>
      <c r="H629" s="40" t="s">
        <v>68</v>
      </c>
      <c r="I629" s="40" t="s">
        <v>69</v>
      </c>
      <c r="J629" s="40">
        <v>99</v>
      </c>
      <c r="K629" s="42">
        <v>72.473911999600006</v>
      </c>
      <c r="L629" s="42">
        <v>308.30839107399999</v>
      </c>
      <c r="M629" s="41">
        <v>0.15</v>
      </c>
      <c r="N629" s="41">
        <v>0.03</v>
      </c>
      <c r="O629" s="40">
        <v>21317</v>
      </c>
      <c r="P629" s="40">
        <v>20859</v>
      </c>
      <c r="Q629" s="43">
        <v>21317</v>
      </c>
      <c r="R629" s="43">
        <v>1300</v>
      </c>
      <c r="S629" s="40" t="s">
        <v>77</v>
      </c>
      <c r="T629" s="40" t="s">
        <v>83</v>
      </c>
      <c r="U629" s="43">
        <v>54.65</v>
      </c>
      <c r="V629" s="43">
        <v>0</v>
      </c>
      <c r="W629" s="43">
        <v>2.42</v>
      </c>
      <c r="X629" s="43">
        <v>0.51600000000000001</v>
      </c>
      <c r="Y629" s="43">
        <f t="shared" si="60"/>
        <v>1.694</v>
      </c>
      <c r="Z629" s="43">
        <f t="shared" si="61"/>
        <v>0.25800000000000001</v>
      </c>
      <c r="AA629" s="43">
        <v>0.63100000000000001</v>
      </c>
      <c r="AB629" s="44">
        <v>7.6184357843714398E-2</v>
      </c>
      <c r="AC629">
        <f t="shared" si="56"/>
        <v>270</v>
      </c>
      <c r="AD629">
        <f t="shared" si="57"/>
        <v>1</v>
      </c>
      <c r="AE629">
        <f t="shared" si="58"/>
        <v>0.2</v>
      </c>
      <c r="AF629">
        <f>'TP Factors'!$D$3</f>
        <v>1.168489000131735</v>
      </c>
      <c r="AG629">
        <f t="shared" si="59"/>
        <v>0.2</v>
      </c>
    </row>
    <row r="630" spans="1:33">
      <c r="A630" s="40" t="s">
        <v>65</v>
      </c>
      <c r="B630" s="40">
        <v>27</v>
      </c>
      <c r="C630" s="40" t="s">
        <v>66</v>
      </c>
      <c r="D630" s="41">
        <v>33.090000000000003</v>
      </c>
      <c r="E630" s="40" t="s">
        <v>67</v>
      </c>
      <c r="F630" s="40">
        <v>1234</v>
      </c>
      <c r="G630" s="35">
        <v>102.5</v>
      </c>
      <c r="H630" s="40" t="s">
        <v>68</v>
      </c>
      <c r="I630" s="40" t="s">
        <v>69</v>
      </c>
      <c r="J630" s="40">
        <v>261</v>
      </c>
      <c r="K630" s="42">
        <v>115.85479959</v>
      </c>
      <c r="L630" s="42">
        <v>773.91242559</v>
      </c>
      <c r="M630" s="41">
        <v>0.38</v>
      </c>
      <c r="N630" s="41">
        <v>7.0000000000000007E-2</v>
      </c>
      <c r="O630" s="40">
        <v>21318</v>
      </c>
      <c r="P630" s="40">
        <v>20860</v>
      </c>
      <c r="Q630" s="43">
        <v>21318</v>
      </c>
      <c r="R630" s="43">
        <v>1300</v>
      </c>
      <c r="S630" s="40" t="s">
        <v>72</v>
      </c>
      <c r="T630" s="40" t="s">
        <v>89</v>
      </c>
      <c r="U630" s="43">
        <v>54.65</v>
      </c>
      <c r="V630" s="43">
        <v>0</v>
      </c>
      <c r="W630" s="43">
        <v>2.42</v>
      </c>
      <c r="X630" s="43">
        <v>0.51600000000000001</v>
      </c>
      <c r="Y630" s="43">
        <f t="shared" si="60"/>
        <v>1.694</v>
      </c>
      <c r="Z630" s="43">
        <f t="shared" si="61"/>
        <v>0.25800000000000001</v>
      </c>
      <c r="AA630" s="43">
        <v>0.66200000000000003</v>
      </c>
      <c r="AB630" s="44">
        <v>0.19123716020807199</v>
      </c>
      <c r="AC630">
        <f t="shared" si="56"/>
        <v>711</v>
      </c>
      <c r="AD630">
        <f t="shared" si="57"/>
        <v>3</v>
      </c>
      <c r="AE630">
        <f t="shared" si="58"/>
        <v>0.4</v>
      </c>
      <c r="AF630">
        <f>'TP Factors'!$D$3</f>
        <v>1.168489000131735</v>
      </c>
      <c r="AG630">
        <f t="shared" si="59"/>
        <v>0.5</v>
      </c>
    </row>
    <row r="631" spans="1:33">
      <c r="A631" s="40" t="s">
        <v>65</v>
      </c>
      <c r="B631" s="40">
        <v>27</v>
      </c>
      <c r="C631" s="40" t="s">
        <v>66</v>
      </c>
      <c r="D631" s="41">
        <v>33.090000000000003</v>
      </c>
      <c r="E631" s="40" t="s">
        <v>67</v>
      </c>
      <c r="F631" s="40">
        <v>1234</v>
      </c>
      <c r="G631" s="35">
        <v>102.5</v>
      </c>
      <c r="H631" s="40" t="s">
        <v>68</v>
      </c>
      <c r="I631" s="40" t="s">
        <v>69</v>
      </c>
      <c r="J631" s="40">
        <v>411</v>
      </c>
      <c r="K631" s="42">
        <v>163.54222428</v>
      </c>
      <c r="L631" s="42">
        <v>1278.73058623</v>
      </c>
      <c r="M631" s="41">
        <v>0.6</v>
      </c>
      <c r="N631" s="41">
        <v>0.11</v>
      </c>
      <c r="O631" s="40">
        <v>21319</v>
      </c>
      <c r="P631" s="40">
        <v>20861</v>
      </c>
      <c r="Q631" s="43">
        <v>21319</v>
      </c>
      <c r="R631" s="43">
        <v>1300</v>
      </c>
      <c r="S631" s="40" t="s">
        <v>77</v>
      </c>
      <c r="T631" s="40" t="s">
        <v>83</v>
      </c>
      <c r="U631" s="43">
        <v>54.65</v>
      </c>
      <c r="V631" s="43">
        <v>0</v>
      </c>
      <c r="W631" s="43">
        <v>2.42</v>
      </c>
      <c r="X631" s="43">
        <v>0.51600000000000001</v>
      </c>
      <c r="Y631" s="43">
        <f t="shared" si="60"/>
        <v>1.694</v>
      </c>
      <c r="Z631" s="43">
        <f t="shared" si="61"/>
        <v>0.25800000000000001</v>
      </c>
      <c r="AA631" s="43">
        <v>0.63100000000000001</v>
      </c>
      <c r="AB631" s="44">
        <v>0.315979945390645</v>
      </c>
      <c r="AC631">
        <f t="shared" si="56"/>
        <v>1120</v>
      </c>
      <c r="AD631">
        <f t="shared" si="57"/>
        <v>4</v>
      </c>
      <c r="AE631">
        <f t="shared" si="58"/>
        <v>0.6</v>
      </c>
      <c r="AF631">
        <f>'TP Factors'!$D$3</f>
        <v>1.168489000131735</v>
      </c>
      <c r="AG631">
        <f t="shared" si="59"/>
        <v>0.7</v>
      </c>
    </row>
    <row r="632" spans="1:33">
      <c r="A632" s="40" t="s">
        <v>65</v>
      </c>
      <c r="B632" s="40">
        <v>27</v>
      </c>
      <c r="C632" s="40" t="s">
        <v>66</v>
      </c>
      <c r="D632" s="41">
        <v>33.090000000000003</v>
      </c>
      <c r="E632" s="40" t="s">
        <v>67</v>
      </c>
      <c r="F632" s="40">
        <v>1234</v>
      </c>
      <c r="G632" s="35">
        <v>102.5</v>
      </c>
      <c r="H632" s="40" t="s">
        <v>68</v>
      </c>
      <c r="I632" s="40" t="s">
        <v>69</v>
      </c>
      <c r="J632" s="40">
        <v>543</v>
      </c>
      <c r="K632" s="42">
        <v>200.77118267899999</v>
      </c>
      <c r="L632" s="42">
        <v>1610.69646743</v>
      </c>
      <c r="M632" s="41">
        <v>0.8</v>
      </c>
      <c r="N632" s="41">
        <v>0.14000000000000001</v>
      </c>
      <c r="O632" s="40">
        <v>21320</v>
      </c>
      <c r="P632" s="40">
        <v>20862</v>
      </c>
      <c r="Q632" s="43">
        <v>21320</v>
      </c>
      <c r="R632" s="43">
        <v>1300</v>
      </c>
      <c r="S632" s="40" t="s">
        <v>72</v>
      </c>
      <c r="T632" s="40" t="s">
        <v>89</v>
      </c>
      <c r="U632" s="43">
        <v>54.65</v>
      </c>
      <c r="V632" s="43">
        <v>0</v>
      </c>
      <c r="W632" s="43">
        <v>2.42</v>
      </c>
      <c r="X632" s="43">
        <v>0.51600000000000001</v>
      </c>
      <c r="Y632" s="43">
        <f t="shared" si="60"/>
        <v>1.694</v>
      </c>
      <c r="Z632" s="43">
        <f t="shared" si="61"/>
        <v>0.25800000000000001</v>
      </c>
      <c r="AA632" s="43">
        <v>0.66200000000000003</v>
      </c>
      <c r="AB632" s="44">
        <v>0.398010172975025</v>
      </c>
      <c r="AC632">
        <f t="shared" si="56"/>
        <v>1480</v>
      </c>
      <c r="AD632">
        <f t="shared" si="57"/>
        <v>6</v>
      </c>
      <c r="AE632">
        <f t="shared" si="58"/>
        <v>0.8</v>
      </c>
      <c r="AF632">
        <f>'TP Factors'!$D$3</f>
        <v>1.168489000131735</v>
      </c>
      <c r="AG632">
        <f t="shared" si="59"/>
        <v>0.9</v>
      </c>
    </row>
    <row r="633" spans="1:33">
      <c r="A633" s="40" t="s">
        <v>65</v>
      </c>
      <c r="B633" s="40">
        <v>27</v>
      </c>
      <c r="C633" s="40" t="s">
        <v>66</v>
      </c>
      <c r="D633" s="41">
        <v>33.090000000000003</v>
      </c>
      <c r="E633" s="40" t="s">
        <v>67</v>
      </c>
      <c r="F633" s="40">
        <v>1234</v>
      </c>
      <c r="G633" s="35">
        <v>11.1</v>
      </c>
      <c r="H633" s="40" t="s">
        <v>68</v>
      </c>
      <c r="I633" s="40" t="s">
        <v>69</v>
      </c>
      <c r="J633" s="40">
        <v>28</v>
      </c>
      <c r="K633" s="42">
        <v>73.054203406599996</v>
      </c>
      <c r="L633" s="42">
        <v>201.96083064300001</v>
      </c>
      <c r="M633" s="41">
        <v>0.02</v>
      </c>
      <c r="N633" s="41">
        <v>0</v>
      </c>
      <c r="O633" s="40">
        <v>21321</v>
      </c>
      <c r="P633" s="40">
        <v>20863</v>
      </c>
      <c r="Q633" s="43">
        <v>21321</v>
      </c>
      <c r="R633" s="43">
        <v>8120</v>
      </c>
      <c r="S633" s="40" t="s">
        <v>115</v>
      </c>
      <c r="T633" s="40" t="s">
        <v>116</v>
      </c>
      <c r="U633" s="43">
        <v>54.65</v>
      </c>
      <c r="V633" s="43">
        <v>0</v>
      </c>
      <c r="W633" s="43">
        <v>1.25</v>
      </c>
      <c r="X633" s="43">
        <v>5.2999999999999999E-2</v>
      </c>
      <c r="Y633" s="43">
        <f t="shared" si="60"/>
        <v>0.875</v>
      </c>
      <c r="Z633" s="43">
        <f t="shared" si="61"/>
        <v>2.6499999999999999E-2</v>
      </c>
      <c r="AA633" s="43">
        <v>0.27500000000000002</v>
      </c>
      <c r="AB633" s="44">
        <v>4.9905408479293402E-2</v>
      </c>
      <c r="AC633">
        <f t="shared" si="56"/>
        <v>77</v>
      </c>
      <c r="AD633">
        <f t="shared" si="57"/>
        <v>0</v>
      </c>
      <c r="AE633">
        <f t="shared" si="58"/>
        <v>0</v>
      </c>
      <c r="AF633">
        <f>'TP Factors'!$D$3</f>
        <v>1.168489000131735</v>
      </c>
      <c r="AG633">
        <f t="shared" si="59"/>
        <v>0</v>
      </c>
    </row>
    <row r="634" spans="1:33">
      <c r="A634" s="40" t="s">
        <v>65</v>
      </c>
      <c r="B634" s="40">
        <v>27</v>
      </c>
      <c r="C634" s="40" t="s">
        <v>66</v>
      </c>
      <c r="D634" s="41">
        <v>33.090000000000003</v>
      </c>
      <c r="E634" s="40" t="s">
        <v>67</v>
      </c>
      <c r="F634" s="40">
        <v>1234</v>
      </c>
      <c r="G634" s="35">
        <v>13</v>
      </c>
      <c r="H634" s="40" t="s">
        <v>68</v>
      </c>
      <c r="I634" s="40" t="s">
        <v>69</v>
      </c>
      <c r="J634" s="40">
        <v>85</v>
      </c>
      <c r="K634" s="42">
        <v>119.45766129099999</v>
      </c>
      <c r="L634" s="42">
        <v>490.45892793500002</v>
      </c>
      <c r="M634" s="41">
        <v>0.11</v>
      </c>
      <c r="N634" s="41">
        <v>0.01</v>
      </c>
      <c r="O634" s="40">
        <v>21378</v>
      </c>
      <c r="P634" s="40">
        <v>20919</v>
      </c>
      <c r="Q634" s="43">
        <v>21378</v>
      </c>
      <c r="R634" s="43">
        <v>1100</v>
      </c>
      <c r="S634" s="40" t="s">
        <v>72</v>
      </c>
      <c r="T634" s="40" t="s">
        <v>74</v>
      </c>
      <c r="U634" s="43">
        <v>54.65</v>
      </c>
      <c r="V634" s="43">
        <v>0</v>
      </c>
      <c r="W634" s="43">
        <v>1.85</v>
      </c>
      <c r="X634" s="43">
        <v>0.22</v>
      </c>
      <c r="Y634" s="43">
        <f t="shared" si="60"/>
        <v>1.2949999999999999</v>
      </c>
      <c r="Z634" s="43">
        <f t="shared" si="61"/>
        <v>0.11</v>
      </c>
      <c r="AA634" s="43">
        <v>0.34200000000000003</v>
      </c>
      <c r="AB634" s="44">
        <v>0.121194555698892</v>
      </c>
      <c r="AC634">
        <f t="shared" si="56"/>
        <v>233</v>
      </c>
      <c r="AD634">
        <f t="shared" si="57"/>
        <v>1</v>
      </c>
      <c r="AE634">
        <f t="shared" si="58"/>
        <v>0.1</v>
      </c>
      <c r="AF634">
        <f>'TP Factors'!$D$3</f>
        <v>1.168489000131735</v>
      </c>
      <c r="AG634">
        <f t="shared" si="59"/>
        <v>0.1</v>
      </c>
    </row>
    <row r="635" spans="1:33">
      <c r="A635" s="40" t="s">
        <v>65</v>
      </c>
      <c r="B635" s="40">
        <v>27</v>
      </c>
      <c r="C635" s="40" t="s">
        <v>66</v>
      </c>
      <c r="D635" s="41">
        <v>33.090000000000003</v>
      </c>
      <c r="E635" s="40" t="s">
        <v>67</v>
      </c>
      <c r="F635" s="40">
        <v>1234</v>
      </c>
      <c r="G635" s="35">
        <v>11.1</v>
      </c>
      <c r="H635" s="40" t="s">
        <v>68</v>
      </c>
      <c r="I635" s="40" t="s">
        <v>69</v>
      </c>
      <c r="J635" s="40">
        <v>10</v>
      </c>
      <c r="K635" s="42">
        <v>46.157150107500001</v>
      </c>
      <c r="L635" s="42">
        <v>79.954471190000007</v>
      </c>
      <c r="M635" s="41">
        <v>0.01</v>
      </c>
      <c r="N635" s="41">
        <v>0</v>
      </c>
      <c r="O635" s="40">
        <v>21379</v>
      </c>
      <c r="P635" s="40">
        <v>20920</v>
      </c>
      <c r="Q635" s="43">
        <v>21379</v>
      </c>
      <c r="R635" s="43">
        <v>8120</v>
      </c>
      <c r="S635" s="40" t="s">
        <v>72</v>
      </c>
      <c r="T635" s="40" t="s">
        <v>87</v>
      </c>
      <c r="U635" s="43">
        <v>54.65</v>
      </c>
      <c r="V635" s="43">
        <v>0</v>
      </c>
      <c r="W635" s="43">
        <v>1.25</v>
      </c>
      <c r="X635" s="43">
        <v>5.2999999999999999E-2</v>
      </c>
      <c r="Y635" s="43">
        <f t="shared" si="60"/>
        <v>0.875</v>
      </c>
      <c r="Z635" s="43">
        <f t="shared" si="61"/>
        <v>2.6499999999999999E-2</v>
      </c>
      <c r="AA635" s="43">
        <v>0.25</v>
      </c>
      <c r="AB635" s="44">
        <v>1.9757101071602601E-2</v>
      </c>
      <c r="AC635">
        <f t="shared" si="56"/>
        <v>28</v>
      </c>
      <c r="AD635">
        <f t="shared" si="57"/>
        <v>0</v>
      </c>
      <c r="AE635">
        <f t="shared" si="58"/>
        <v>0</v>
      </c>
      <c r="AF635">
        <f>'TP Factors'!$D$3</f>
        <v>1.168489000131735</v>
      </c>
      <c r="AG635">
        <f t="shared" si="59"/>
        <v>0</v>
      </c>
    </row>
    <row r="636" spans="1:33">
      <c r="A636" s="40" t="s">
        <v>65</v>
      </c>
      <c r="B636" s="40">
        <v>27</v>
      </c>
      <c r="C636" s="40" t="s">
        <v>66</v>
      </c>
      <c r="D636" s="41">
        <v>33.090000000000003</v>
      </c>
      <c r="E636" s="40" t="s">
        <v>67</v>
      </c>
      <c r="F636" s="40">
        <v>1234</v>
      </c>
      <c r="G636" s="35">
        <v>13</v>
      </c>
      <c r="H636" s="40" t="s">
        <v>68</v>
      </c>
      <c r="I636" s="40" t="s">
        <v>69</v>
      </c>
      <c r="J636" s="40">
        <v>53</v>
      </c>
      <c r="K636" s="42">
        <v>103.235878187</v>
      </c>
      <c r="L636" s="42">
        <v>593.82247465</v>
      </c>
      <c r="M636" s="41">
        <v>7.0000000000000007E-2</v>
      </c>
      <c r="N636" s="41">
        <v>0.01</v>
      </c>
      <c r="O636" s="40">
        <v>21382</v>
      </c>
      <c r="P636" s="40">
        <v>20923</v>
      </c>
      <c r="Q636" s="43">
        <v>21382</v>
      </c>
      <c r="R636" s="43">
        <v>1100</v>
      </c>
      <c r="S636" s="40" t="s">
        <v>77</v>
      </c>
      <c r="T636" s="40" t="s">
        <v>97</v>
      </c>
      <c r="U636" s="43">
        <v>54.65</v>
      </c>
      <c r="V636" s="43">
        <v>0</v>
      </c>
      <c r="W636" s="43">
        <v>1.85</v>
      </c>
      <c r="X636" s="43">
        <v>0.22</v>
      </c>
      <c r="Y636" s="43">
        <f t="shared" si="60"/>
        <v>1.2949999999999999</v>
      </c>
      <c r="Z636" s="43">
        <f t="shared" si="61"/>
        <v>0.11</v>
      </c>
      <c r="AA636" s="43">
        <v>0.17399999999999999</v>
      </c>
      <c r="AB636" s="44">
        <v>0.14673614217845601</v>
      </c>
      <c r="AC636">
        <f t="shared" si="56"/>
        <v>143</v>
      </c>
      <c r="AD636">
        <f t="shared" si="57"/>
        <v>0</v>
      </c>
      <c r="AE636">
        <f t="shared" si="58"/>
        <v>0</v>
      </c>
      <c r="AF636">
        <f>'TP Factors'!$D$3</f>
        <v>1.168489000131735</v>
      </c>
      <c r="AG636">
        <f t="shared" si="59"/>
        <v>0</v>
      </c>
    </row>
    <row r="637" spans="1:33">
      <c r="A637" s="40" t="s">
        <v>65</v>
      </c>
      <c r="B637" s="40">
        <v>27</v>
      </c>
      <c r="C637" s="40" t="s">
        <v>66</v>
      </c>
      <c r="D637" s="41">
        <v>33.090000000000003</v>
      </c>
      <c r="E637" s="40" t="s">
        <v>67</v>
      </c>
      <c r="F637" s="40">
        <v>1234</v>
      </c>
      <c r="G637" s="35">
        <v>13</v>
      </c>
      <c r="H637" s="40" t="s">
        <v>68</v>
      </c>
      <c r="I637" s="40" t="s">
        <v>69</v>
      </c>
      <c r="J637" s="40">
        <v>414</v>
      </c>
      <c r="K637" s="42">
        <v>303.11883327599998</v>
      </c>
      <c r="L637" s="42">
        <v>2380.9700489400002</v>
      </c>
      <c r="M637" s="41">
        <v>0.54</v>
      </c>
      <c r="N637" s="41">
        <v>0.05</v>
      </c>
      <c r="O637" s="40">
        <v>21405</v>
      </c>
      <c r="P637" s="40">
        <v>20946</v>
      </c>
      <c r="Q637" s="43">
        <v>21405</v>
      </c>
      <c r="R637" s="43">
        <v>1100</v>
      </c>
      <c r="S637" s="40" t="s">
        <v>72</v>
      </c>
      <c r="T637" s="40" t="s">
        <v>74</v>
      </c>
      <c r="U637" s="43">
        <v>54.65</v>
      </c>
      <c r="V637" s="43">
        <v>0</v>
      </c>
      <c r="W637" s="43">
        <v>1.85</v>
      </c>
      <c r="X637" s="43">
        <v>0.22</v>
      </c>
      <c r="Y637" s="43">
        <f t="shared" si="60"/>
        <v>1.2949999999999999</v>
      </c>
      <c r="Z637" s="43">
        <f t="shared" si="61"/>
        <v>0.11</v>
      </c>
      <c r="AA637" s="43">
        <v>0.34200000000000003</v>
      </c>
      <c r="AB637" s="44">
        <v>0.58834815880222102</v>
      </c>
      <c r="AC637">
        <f t="shared" si="56"/>
        <v>1130</v>
      </c>
      <c r="AD637">
        <f t="shared" si="57"/>
        <v>3</v>
      </c>
      <c r="AE637">
        <f t="shared" si="58"/>
        <v>0.3</v>
      </c>
      <c r="AF637">
        <f>'TP Factors'!$D$3</f>
        <v>1.168489000131735</v>
      </c>
      <c r="AG637">
        <f t="shared" si="59"/>
        <v>0.4</v>
      </c>
    </row>
    <row r="638" spans="1:33">
      <c r="A638" s="40" t="s">
        <v>65</v>
      </c>
      <c r="B638" s="40">
        <v>27</v>
      </c>
      <c r="C638" s="40" t="s">
        <v>66</v>
      </c>
      <c r="D638" s="41">
        <v>33.090000000000003</v>
      </c>
      <c r="E638" s="40" t="s">
        <v>67</v>
      </c>
      <c r="F638" s="40">
        <v>1234</v>
      </c>
      <c r="G638" s="35">
        <v>11.1</v>
      </c>
      <c r="H638" s="40" t="s">
        <v>68</v>
      </c>
      <c r="I638" s="40" t="s">
        <v>69</v>
      </c>
      <c r="J638" s="40">
        <v>1</v>
      </c>
      <c r="K638" s="42">
        <v>12.006570630600001</v>
      </c>
      <c r="L638" s="42">
        <v>5.4302304238400003</v>
      </c>
      <c r="M638" s="41">
        <v>0</v>
      </c>
      <c r="N638" s="41">
        <v>0</v>
      </c>
      <c r="O638" s="40">
        <v>21419</v>
      </c>
      <c r="P638" s="40">
        <v>20960</v>
      </c>
      <c r="Q638" s="43">
        <v>21419</v>
      </c>
      <c r="R638" s="43">
        <v>8120</v>
      </c>
      <c r="S638" s="40" t="s">
        <v>72</v>
      </c>
      <c r="T638" s="40" t="s">
        <v>87</v>
      </c>
      <c r="U638" s="43">
        <v>54.65</v>
      </c>
      <c r="V638" s="43">
        <v>0</v>
      </c>
      <c r="W638" s="43">
        <v>1.25</v>
      </c>
      <c r="X638" s="43">
        <v>5.2999999999999999E-2</v>
      </c>
      <c r="Y638" s="43">
        <f t="shared" si="60"/>
        <v>0.875</v>
      </c>
      <c r="Z638" s="43">
        <f t="shared" si="61"/>
        <v>2.6499999999999999E-2</v>
      </c>
      <c r="AA638" s="43">
        <v>0.25</v>
      </c>
      <c r="AB638" s="44">
        <v>1.3418337927620699E-3</v>
      </c>
      <c r="AC638">
        <f t="shared" si="56"/>
        <v>2</v>
      </c>
      <c r="AD638">
        <f t="shared" si="57"/>
        <v>0</v>
      </c>
      <c r="AE638">
        <f t="shared" si="58"/>
        <v>0</v>
      </c>
      <c r="AF638">
        <f>'TP Factors'!$D$3</f>
        <v>1.168489000131735</v>
      </c>
      <c r="AG638">
        <f t="shared" si="59"/>
        <v>0</v>
      </c>
    </row>
    <row r="639" spans="1:33">
      <c r="A639" s="40" t="s">
        <v>65</v>
      </c>
      <c r="B639" s="40">
        <v>27</v>
      </c>
      <c r="C639" s="40" t="s">
        <v>66</v>
      </c>
      <c r="D639" s="41">
        <v>33.090000000000003</v>
      </c>
      <c r="E639" s="40" t="s">
        <v>67</v>
      </c>
      <c r="F639" s="40">
        <v>1234</v>
      </c>
      <c r="G639" s="35">
        <v>13</v>
      </c>
      <c r="H639" s="40" t="s">
        <v>68</v>
      </c>
      <c r="I639" s="40" t="s">
        <v>69</v>
      </c>
      <c r="J639" s="40">
        <v>625</v>
      </c>
      <c r="K639" s="42">
        <v>307.66499901999998</v>
      </c>
      <c r="L639" s="42">
        <v>3589.64924853</v>
      </c>
      <c r="M639" s="41">
        <v>0.81</v>
      </c>
      <c r="N639" s="41">
        <v>7.0000000000000007E-2</v>
      </c>
      <c r="O639" s="40">
        <v>21424</v>
      </c>
      <c r="P639" s="40">
        <v>20965</v>
      </c>
      <c r="Q639" s="43">
        <v>21424</v>
      </c>
      <c r="R639" s="43">
        <v>1100</v>
      </c>
      <c r="S639" s="40" t="s">
        <v>70</v>
      </c>
      <c r="T639" s="40" t="s">
        <v>99</v>
      </c>
      <c r="U639" s="43">
        <v>54.65</v>
      </c>
      <c r="V639" s="43">
        <v>0</v>
      </c>
      <c r="W639" s="43">
        <v>1.85</v>
      </c>
      <c r="X639" s="43">
        <v>0.22</v>
      </c>
      <c r="Y639" s="43">
        <f t="shared" si="60"/>
        <v>1.2949999999999999</v>
      </c>
      <c r="Z639" s="43">
        <f t="shared" si="61"/>
        <v>0.11</v>
      </c>
      <c r="AA639" s="43">
        <v>0.34200000000000003</v>
      </c>
      <c r="AB639" s="44">
        <v>0.88701809883403104</v>
      </c>
      <c r="AC639">
        <f t="shared" si="56"/>
        <v>1704</v>
      </c>
      <c r="AD639">
        <f t="shared" si="57"/>
        <v>5</v>
      </c>
      <c r="AE639">
        <f t="shared" si="58"/>
        <v>0.4</v>
      </c>
      <c r="AF639">
        <f>'TP Factors'!$D$3</f>
        <v>1.168489000131735</v>
      </c>
      <c r="AG639">
        <f t="shared" si="59"/>
        <v>0.5</v>
      </c>
    </row>
    <row r="640" spans="1:33">
      <c r="A640" s="40" t="s">
        <v>65</v>
      </c>
      <c r="B640" s="40">
        <v>27</v>
      </c>
      <c r="C640" s="40" t="s">
        <v>66</v>
      </c>
      <c r="D640" s="41">
        <v>33.090000000000003</v>
      </c>
      <c r="E640" s="40" t="s">
        <v>67</v>
      </c>
      <c r="F640" s="40">
        <v>1234</v>
      </c>
      <c r="G640" s="35">
        <v>13</v>
      </c>
      <c r="H640" s="40" t="s">
        <v>68</v>
      </c>
      <c r="I640" s="40" t="s">
        <v>69</v>
      </c>
      <c r="J640" s="40">
        <v>52</v>
      </c>
      <c r="K640" s="42">
        <v>139.362959606</v>
      </c>
      <c r="L640" s="42">
        <v>300.63643864300002</v>
      </c>
      <c r="M640" s="41">
        <v>7.0000000000000007E-2</v>
      </c>
      <c r="N640" s="41">
        <v>0.01</v>
      </c>
      <c r="O640" s="40">
        <v>21430</v>
      </c>
      <c r="P640" s="40">
        <v>20971</v>
      </c>
      <c r="Q640" s="43">
        <v>21430</v>
      </c>
      <c r="R640" s="43">
        <v>1100</v>
      </c>
      <c r="S640" s="40" t="s">
        <v>72</v>
      </c>
      <c r="T640" s="40" t="s">
        <v>74</v>
      </c>
      <c r="U640" s="43">
        <v>54.65</v>
      </c>
      <c r="V640" s="43">
        <v>0</v>
      </c>
      <c r="W640" s="43">
        <v>1.85</v>
      </c>
      <c r="X640" s="43">
        <v>0.22</v>
      </c>
      <c r="Y640" s="43">
        <f t="shared" si="60"/>
        <v>1.2949999999999999</v>
      </c>
      <c r="Z640" s="43">
        <f t="shared" si="61"/>
        <v>0.11</v>
      </c>
      <c r="AA640" s="43">
        <v>0.34200000000000003</v>
      </c>
      <c r="AB640" s="44">
        <v>7.4288584707158101E-2</v>
      </c>
      <c r="AC640">
        <f t="shared" si="56"/>
        <v>143</v>
      </c>
      <c r="AD640">
        <f t="shared" si="57"/>
        <v>0</v>
      </c>
      <c r="AE640">
        <f t="shared" si="58"/>
        <v>0</v>
      </c>
      <c r="AF640">
        <f>'TP Factors'!$D$3</f>
        <v>1.168489000131735</v>
      </c>
      <c r="AG640">
        <f t="shared" si="59"/>
        <v>0</v>
      </c>
    </row>
    <row r="641" spans="1:33">
      <c r="A641" s="40" t="s">
        <v>65</v>
      </c>
      <c r="B641" s="40">
        <v>27</v>
      </c>
      <c r="C641" s="40" t="s">
        <v>66</v>
      </c>
      <c r="D641" s="41">
        <v>33.090000000000003</v>
      </c>
      <c r="E641" s="40" t="s">
        <v>67</v>
      </c>
      <c r="F641" s="40">
        <v>1234</v>
      </c>
      <c r="G641" s="35">
        <v>13</v>
      </c>
      <c r="H641" s="40" t="s">
        <v>68</v>
      </c>
      <c r="I641" s="40" t="s">
        <v>69</v>
      </c>
      <c r="J641" s="40">
        <v>19</v>
      </c>
      <c r="K641" s="42">
        <v>99.868767462899996</v>
      </c>
      <c r="L641" s="42">
        <v>106.529120565</v>
      </c>
      <c r="M641" s="41">
        <v>0.02</v>
      </c>
      <c r="N641" s="41">
        <v>0</v>
      </c>
      <c r="O641" s="40">
        <v>21431</v>
      </c>
      <c r="P641" s="40">
        <v>20972</v>
      </c>
      <c r="Q641" s="43">
        <v>21431</v>
      </c>
      <c r="R641" s="43">
        <v>1100</v>
      </c>
      <c r="S641" s="40" t="s">
        <v>72</v>
      </c>
      <c r="T641" s="40" t="s">
        <v>74</v>
      </c>
      <c r="U641" s="43">
        <v>54.65</v>
      </c>
      <c r="V641" s="43">
        <v>0</v>
      </c>
      <c r="W641" s="43">
        <v>1.85</v>
      </c>
      <c r="X641" s="43">
        <v>0.22</v>
      </c>
      <c r="Y641" s="43">
        <f t="shared" si="60"/>
        <v>1.2949999999999999</v>
      </c>
      <c r="Z641" s="43">
        <f t="shared" si="61"/>
        <v>0.11</v>
      </c>
      <c r="AA641" s="43">
        <v>0.34200000000000003</v>
      </c>
      <c r="AB641" s="44">
        <v>2.6323813680244199E-2</v>
      </c>
      <c r="AC641">
        <f t="shared" si="56"/>
        <v>51</v>
      </c>
      <c r="AD641">
        <f t="shared" si="57"/>
        <v>0</v>
      </c>
      <c r="AE641">
        <f t="shared" si="58"/>
        <v>0</v>
      </c>
      <c r="AF641">
        <f>'TP Factors'!$D$3</f>
        <v>1.168489000131735</v>
      </c>
      <c r="AG641">
        <f t="shared" si="59"/>
        <v>0</v>
      </c>
    </row>
    <row r="642" spans="1:33">
      <c r="A642" s="40" t="s">
        <v>65</v>
      </c>
      <c r="B642" s="40">
        <v>27</v>
      </c>
      <c r="C642" s="40" t="s">
        <v>66</v>
      </c>
      <c r="D642" s="41">
        <v>33.090000000000003</v>
      </c>
      <c r="E642" s="40" t="s">
        <v>67</v>
      </c>
      <c r="F642" s="40">
        <v>1234</v>
      </c>
      <c r="G642" s="35">
        <v>11.1</v>
      </c>
      <c r="H642" s="40" t="s">
        <v>68</v>
      </c>
      <c r="I642" s="40" t="s">
        <v>69</v>
      </c>
      <c r="J642" s="40">
        <v>193</v>
      </c>
      <c r="K642" s="42">
        <v>272.56231493400003</v>
      </c>
      <c r="L642" s="42">
        <v>1084.08367415</v>
      </c>
      <c r="M642" s="41">
        <v>0.17</v>
      </c>
      <c r="N642" s="41">
        <v>0.01</v>
      </c>
      <c r="O642" s="40">
        <v>21432</v>
      </c>
      <c r="P642" s="40">
        <v>20973</v>
      </c>
      <c r="Q642" s="43">
        <v>21432</v>
      </c>
      <c r="R642" s="43">
        <v>8120</v>
      </c>
      <c r="S642" s="40" t="s">
        <v>70</v>
      </c>
      <c r="T642" s="40" t="s">
        <v>71</v>
      </c>
      <c r="U642" s="43">
        <v>54.65</v>
      </c>
      <c r="V642" s="43">
        <v>0</v>
      </c>
      <c r="W642" s="43">
        <v>1.25</v>
      </c>
      <c r="X642" s="43">
        <v>5.2999999999999999E-2</v>
      </c>
      <c r="Y642" s="43">
        <f t="shared" si="60"/>
        <v>0.875</v>
      </c>
      <c r="Z642" s="43">
        <f t="shared" si="61"/>
        <v>2.6499999999999999E-2</v>
      </c>
      <c r="AA642" s="43">
        <v>0.35</v>
      </c>
      <c r="AB642" s="44">
        <v>0.22811505594574999</v>
      </c>
      <c r="AC642">
        <f t="shared" si="56"/>
        <v>449</v>
      </c>
      <c r="AD642">
        <f t="shared" si="57"/>
        <v>1</v>
      </c>
      <c r="AE642">
        <f t="shared" si="58"/>
        <v>0</v>
      </c>
      <c r="AF642">
        <f>'TP Factors'!$D$3</f>
        <v>1.168489000131735</v>
      </c>
      <c r="AG642">
        <f t="shared" si="59"/>
        <v>0</v>
      </c>
    </row>
    <row r="643" spans="1:33">
      <c r="A643" s="40" t="s">
        <v>65</v>
      </c>
      <c r="B643" s="40">
        <v>27</v>
      </c>
      <c r="C643" s="40" t="s">
        <v>66</v>
      </c>
      <c r="D643" s="41">
        <v>33.090000000000003</v>
      </c>
      <c r="E643" s="40" t="s">
        <v>67</v>
      </c>
      <c r="F643" s="40">
        <v>1234</v>
      </c>
      <c r="G643" s="35">
        <v>29</v>
      </c>
      <c r="H643" s="40" t="s">
        <v>68</v>
      </c>
      <c r="I643" s="40" t="s">
        <v>69</v>
      </c>
      <c r="J643" s="40">
        <v>51</v>
      </c>
      <c r="K643" s="42">
        <v>133.00218019499999</v>
      </c>
      <c r="L643" s="42">
        <v>453.28503035300002</v>
      </c>
      <c r="M643" s="41">
        <v>0.08</v>
      </c>
      <c r="N643" s="41">
        <v>0.01</v>
      </c>
      <c r="O643" s="40">
        <v>21445</v>
      </c>
      <c r="P643" s="40">
        <v>20986</v>
      </c>
      <c r="Q643" s="43">
        <v>21445</v>
      </c>
      <c r="R643" s="43">
        <v>1200</v>
      </c>
      <c r="S643" s="40" t="s">
        <v>77</v>
      </c>
      <c r="T643" s="40" t="s">
        <v>78</v>
      </c>
      <c r="U643" s="43">
        <v>54.65</v>
      </c>
      <c r="V643" s="43">
        <v>0</v>
      </c>
      <c r="W643" s="43">
        <v>2.39</v>
      </c>
      <c r="X643" s="43">
        <v>0.316</v>
      </c>
      <c r="Y643" s="43">
        <f t="shared" si="60"/>
        <v>1.673</v>
      </c>
      <c r="Z643" s="43">
        <f t="shared" si="61"/>
        <v>0.158</v>
      </c>
      <c r="AA643" s="43">
        <v>0.22</v>
      </c>
      <c r="AB643" s="44">
        <v>0.112008722316997</v>
      </c>
      <c r="AC643">
        <f t="shared" ref="AC643:AC706" si="62">ROUND(AB643*AA643*U643*102.79,0)</f>
        <v>138</v>
      </c>
      <c r="AD643">
        <f t="shared" ref="AD643:AD706" si="63">ROUND(Y643*AC643*0.002205,0)</f>
        <v>1</v>
      </c>
      <c r="AE643">
        <f t="shared" ref="AE643:AE706" si="64">ROUND(Z643*AC643*0.002205,1)</f>
        <v>0</v>
      </c>
      <c r="AF643">
        <f>'TP Factors'!$D$3</f>
        <v>1.168489000131735</v>
      </c>
      <c r="AG643">
        <f t="shared" ref="AG643:AG706" si="65">ROUND(AE643*AF643,1)</f>
        <v>0</v>
      </c>
    </row>
    <row r="644" spans="1:33">
      <c r="A644" s="40" t="s">
        <v>65</v>
      </c>
      <c r="B644" s="40">
        <v>27</v>
      </c>
      <c r="C644" s="40" t="s">
        <v>66</v>
      </c>
      <c r="D644" s="41">
        <v>33.090000000000003</v>
      </c>
      <c r="E644" s="40" t="s">
        <v>67</v>
      </c>
      <c r="F644" s="40">
        <v>1234</v>
      </c>
      <c r="G644" s="35">
        <v>29</v>
      </c>
      <c r="H644" s="40" t="s">
        <v>68</v>
      </c>
      <c r="I644" s="40" t="s">
        <v>69</v>
      </c>
      <c r="J644" s="40">
        <v>174</v>
      </c>
      <c r="K644" s="42">
        <v>185.717508272</v>
      </c>
      <c r="L644" s="42">
        <v>1555.73731793</v>
      </c>
      <c r="M644" s="41">
        <v>0.27</v>
      </c>
      <c r="N644" s="41">
        <v>0.03</v>
      </c>
      <c r="O644" s="40">
        <v>21446</v>
      </c>
      <c r="P644" s="40">
        <v>20987</v>
      </c>
      <c r="Q644" s="43">
        <v>21446</v>
      </c>
      <c r="R644" s="43">
        <v>1200</v>
      </c>
      <c r="S644" s="40" t="s">
        <v>77</v>
      </c>
      <c r="T644" s="40" t="s">
        <v>78</v>
      </c>
      <c r="U644" s="43">
        <v>54.65</v>
      </c>
      <c r="V644" s="43">
        <v>0</v>
      </c>
      <c r="W644" s="43">
        <v>2.39</v>
      </c>
      <c r="X644" s="43">
        <v>0.316</v>
      </c>
      <c r="Y644" s="43">
        <f t="shared" si="60"/>
        <v>1.673</v>
      </c>
      <c r="Z644" s="43">
        <f t="shared" si="61"/>
        <v>0.158</v>
      </c>
      <c r="AA644" s="43">
        <v>0.22</v>
      </c>
      <c r="AB644" s="44">
        <v>0.38442952569187699</v>
      </c>
      <c r="AC644">
        <f t="shared" si="62"/>
        <v>475</v>
      </c>
      <c r="AD644">
        <f t="shared" si="63"/>
        <v>2</v>
      </c>
      <c r="AE644">
        <f t="shared" si="64"/>
        <v>0.2</v>
      </c>
      <c r="AF644">
        <f>'TP Factors'!$D$3</f>
        <v>1.168489000131735</v>
      </c>
      <c r="AG644">
        <f t="shared" si="65"/>
        <v>0.2</v>
      </c>
    </row>
    <row r="645" spans="1:33">
      <c r="A645" s="40" t="s">
        <v>65</v>
      </c>
      <c r="B645" s="40">
        <v>27</v>
      </c>
      <c r="C645" s="40" t="s">
        <v>66</v>
      </c>
      <c r="D645" s="41">
        <v>33.090000000000003</v>
      </c>
      <c r="E645" s="40" t="s">
        <v>67</v>
      </c>
      <c r="F645" s="40">
        <v>1234</v>
      </c>
      <c r="G645" s="35">
        <v>13</v>
      </c>
      <c r="H645" s="40" t="s">
        <v>68</v>
      </c>
      <c r="I645" s="40" t="s">
        <v>69</v>
      </c>
      <c r="J645" s="40">
        <v>17</v>
      </c>
      <c r="K645" s="42">
        <v>43.243359866399999</v>
      </c>
      <c r="L645" s="42">
        <v>96.871569995000002</v>
      </c>
      <c r="M645" s="41">
        <v>0.02</v>
      </c>
      <c r="N645" s="41">
        <v>0</v>
      </c>
      <c r="O645" s="40">
        <v>21491</v>
      </c>
      <c r="P645" s="40">
        <v>21032</v>
      </c>
      <c r="Q645" s="43">
        <v>21491</v>
      </c>
      <c r="R645" s="43">
        <v>1100</v>
      </c>
      <c r="S645" s="40" t="s">
        <v>72</v>
      </c>
      <c r="T645" s="40" t="s">
        <v>74</v>
      </c>
      <c r="U645" s="43">
        <v>54.65</v>
      </c>
      <c r="V645" s="43">
        <v>0</v>
      </c>
      <c r="W645" s="43">
        <v>1.85</v>
      </c>
      <c r="X645" s="43">
        <v>0.22</v>
      </c>
      <c r="Y645" s="43">
        <f t="shared" si="60"/>
        <v>1.2949999999999999</v>
      </c>
      <c r="Z645" s="43">
        <f t="shared" si="61"/>
        <v>0.11</v>
      </c>
      <c r="AA645" s="43">
        <v>0.34200000000000003</v>
      </c>
      <c r="AB645" s="44">
        <v>2.39373905071061E-2</v>
      </c>
      <c r="AC645">
        <f t="shared" si="62"/>
        <v>46</v>
      </c>
      <c r="AD645">
        <f t="shared" si="63"/>
        <v>0</v>
      </c>
      <c r="AE645">
        <f t="shared" si="64"/>
        <v>0</v>
      </c>
      <c r="AF645">
        <f>'TP Factors'!$D$3</f>
        <v>1.168489000131735</v>
      </c>
      <c r="AG645">
        <f t="shared" si="65"/>
        <v>0</v>
      </c>
    </row>
    <row r="646" spans="1:33">
      <c r="A646" s="40" t="s">
        <v>65</v>
      </c>
      <c r="B646" s="40">
        <v>27</v>
      </c>
      <c r="C646" s="40" t="s">
        <v>66</v>
      </c>
      <c r="D646" s="41">
        <v>33.090000000000003</v>
      </c>
      <c r="E646" s="40" t="s">
        <v>67</v>
      </c>
      <c r="F646" s="40">
        <v>1234</v>
      </c>
      <c r="G646" s="35">
        <v>11.1</v>
      </c>
      <c r="H646" s="40" t="s">
        <v>68</v>
      </c>
      <c r="I646" s="40" t="s">
        <v>69</v>
      </c>
      <c r="J646" s="40">
        <v>6</v>
      </c>
      <c r="K646" s="42">
        <v>35.263053715399998</v>
      </c>
      <c r="L646" s="42">
        <v>46.6662004063</v>
      </c>
      <c r="M646" s="41">
        <v>0.01</v>
      </c>
      <c r="N646" s="41">
        <v>0</v>
      </c>
      <c r="O646" s="40">
        <v>21492</v>
      </c>
      <c r="P646" s="40">
        <v>21033</v>
      </c>
      <c r="Q646" s="43">
        <v>21492</v>
      </c>
      <c r="R646" s="43">
        <v>8120</v>
      </c>
      <c r="S646" s="40" t="s">
        <v>72</v>
      </c>
      <c r="T646" s="40" t="s">
        <v>87</v>
      </c>
      <c r="U646" s="43">
        <v>54.65</v>
      </c>
      <c r="V646" s="43">
        <v>0</v>
      </c>
      <c r="W646" s="43">
        <v>1.25</v>
      </c>
      <c r="X646" s="43">
        <v>5.2999999999999999E-2</v>
      </c>
      <c r="Y646" s="43">
        <f t="shared" si="60"/>
        <v>0.875</v>
      </c>
      <c r="Z646" s="43">
        <f t="shared" si="61"/>
        <v>2.6499999999999999E-2</v>
      </c>
      <c r="AA646" s="43">
        <v>0.25</v>
      </c>
      <c r="AB646" s="44">
        <v>1.15314231274041E-2</v>
      </c>
      <c r="AC646">
        <f t="shared" si="62"/>
        <v>16</v>
      </c>
      <c r="AD646">
        <f t="shared" si="63"/>
        <v>0</v>
      </c>
      <c r="AE646">
        <f t="shared" si="64"/>
        <v>0</v>
      </c>
      <c r="AF646">
        <f>'TP Factors'!$D$3</f>
        <v>1.168489000131735</v>
      </c>
      <c r="AG646">
        <f t="shared" si="65"/>
        <v>0</v>
      </c>
    </row>
    <row r="647" spans="1:33">
      <c r="A647" s="40" t="s">
        <v>65</v>
      </c>
      <c r="B647" s="40">
        <v>27</v>
      </c>
      <c r="C647" s="40" t="s">
        <v>66</v>
      </c>
      <c r="D647" s="41">
        <v>33.090000000000003</v>
      </c>
      <c r="E647" s="40" t="s">
        <v>67</v>
      </c>
      <c r="F647" s="40">
        <v>1234</v>
      </c>
      <c r="G647" s="35">
        <v>105</v>
      </c>
      <c r="H647" s="40" t="s">
        <v>68</v>
      </c>
      <c r="I647" s="40" t="s">
        <v>69</v>
      </c>
      <c r="J647" s="40">
        <v>59</v>
      </c>
      <c r="K647" s="42">
        <v>55.304079375000001</v>
      </c>
      <c r="L647" s="42">
        <v>129.66283355799999</v>
      </c>
      <c r="M647" s="41">
        <v>0.08</v>
      </c>
      <c r="N647" s="41">
        <v>0.01</v>
      </c>
      <c r="O647" s="40">
        <v>21493</v>
      </c>
      <c r="P647" s="40">
        <v>21034</v>
      </c>
      <c r="Q647" s="43">
        <v>21493</v>
      </c>
      <c r="R647" s="43">
        <v>1400</v>
      </c>
      <c r="S647" s="40" t="s">
        <v>70</v>
      </c>
      <c r="T647" s="40" t="s">
        <v>109</v>
      </c>
      <c r="U647" s="43">
        <v>54.65</v>
      </c>
      <c r="V647" s="43">
        <v>0</v>
      </c>
      <c r="W647" s="43">
        <v>2.83</v>
      </c>
      <c r="X647" s="43">
        <v>0.497</v>
      </c>
      <c r="Y647" s="43">
        <f t="shared" si="60"/>
        <v>1.9809999999999999</v>
      </c>
      <c r="Z647" s="43">
        <f t="shared" si="61"/>
        <v>0.2485</v>
      </c>
      <c r="AA647" s="43">
        <v>0.9</v>
      </c>
      <c r="AB647" s="44">
        <v>3.2040255788058497E-2</v>
      </c>
      <c r="AC647">
        <f t="shared" si="62"/>
        <v>162</v>
      </c>
      <c r="AD647">
        <f t="shared" si="63"/>
        <v>1</v>
      </c>
      <c r="AE647">
        <f t="shared" si="64"/>
        <v>0.1</v>
      </c>
      <c r="AF647">
        <f>'TP Factors'!$D$3</f>
        <v>1.168489000131735</v>
      </c>
      <c r="AG647">
        <f t="shared" si="65"/>
        <v>0.1</v>
      </c>
    </row>
    <row r="648" spans="1:33">
      <c r="A648" s="40" t="s">
        <v>65</v>
      </c>
      <c r="B648" s="40">
        <v>27</v>
      </c>
      <c r="C648" s="40" t="s">
        <v>66</v>
      </c>
      <c r="D648" s="41">
        <v>33.090000000000003</v>
      </c>
      <c r="E648" s="40" t="s">
        <v>67</v>
      </c>
      <c r="F648" s="40">
        <v>1234</v>
      </c>
      <c r="G648" s="35">
        <v>13</v>
      </c>
      <c r="H648" s="40" t="s">
        <v>68</v>
      </c>
      <c r="I648" s="40" t="s">
        <v>69</v>
      </c>
      <c r="J648" s="40">
        <v>15</v>
      </c>
      <c r="K648" s="42">
        <v>54.332416500699999</v>
      </c>
      <c r="L648" s="42">
        <v>165.35429032499999</v>
      </c>
      <c r="M648" s="41">
        <v>0.02</v>
      </c>
      <c r="N648" s="41">
        <v>0</v>
      </c>
      <c r="O648" s="40">
        <v>21494</v>
      </c>
      <c r="P648" s="40">
        <v>21035</v>
      </c>
      <c r="Q648" s="43">
        <v>21494</v>
      </c>
      <c r="R648" s="43">
        <v>1100</v>
      </c>
      <c r="S648" s="40" t="s">
        <v>77</v>
      </c>
      <c r="T648" s="40" t="s">
        <v>97</v>
      </c>
      <c r="U648" s="43">
        <v>54.65</v>
      </c>
      <c r="V648" s="43">
        <v>0</v>
      </c>
      <c r="W648" s="43">
        <v>1.85</v>
      </c>
      <c r="X648" s="43">
        <v>0.22</v>
      </c>
      <c r="Y648" s="43">
        <f t="shared" si="60"/>
        <v>1.2949999999999999</v>
      </c>
      <c r="Z648" s="43">
        <f t="shared" si="61"/>
        <v>0.11</v>
      </c>
      <c r="AA648" s="43">
        <v>0.17399999999999999</v>
      </c>
      <c r="AB648" s="44">
        <v>4.0859771550618401E-2</v>
      </c>
      <c r="AC648">
        <f t="shared" si="62"/>
        <v>40</v>
      </c>
      <c r="AD648">
        <f t="shared" si="63"/>
        <v>0</v>
      </c>
      <c r="AE648">
        <f t="shared" si="64"/>
        <v>0</v>
      </c>
      <c r="AF648">
        <f>'TP Factors'!$D$3</f>
        <v>1.168489000131735</v>
      </c>
      <c r="AG648">
        <f t="shared" si="65"/>
        <v>0</v>
      </c>
    </row>
    <row r="649" spans="1:33">
      <c r="A649" s="40" t="s">
        <v>65</v>
      </c>
      <c r="B649" s="40">
        <v>27</v>
      </c>
      <c r="C649" s="40" t="s">
        <v>66</v>
      </c>
      <c r="D649" s="41">
        <v>33.090000000000003</v>
      </c>
      <c r="E649" s="40" t="s">
        <v>67</v>
      </c>
      <c r="F649" s="40">
        <v>1234</v>
      </c>
      <c r="G649" s="35">
        <v>13</v>
      </c>
      <c r="H649" s="40" t="s">
        <v>68</v>
      </c>
      <c r="I649" s="40" t="s">
        <v>69</v>
      </c>
      <c r="J649" s="40">
        <v>200</v>
      </c>
      <c r="K649" s="42">
        <v>188.535414519</v>
      </c>
      <c r="L649" s="42">
        <v>1151.7207929199999</v>
      </c>
      <c r="M649" s="41">
        <v>0.26</v>
      </c>
      <c r="N649" s="41">
        <v>0.02</v>
      </c>
      <c r="O649" s="40">
        <v>21495</v>
      </c>
      <c r="P649" s="40">
        <v>21036</v>
      </c>
      <c r="Q649" s="43">
        <v>21495</v>
      </c>
      <c r="R649" s="43">
        <v>1100</v>
      </c>
      <c r="S649" s="40" t="s">
        <v>72</v>
      </c>
      <c r="T649" s="40" t="s">
        <v>74</v>
      </c>
      <c r="U649" s="43">
        <v>54.65</v>
      </c>
      <c r="V649" s="43">
        <v>0</v>
      </c>
      <c r="W649" s="43">
        <v>1.85</v>
      </c>
      <c r="X649" s="43">
        <v>0.22</v>
      </c>
      <c r="Y649" s="43">
        <f t="shared" si="60"/>
        <v>1.2949999999999999</v>
      </c>
      <c r="Z649" s="43">
        <f t="shared" si="61"/>
        <v>0.11</v>
      </c>
      <c r="AA649" s="43">
        <v>0.34200000000000003</v>
      </c>
      <c r="AB649" s="44">
        <v>0.284595267501209</v>
      </c>
      <c r="AC649">
        <f t="shared" si="62"/>
        <v>547</v>
      </c>
      <c r="AD649">
        <f t="shared" si="63"/>
        <v>2</v>
      </c>
      <c r="AE649">
        <f t="shared" si="64"/>
        <v>0.1</v>
      </c>
      <c r="AF649">
        <f>'TP Factors'!$D$3</f>
        <v>1.168489000131735</v>
      </c>
      <c r="AG649">
        <f t="shared" si="65"/>
        <v>0.1</v>
      </c>
    </row>
    <row r="650" spans="1:33">
      <c r="A650" s="40" t="s">
        <v>65</v>
      </c>
      <c r="B650" s="40">
        <v>27</v>
      </c>
      <c r="C650" s="40" t="s">
        <v>66</v>
      </c>
      <c r="D650" s="41">
        <v>33.090000000000003</v>
      </c>
      <c r="E650" s="40" t="s">
        <v>67</v>
      </c>
      <c r="F650" s="40">
        <v>1234</v>
      </c>
      <c r="G650" s="35">
        <v>13</v>
      </c>
      <c r="H650" s="40" t="s">
        <v>68</v>
      </c>
      <c r="I650" s="40" t="s">
        <v>69</v>
      </c>
      <c r="J650" s="40">
        <v>452</v>
      </c>
      <c r="K650" s="42">
        <v>385.25289100800001</v>
      </c>
      <c r="L650" s="42">
        <v>2596.0417311699998</v>
      </c>
      <c r="M650" s="41">
        <v>0.59</v>
      </c>
      <c r="N650" s="41">
        <v>0.05</v>
      </c>
      <c r="O650" s="40">
        <v>21508</v>
      </c>
      <c r="P650" s="40">
        <v>21049</v>
      </c>
      <c r="Q650" s="43">
        <v>21508</v>
      </c>
      <c r="R650" s="43">
        <v>1100</v>
      </c>
      <c r="S650" s="40" t="s">
        <v>72</v>
      </c>
      <c r="T650" s="40" t="s">
        <v>74</v>
      </c>
      <c r="U650" s="43">
        <v>54.65</v>
      </c>
      <c r="V650" s="43">
        <v>0</v>
      </c>
      <c r="W650" s="43">
        <v>1.85</v>
      </c>
      <c r="X650" s="43">
        <v>0.22</v>
      </c>
      <c r="Y650" s="43">
        <f t="shared" si="60"/>
        <v>1.2949999999999999</v>
      </c>
      <c r="Z650" s="43">
        <f t="shared" si="61"/>
        <v>0.11</v>
      </c>
      <c r="AA650" s="43">
        <v>0.34200000000000003</v>
      </c>
      <c r="AB650" s="44">
        <v>0.64149331630778506</v>
      </c>
      <c r="AC650">
        <f t="shared" si="62"/>
        <v>1232</v>
      </c>
      <c r="AD650">
        <f t="shared" si="63"/>
        <v>4</v>
      </c>
      <c r="AE650">
        <f t="shared" si="64"/>
        <v>0.3</v>
      </c>
      <c r="AF650">
        <f>'TP Factors'!$D$3</f>
        <v>1.168489000131735</v>
      </c>
      <c r="AG650">
        <f t="shared" si="65"/>
        <v>0.4</v>
      </c>
    </row>
    <row r="651" spans="1:33">
      <c r="A651" s="40" t="s">
        <v>65</v>
      </c>
      <c r="B651" s="40">
        <v>27</v>
      </c>
      <c r="C651" s="40" t="s">
        <v>66</v>
      </c>
      <c r="D651" s="41">
        <v>33.090000000000003</v>
      </c>
      <c r="E651" s="40" t="s">
        <v>67</v>
      </c>
      <c r="F651" s="40">
        <v>1234</v>
      </c>
      <c r="G651" s="35">
        <v>13</v>
      </c>
      <c r="H651" s="40" t="s">
        <v>68</v>
      </c>
      <c r="I651" s="40" t="s">
        <v>69</v>
      </c>
      <c r="J651" s="40">
        <v>114</v>
      </c>
      <c r="K651" s="42">
        <v>130.41203242200001</v>
      </c>
      <c r="L651" s="42">
        <v>655.915684672</v>
      </c>
      <c r="M651" s="41">
        <v>0.15</v>
      </c>
      <c r="N651" s="41">
        <v>0.01</v>
      </c>
      <c r="O651" s="40">
        <v>21540</v>
      </c>
      <c r="P651" s="40">
        <v>21081</v>
      </c>
      <c r="Q651" s="43">
        <v>21540</v>
      </c>
      <c r="R651" s="43">
        <v>1100</v>
      </c>
      <c r="S651" s="40" t="s">
        <v>72</v>
      </c>
      <c r="T651" s="40" t="s">
        <v>74</v>
      </c>
      <c r="U651" s="43">
        <v>54.65</v>
      </c>
      <c r="V651" s="43">
        <v>0</v>
      </c>
      <c r="W651" s="43">
        <v>1.85</v>
      </c>
      <c r="X651" s="43">
        <v>0.22</v>
      </c>
      <c r="Y651" s="43">
        <f t="shared" si="60"/>
        <v>1.2949999999999999</v>
      </c>
      <c r="Z651" s="43">
        <f t="shared" si="61"/>
        <v>0.11</v>
      </c>
      <c r="AA651" s="43">
        <v>0.34200000000000003</v>
      </c>
      <c r="AB651" s="44">
        <v>0.16207964714522999</v>
      </c>
      <c r="AC651">
        <f t="shared" si="62"/>
        <v>311</v>
      </c>
      <c r="AD651">
        <f t="shared" si="63"/>
        <v>1</v>
      </c>
      <c r="AE651">
        <f t="shared" si="64"/>
        <v>0.1</v>
      </c>
      <c r="AF651">
        <f>'TP Factors'!$D$3</f>
        <v>1.168489000131735</v>
      </c>
      <c r="AG651">
        <f t="shared" si="65"/>
        <v>0.1</v>
      </c>
    </row>
    <row r="652" spans="1:33">
      <c r="A652" s="40" t="s">
        <v>65</v>
      </c>
      <c r="B652" s="40">
        <v>27</v>
      </c>
      <c r="C652" s="40" t="s">
        <v>66</v>
      </c>
      <c r="D652" s="41">
        <v>33.090000000000003</v>
      </c>
      <c r="E652" s="40" t="s">
        <v>67</v>
      </c>
      <c r="F652" s="40">
        <v>1234</v>
      </c>
      <c r="G652" s="35">
        <v>45</v>
      </c>
      <c r="H652" s="40" t="s">
        <v>68</v>
      </c>
      <c r="I652" s="40" t="s">
        <v>69</v>
      </c>
      <c r="J652" s="40">
        <v>257</v>
      </c>
      <c r="K652" s="42">
        <v>113.01717091800001</v>
      </c>
      <c r="L652" s="42">
        <v>717.35561770899994</v>
      </c>
      <c r="M652" s="41">
        <v>0.22</v>
      </c>
      <c r="N652" s="41">
        <v>0.06</v>
      </c>
      <c r="O652" s="40">
        <v>21547</v>
      </c>
      <c r="P652" s="40">
        <v>21088</v>
      </c>
      <c r="Q652" s="43">
        <v>21547</v>
      </c>
      <c r="R652" s="43">
        <v>8140</v>
      </c>
      <c r="S652" s="40" t="s">
        <v>72</v>
      </c>
      <c r="T652" s="40" t="s">
        <v>84</v>
      </c>
      <c r="U652" s="43">
        <v>54.65</v>
      </c>
      <c r="V652" s="43">
        <v>0</v>
      </c>
      <c r="W652" s="43">
        <v>1.18</v>
      </c>
      <c r="X652" s="43">
        <v>0.48</v>
      </c>
      <c r="Y652" s="43">
        <f t="shared" si="60"/>
        <v>0.82599999999999996</v>
      </c>
      <c r="Z652" s="43">
        <f t="shared" si="61"/>
        <v>0.24</v>
      </c>
      <c r="AA652" s="43">
        <v>0.70299999999999996</v>
      </c>
      <c r="AB652" s="44">
        <v>0.17726172451682901</v>
      </c>
      <c r="AC652">
        <f t="shared" si="62"/>
        <v>700</v>
      </c>
      <c r="AD652">
        <f t="shared" si="63"/>
        <v>1</v>
      </c>
      <c r="AE652">
        <f t="shared" si="64"/>
        <v>0.4</v>
      </c>
      <c r="AF652">
        <f>'TP Factors'!$D$3</f>
        <v>1.168489000131735</v>
      </c>
      <c r="AG652">
        <f t="shared" si="65"/>
        <v>0.5</v>
      </c>
    </row>
    <row r="653" spans="1:33">
      <c r="A653" s="40" t="s">
        <v>65</v>
      </c>
      <c r="B653" s="40">
        <v>27</v>
      </c>
      <c r="C653" s="40" t="s">
        <v>66</v>
      </c>
      <c r="D653" s="41">
        <v>33.090000000000003</v>
      </c>
      <c r="E653" s="40" t="s">
        <v>67</v>
      </c>
      <c r="F653" s="40">
        <v>1234</v>
      </c>
      <c r="G653" s="35">
        <v>45</v>
      </c>
      <c r="H653" s="40" t="s">
        <v>68</v>
      </c>
      <c r="I653" s="40" t="s">
        <v>69</v>
      </c>
      <c r="J653" s="40">
        <v>70</v>
      </c>
      <c r="K653" s="42">
        <v>73.867044534499996</v>
      </c>
      <c r="L653" s="42">
        <v>161.497388559</v>
      </c>
      <c r="M653" s="41">
        <v>0.06</v>
      </c>
      <c r="N653" s="41">
        <v>0.02</v>
      </c>
      <c r="O653" s="40">
        <v>21548</v>
      </c>
      <c r="P653" s="40">
        <v>21089</v>
      </c>
      <c r="Q653" s="43">
        <v>21548</v>
      </c>
      <c r="R653" s="43">
        <v>8140</v>
      </c>
      <c r="S653" s="40" t="s">
        <v>70</v>
      </c>
      <c r="T653" s="40" t="s">
        <v>123</v>
      </c>
      <c r="U653" s="43">
        <v>54.65</v>
      </c>
      <c r="V653" s="43">
        <v>0</v>
      </c>
      <c r="W653" s="43">
        <v>1.18</v>
      </c>
      <c r="X653" s="43">
        <v>0.48</v>
      </c>
      <c r="Y653" s="43">
        <f t="shared" si="60"/>
        <v>0.82599999999999996</v>
      </c>
      <c r="Z653" s="43">
        <f t="shared" si="61"/>
        <v>0.24</v>
      </c>
      <c r="AA653" s="43">
        <v>0.85</v>
      </c>
      <c r="AB653" s="44">
        <v>3.9906714174967203E-2</v>
      </c>
      <c r="AC653">
        <f t="shared" si="62"/>
        <v>191</v>
      </c>
      <c r="AD653">
        <f t="shared" si="63"/>
        <v>0</v>
      </c>
      <c r="AE653">
        <f t="shared" si="64"/>
        <v>0.1</v>
      </c>
      <c r="AF653">
        <f>'TP Factors'!$D$3</f>
        <v>1.168489000131735</v>
      </c>
      <c r="AG653">
        <f t="shared" si="65"/>
        <v>0.1</v>
      </c>
    </row>
    <row r="654" spans="1:33">
      <c r="A654" s="40" t="s">
        <v>65</v>
      </c>
      <c r="B654" s="40">
        <v>27</v>
      </c>
      <c r="C654" s="40" t="s">
        <v>66</v>
      </c>
      <c r="D654" s="41">
        <v>33.090000000000003</v>
      </c>
      <c r="E654" s="40" t="s">
        <v>67</v>
      </c>
      <c r="F654" s="40">
        <v>1234</v>
      </c>
      <c r="G654" s="35">
        <v>13</v>
      </c>
      <c r="H654" s="40" t="s">
        <v>68</v>
      </c>
      <c r="I654" s="40" t="s">
        <v>69</v>
      </c>
      <c r="J654" s="40">
        <v>16</v>
      </c>
      <c r="K654" s="42">
        <v>56.510834299099997</v>
      </c>
      <c r="L654" s="42">
        <v>92.6863059521</v>
      </c>
      <c r="M654" s="41">
        <v>0.02</v>
      </c>
      <c r="N654" s="41">
        <v>0</v>
      </c>
      <c r="O654" s="40">
        <v>21570</v>
      </c>
      <c r="P654" s="40">
        <v>21110</v>
      </c>
      <c r="Q654" s="43">
        <v>21570</v>
      </c>
      <c r="R654" s="43">
        <v>1100</v>
      </c>
      <c r="S654" s="40" t="s">
        <v>70</v>
      </c>
      <c r="T654" s="40" t="s">
        <v>99</v>
      </c>
      <c r="U654" s="43">
        <v>54.65</v>
      </c>
      <c r="V654" s="43">
        <v>0</v>
      </c>
      <c r="W654" s="43">
        <v>1.85</v>
      </c>
      <c r="X654" s="43">
        <v>0.22</v>
      </c>
      <c r="Y654" s="43">
        <f t="shared" si="60"/>
        <v>1.2949999999999999</v>
      </c>
      <c r="Z654" s="43">
        <f t="shared" si="61"/>
        <v>0.11</v>
      </c>
      <c r="AA654" s="43">
        <v>0.34200000000000003</v>
      </c>
      <c r="AB654" s="44">
        <v>2.29031933706474E-2</v>
      </c>
      <c r="AC654">
        <f t="shared" si="62"/>
        <v>44</v>
      </c>
      <c r="AD654">
        <f t="shared" si="63"/>
        <v>0</v>
      </c>
      <c r="AE654">
        <f t="shared" si="64"/>
        <v>0</v>
      </c>
      <c r="AF654">
        <f>'TP Factors'!$D$3</f>
        <v>1.168489000131735</v>
      </c>
      <c r="AG654">
        <f t="shared" si="65"/>
        <v>0</v>
      </c>
    </row>
    <row r="655" spans="1:33">
      <c r="A655" s="40" t="s">
        <v>65</v>
      </c>
      <c r="B655" s="40">
        <v>27</v>
      </c>
      <c r="C655" s="40" t="s">
        <v>66</v>
      </c>
      <c r="D655" s="41">
        <v>33.090000000000003</v>
      </c>
      <c r="E655" s="40" t="s">
        <v>67</v>
      </c>
      <c r="F655" s="40">
        <v>1234</v>
      </c>
      <c r="G655" s="35">
        <v>29</v>
      </c>
      <c r="H655" s="40" t="s">
        <v>68</v>
      </c>
      <c r="I655" s="40" t="s">
        <v>69</v>
      </c>
      <c r="J655" s="40">
        <v>17</v>
      </c>
      <c r="K655" s="42">
        <v>61.617701282600002</v>
      </c>
      <c r="L655" s="42">
        <v>154.25309724499999</v>
      </c>
      <c r="M655" s="41">
        <v>0.03</v>
      </c>
      <c r="N655" s="41">
        <v>0</v>
      </c>
      <c r="O655" s="40">
        <v>21676</v>
      </c>
      <c r="P655" s="40">
        <v>21216</v>
      </c>
      <c r="Q655" s="43">
        <v>21676</v>
      </c>
      <c r="R655" s="43">
        <v>1200</v>
      </c>
      <c r="S655" s="40" t="s">
        <v>77</v>
      </c>
      <c r="T655" s="40" t="s">
        <v>78</v>
      </c>
      <c r="U655" s="43">
        <v>54.65</v>
      </c>
      <c r="V655" s="43">
        <v>0</v>
      </c>
      <c r="W655" s="43">
        <v>2.39</v>
      </c>
      <c r="X655" s="43">
        <v>0.316</v>
      </c>
      <c r="Y655" s="43">
        <f t="shared" si="60"/>
        <v>1.673</v>
      </c>
      <c r="Z655" s="43">
        <f t="shared" si="61"/>
        <v>0.158</v>
      </c>
      <c r="AA655" s="43">
        <v>0.22</v>
      </c>
      <c r="AB655" s="44">
        <v>1.06651259080869E-2</v>
      </c>
      <c r="AC655">
        <f t="shared" si="62"/>
        <v>13</v>
      </c>
      <c r="AD655">
        <f t="shared" si="63"/>
        <v>0</v>
      </c>
      <c r="AE655">
        <f t="shared" si="64"/>
        <v>0</v>
      </c>
      <c r="AF655">
        <f>'TP Factors'!$D$3</f>
        <v>1.168489000131735</v>
      </c>
      <c r="AG655">
        <f t="shared" si="65"/>
        <v>0</v>
      </c>
    </row>
    <row r="656" spans="1:33">
      <c r="A656" s="40" t="s">
        <v>65</v>
      </c>
      <c r="B656" s="40">
        <v>27</v>
      </c>
      <c r="C656" s="40" t="s">
        <v>66</v>
      </c>
      <c r="D656" s="41">
        <v>33.090000000000003</v>
      </c>
      <c r="E656" s="40" t="s">
        <v>67</v>
      </c>
      <c r="F656" s="40">
        <v>1234</v>
      </c>
      <c r="G656" s="35">
        <v>29</v>
      </c>
      <c r="H656" s="40" t="s">
        <v>68</v>
      </c>
      <c r="I656" s="40" t="s">
        <v>69</v>
      </c>
      <c r="J656" s="40">
        <v>19</v>
      </c>
      <c r="K656" s="42">
        <v>59.819732013399999</v>
      </c>
      <c r="L656" s="42">
        <v>173.82846096399999</v>
      </c>
      <c r="M656" s="41">
        <v>0.03</v>
      </c>
      <c r="N656" s="41">
        <v>0</v>
      </c>
      <c r="O656" s="40">
        <v>21677</v>
      </c>
      <c r="P656" s="40">
        <v>21217</v>
      </c>
      <c r="Q656" s="43">
        <v>21677</v>
      </c>
      <c r="R656" s="43">
        <v>1200</v>
      </c>
      <c r="S656" s="40" t="s">
        <v>77</v>
      </c>
      <c r="T656" s="40" t="s">
        <v>78</v>
      </c>
      <c r="U656" s="43">
        <v>54.65</v>
      </c>
      <c r="V656" s="43">
        <v>0</v>
      </c>
      <c r="W656" s="43">
        <v>2.39</v>
      </c>
      <c r="X656" s="43">
        <v>0.316</v>
      </c>
      <c r="Y656" s="43">
        <f t="shared" si="60"/>
        <v>1.673</v>
      </c>
      <c r="Z656" s="43">
        <f t="shared" si="61"/>
        <v>0.158</v>
      </c>
      <c r="AA656" s="43">
        <v>0.22</v>
      </c>
      <c r="AB656" s="44">
        <v>4.29537763465783E-2</v>
      </c>
      <c r="AC656">
        <f t="shared" si="62"/>
        <v>53</v>
      </c>
      <c r="AD656">
        <f t="shared" si="63"/>
        <v>0</v>
      </c>
      <c r="AE656">
        <f t="shared" si="64"/>
        <v>0</v>
      </c>
      <c r="AF656">
        <f>'TP Factors'!$D$3</f>
        <v>1.168489000131735</v>
      </c>
      <c r="AG656">
        <f t="shared" si="65"/>
        <v>0</v>
      </c>
    </row>
    <row r="657" spans="1:33">
      <c r="A657" s="40" t="s">
        <v>65</v>
      </c>
      <c r="B657" s="40">
        <v>27</v>
      </c>
      <c r="C657" s="40" t="s">
        <v>66</v>
      </c>
      <c r="D657" s="41">
        <v>33.090000000000003</v>
      </c>
      <c r="E657" s="40" t="s">
        <v>67</v>
      </c>
      <c r="F657" s="40">
        <v>1234</v>
      </c>
      <c r="G657" s="35">
        <v>29</v>
      </c>
      <c r="H657" s="40" t="s">
        <v>68</v>
      </c>
      <c r="I657" s="40" t="s">
        <v>69</v>
      </c>
      <c r="J657" s="40">
        <v>77</v>
      </c>
      <c r="K657" s="42">
        <v>106.621609764</v>
      </c>
      <c r="L657" s="42">
        <v>685.82173783400003</v>
      </c>
      <c r="M657" s="41">
        <v>0.12</v>
      </c>
      <c r="N657" s="41">
        <v>0.01</v>
      </c>
      <c r="O657" s="40">
        <v>21678</v>
      </c>
      <c r="P657" s="40">
        <v>21218</v>
      </c>
      <c r="Q657" s="43">
        <v>21678</v>
      </c>
      <c r="R657" s="43">
        <v>1200</v>
      </c>
      <c r="S657" s="40" t="s">
        <v>77</v>
      </c>
      <c r="T657" s="40" t="s">
        <v>78</v>
      </c>
      <c r="U657" s="43">
        <v>54.65</v>
      </c>
      <c r="V657" s="43">
        <v>0</v>
      </c>
      <c r="W657" s="43">
        <v>2.39</v>
      </c>
      <c r="X657" s="43">
        <v>0.316</v>
      </c>
      <c r="Y657" s="43">
        <f t="shared" si="60"/>
        <v>1.673</v>
      </c>
      <c r="Z657" s="43">
        <f t="shared" si="61"/>
        <v>0.158</v>
      </c>
      <c r="AA657" s="43">
        <v>0.22</v>
      </c>
      <c r="AB657" s="44">
        <v>0.16946956426576501</v>
      </c>
      <c r="AC657">
        <f t="shared" si="62"/>
        <v>209</v>
      </c>
      <c r="AD657">
        <f t="shared" si="63"/>
        <v>1</v>
      </c>
      <c r="AE657">
        <f t="shared" si="64"/>
        <v>0.1</v>
      </c>
      <c r="AF657">
        <f>'TP Factors'!$D$3</f>
        <v>1.168489000131735</v>
      </c>
      <c r="AG657">
        <f t="shared" si="65"/>
        <v>0.1</v>
      </c>
    </row>
    <row r="658" spans="1:33">
      <c r="A658" s="40" t="s">
        <v>65</v>
      </c>
      <c r="B658" s="40">
        <v>27</v>
      </c>
      <c r="C658" s="40" t="s">
        <v>66</v>
      </c>
      <c r="D658" s="41">
        <v>33.090000000000003</v>
      </c>
      <c r="E658" s="40" t="s">
        <v>67</v>
      </c>
      <c r="F658" s="40">
        <v>1234</v>
      </c>
      <c r="G658" s="35">
        <v>45</v>
      </c>
      <c r="H658" s="40" t="s">
        <v>68</v>
      </c>
      <c r="I658" s="40" t="s">
        <v>69</v>
      </c>
      <c r="J658" s="40">
        <v>336</v>
      </c>
      <c r="K658" s="42">
        <v>120.64309795200001</v>
      </c>
      <c r="L658" s="42">
        <v>940.38437416600004</v>
      </c>
      <c r="M658" s="41">
        <v>0.28000000000000003</v>
      </c>
      <c r="N658" s="41">
        <v>0.08</v>
      </c>
      <c r="O658" s="40">
        <v>21680</v>
      </c>
      <c r="P658" s="40">
        <v>21220</v>
      </c>
      <c r="Q658" s="43">
        <v>21680</v>
      </c>
      <c r="R658" s="43">
        <v>8140</v>
      </c>
      <c r="S658" s="40" t="s">
        <v>72</v>
      </c>
      <c r="T658" s="40" t="s">
        <v>84</v>
      </c>
      <c r="U658" s="43">
        <v>54.65</v>
      </c>
      <c r="V658" s="43">
        <v>0</v>
      </c>
      <c r="W658" s="43">
        <v>1.18</v>
      </c>
      <c r="X658" s="43">
        <v>0.48</v>
      </c>
      <c r="Y658" s="43">
        <f t="shared" si="60"/>
        <v>0.82599999999999996</v>
      </c>
      <c r="Z658" s="43">
        <f t="shared" si="61"/>
        <v>0.24</v>
      </c>
      <c r="AA658" s="43">
        <v>0.70299999999999996</v>
      </c>
      <c r="AB658" s="44">
        <v>0.23237311000319999</v>
      </c>
      <c r="AC658">
        <f t="shared" si="62"/>
        <v>918</v>
      </c>
      <c r="AD658">
        <f t="shared" si="63"/>
        <v>2</v>
      </c>
      <c r="AE658">
        <f t="shared" si="64"/>
        <v>0.5</v>
      </c>
      <c r="AF658">
        <f>'TP Factors'!$D$3</f>
        <v>1.168489000131735</v>
      </c>
      <c r="AG658">
        <f t="shared" si="65"/>
        <v>0.6</v>
      </c>
    </row>
    <row r="659" spans="1:33">
      <c r="A659" s="40" t="s">
        <v>65</v>
      </c>
      <c r="B659" s="40">
        <v>27</v>
      </c>
      <c r="C659" s="40" t="s">
        <v>66</v>
      </c>
      <c r="D659" s="41">
        <v>33.090000000000003</v>
      </c>
      <c r="E659" s="40" t="s">
        <v>67</v>
      </c>
      <c r="F659" s="40">
        <v>1234</v>
      </c>
      <c r="G659" s="35">
        <v>29</v>
      </c>
      <c r="H659" s="40" t="s">
        <v>68</v>
      </c>
      <c r="I659" s="40" t="s">
        <v>69</v>
      </c>
      <c r="J659" s="40">
        <v>15</v>
      </c>
      <c r="K659" s="42">
        <v>105.391727965</v>
      </c>
      <c r="L659" s="42">
        <v>134.42482410700001</v>
      </c>
      <c r="M659" s="41">
        <v>0.02</v>
      </c>
      <c r="N659" s="41">
        <v>0</v>
      </c>
      <c r="O659" s="40">
        <v>21707</v>
      </c>
      <c r="P659" s="40">
        <v>21247</v>
      </c>
      <c r="Q659" s="43">
        <v>21707</v>
      </c>
      <c r="R659" s="43">
        <v>1200</v>
      </c>
      <c r="S659" s="40" t="s">
        <v>77</v>
      </c>
      <c r="T659" s="40" t="s">
        <v>78</v>
      </c>
      <c r="U659" s="43">
        <v>54.65</v>
      </c>
      <c r="V659" s="43">
        <v>0</v>
      </c>
      <c r="W659" s="43">
        <v>2.39</v>
      </c>
      <c r="X659" s="43">
        <v>0.316</v>
      </c>
      <c r="Y659" s="43">
        <f t="shared" si="60"/>
        <v>1.673</v>
      </c>
      <c r="Z659" s="43">
        <f t="shared" si="61"/>
        <v>0.158</v>
      </c>
      <c r="AA659" s="43">
        <v>0.22</v>
      </c>
      <c r="AB659" s="44">
        <v>3.3216964575350602E-2</v>
      </c>
      <c r="AC659">
        <f t="shared" si="62"/>
        <v>41</v>
      </c>
      <c r="AD659">
        <f t="shared" si="63"/>
        <v>0</v>
      </c>
      <c r="AE659">
        <f t="shared" si="64"/>
        <v>0</v>
      </c>
      <c r="AF659">
        <f>'TP Factors'!$D$3</f>
        <v>1.168489000131735</v>
      </c>
      <c r="AG659">
        <f t="shared" si="65"/>
        <v>0</v>
      </c>
    </row>
    <row r="660" spans="1:33">
      <c r="A660" s="40" t="s">
        <v>65</v>
      </c>
      <c r="B660" s="40">
        <v>27</v>
      </c>
      <c r="C660" s="40" t="s">
        <v>66</v>
      </c>
      <c r="D660" s="41">
        <v>33.090000000000003</v>
      </c>
      <c r="E660" s="40" t="s">
        <v>67</v>
      </c>
      <c r="F660" s="40">
        <v>1234</v>
      </c>
      <c r="G660" s="35">
        <v>11.1</v>
      </c>
      <c r="H660" s="40" t="s">
        <v>68</v>
      </c>
      <c r="I660" s="40" t="s">
        <v>69</v>
      </c>
      <c r="J660" s="40">
        <v>471</v>
      </c>
      <c r="K660" s="42">
        <v>599.37937367100005</v>
      </c>
      <c r="L660" s="42">
        <v>2643.12676934</v>
      </c>
      <c r="M660" s="41">
        <v>0.41</v>
      </c>
      <c r="N660" s="41">
        <v>0.01</v>
      </c>
      <c r="O660" s="40">
        <v>21730</v>
      </c>
      <c r="P660" s="40">
        <v>21270</v>
      </c>
      <c r="Q660" s="43">
        <v>21730</v>
      </c>
      <c r="R660" s="43">
        <v>8120</v>
      </c>
      <c r="S660" s="40" t="s">
        <v>70</v>
      </c>
      <c r="T660" s="40" t="s">
        <v>71</v>
      </c>
      <c r="U660" s="43">
        <v>54.65</v>
      </c>
      <c r="V660" s="43">
        <v>0</v>
      </c>
      <c r="W660" s="43">
        <v>1.25</v>
      </c>
      <c r="X660" s="43">
        <v>5.2999999999999999E-2</v>
      </c>
      <c r="Y660" s="43">
        <f t="shared" si="60"/>
        <v>0.875</v>
      </c>
      <c r="Z660" s="43">
        <f t="shared" si="61"/>
        <v>2.6499999999999999E-2</v>
      </c>
      <c r="AA660" s="43">
        <v>0.35</v>
      </c>
      <c r="AB660" s="44">
        <v>0.40549029992842101</v>
      </c>
      <c r="AC660">
        <f t="shared" si="62"/>
        <v>797</v>
      </c>
      <c r="AD660">
        <f t="shared" si="63"/>
        <v>2</v>
      </c>
      <c r="AE660">
        <f t="shared" si="64"/>
        <v>0</v>
      </c>
      <c r="AF660">
        <f>'TP Factors'!$D$3</f>
        <v>1.168489000131735</v>
      </c>
      <c r="AG660">
        <f t="shared" si="65"/>
        <v>0</v>
      </c>
    </row>
    <row r="661" spans="1:33">
      <c r="A661" s="40" t="s">
        <v>65</v>
      </c>
      <c r="B661" s="40">
        <v>27</v>
      </c>
      <c r="C661" s="40" t="s">
        <v>66</v>
      </c>
      <c r="D661" s="41">
        <v>33.090000000000003</v>
      </c>
      <c r="E661" s="40" t="s">
        <v>67</v>
      </c>
      <c r="F661" s="40">
        <v>1234</v>
      </c>
      <c r="G661" s="35">
        <v>13</v>
      </c>
      <c r="H661" s="40" t="s">
        <v>68</v>
      </c>
      <c r="I661" s="40" t="s">
        <v>69</v>
      </c>
      <c r="J661" s="40">
        <v>494</v>
      </c>
      <c r="K661" s="42">
        <v>488.16504367200002</v>
      </c>
      <c r="L661" s="42">
        <v>5578.7962502700002</v>
      </c>
      <c r="M661" s="41">
        <v>0.64</v>
      </c>
      <c r="N661" s="41">
        <v>0.05</v>
      </c>
      <c r="O661" s="40">
        <v>21738</v>
      </c>
      <c r="P661" s="40">
        <v>21278</v>
      </c>
      <c r="Q661" s="43">
        <v>21738</v>
      </c>
      <c r="R661" s="43">
        <v>1100</v>
      </c>
      <c r="S661" s="40" t="s">
        <v>77</v>
      </c>
      <c r="T661" s="40" t="s">
        <v>97</v>
      </c>
      <c r="U661" s="43">
        <v>54.65</v>
      </c>
      <c r="V661" s="43">
        <v>0</v>
      </c>
      <c r="W661" s="43">
        <v>1.85</v>
      </c>
      <c r="X661" s="43">
        <v>0.22</v>
      </c>
      <c r="Y661" s="43">
        <f t="shared" si="60"/>
        <v>1.2949999999999999</v>
      </c>
      <c r="Z661" s="43">
        <f t="shared" si="61"/>
        <v>0.11</v>
      </c>
      <c r="AA661" s="43">
        <v>0.17399999999999999</v>
      </c>
      <c r="AB661" s="44">
        <v>1.3785450613564301</v>
      </c>
      <c r="AC661">
        <f t="shared" si="62"/>
        <v>1347</v>
      </c>
      <c r="AD661">
        <f t="shared" si="63"/>
        <v>4</v>
      </c>
      <c r="AE661">
        <f t="shared" si="64"/>
        <v>0.3</v>
      </c>
      <c r="AF661">
        <f>'TP Factors'!$D$3</f>
        <v>1.168489000131735</v>
      </c>
      <c r="AG661">
        <f t="shared" si="65"/>
        <v>0.4</v>
      </c>
    </row>
    <row r="662" spans="1:33">
      <c r="A662" s="40" t="s">
        <v>65</v>
      </c>
      <c r="B662" s="40">
        <v>27</v>
      </c>
      <c r="C662" s="40" t="s">
        <v>66</v>
      </c>
      <c r="D662" s="41">
        <v>33.090000000000003</v>
      </c>
      <c r="E662" s="40" t="s">
        <v>67</v>
      </c>
      <c r="F662" s="40">
        <v>1234</v>
      </c>
      <c r="G662" s="35">
        <v>81</v>
      </c>
      <c r="H662" s="40" t="s">
        <v>68</v>
      </c>
      <c r="I662" s="40" t="s">
        <v>69</v>
      </c>
      <c r="J662" s="40">
        <v>584</v>
      </c>
      <c r="K662" s="42">
        <v>189.07170379300001</v>
      </c>
      <c r="L662" s="42">
        <v>1967.1327510199999</v>
      </c>
      <c r="M662" s="41">
        <v>0.65</v>
      </c>
      <c r="N662" s="41">
        <v>0.05</v>
      </c>
      <c r="O662" s="40">
        <v>21782</v>
      </c>
      <c r="P662" s="40">
        <v>21321</v>
      </c>
      <c r="Q662" s="43">
        <v>21782</v>
      </c>
      <c r="R662" s="43">
        <v>1480</v>
      </c>
      <c r="S662" s="40" t="s">
        <v>77</v>
      </c>
      <c r="T662" s="40" t="s">
        <v>125</v>
      </c>
      <c r="U662" s="43">
        <v>54.65</v>
      </c>
      <c r="V662" s="43">
        <v>0</v>
      </c>
      <c r="W662" s="43">
        <v>1.58</v>
      </c>
      <c r="X662" s="43">
        <v>0.18</v>
      </c>
      <c r="Y662" s="43">
        <f t="shared" si="60"/>
        <v>1.1059999999999999</v>
      </c>
      <c r="Z662" s="43">
        <f t="shared" si="61"/>
        <v>0.09</v>
      </c>
      <c r="AA662" s="43">
        <v>0.72899999999999998</v>
      </c>
      <c r="AB662" s="44">
        <v>0.44326127977909602</v>
      </c>
      <c r="AC662">
        <f t="shared" si="62"/>
        <v>1815</v>
      </c>
      <c r="AD662">
        <f t="shared" si="63"/>
        <v>4</v>
      </c>
      <c r="AE662">
        <f t="shared" si="64"/>
        <v>0.4</v>
      </c>
      <c r="AF662">
        <f>'TP Factors'!$D$3</f>
        <v>1.168489000131735</v>
      </c>
      <c r="AG662">
        <f t="shared" si="65"/>
        <v>0.5</v>
      </c>
    </row>
    <row r="663" spans="1:33">
      <c r="A663" s="40" t="s">
        <v>65</v>
      </c>
      <c r="B663" s="40">
        <v>27</v>
      </c>
      <c r="C663" s="40" t="s">
        <v>66</v>
      </c>
      <c r="D663" s="41">
        <v>33.090000000000003</v>
      </c>
      <c r="E663" s="40" t="s">
        <v>67</v>
      </c>
      <c r="F663" s="40">
        <v>1234</v>
      </c>
      <c r="G663" s="35">
        <v>11.1</v>
      </c>
      <c r="H663" s="40" t="s">
        <v>68</v>
      </c>
      <c r="I663" s="40" t="s">
        <v>69</v>
      </c>
      <c r="J663" s="40">
        <v>2</v>
      </c>
      <c r="K663" s="42">
        <v>29.307348987800001</v>
      </c>
      <c r="L663" s="42">
        <v>19.0203816155</v>
      </c>
      <c r="M663" s="41">
        <v>0</v>
      </c>
      <c r="N663" s="41">
        <v>0</v>
      </c>
      <c r="O663" s="40">
        <v>21784</v>
      </c>
      <c r="P663" s="40">
        <v>21323</v>
      </c>
      <c r="Q663" s="43">
        <v>21784</v>
      </c>
      <c r="R663" s="43">
        <v>8120</v>
      </c>
      <c r="S663" s="40" t="s">
        <v>72</v>
      </c>
      <c r="T663" s="40" t="s">
        <v>87</v>
      </c>
      <c r="U663" s="43">
        <v>54.65</v>
      </c>
      <c r="V663" s="43">
        <v>0</v>
      </c>
      <c r="W663" s="43">
        <v>1.25</v>
      </c>
      <c r="X663" s="43">
        <v>5.2999999999999999E-2</v>
      </c>
      <c r="Y663" s="43">
        <f t="shared" si="60"/>
        <v>0.875</v>
      </c>
      <c r="Z663" s="43">
        <f t="shared" si="61"/>
        <v>2.6499999999999999E-2</v>
      </c>
      <c r="AA663" s="43">
        <v>0.25</v>
      </c>
      <c r="AB663" s="44">
        <v>4.7000198557458003E-3</v>
      </c>
      <c r="AC663">
        <f t="shared" si="62"/>
        <v>7</v>
      </c>
      <c r="AD663">
        <f t="shared" si="63"/>
        <v>0</v>
      </c>
      <c r="AE663">
        <f t="shared" si="64"/>
        <v>0</v>
      </c>
      <c r="AF663">
        <f>'TP Factors'!$D$3</f>
        <v>1.168489000131735</v>
      </c>
      <c r="AG663">
        <f t="shared" si="65"/>
        <v>0</v>
      </c>
    </row>
    <row r="664" spans="1:33">
      <c r="A664" s="40" t="s">
        <v>65</v>
      </c>
      <c r="B664" s="40">
        <v>27</v>
      </c>
      <c r="C664" s="40" t="s">
        <v>66</v>
      </c>
      <c r="D664" s="41">
        <v>33.090000000000003</v>
      </c>
      <c r="E664" s="40" t="s">
        <v>67</v>
      </c>
      <c r="F664" s="40">
        <v>1234</v>
      </c>
      <c r="G664" s="35">
        <v>11.1</v>
      </c>
      <c r="H664" s="40" t="s">
        <v>68</v>
      </c>
      <c r="I664" s="40" t="s">
        <v>69</v>
      </c>
      <c r="J664" s="40">
        <v>26</v>
      </c>
      <c r="K664" s="42">
        <v>80.636305563999997</v>
      </c>
      <c r="L664" s="42">
        <v>258.87734520499998</v>
      </c>
      <c r="M664" s="41">
        <v>0.02</v>
      </c>
      <c r="N664" s="41">
        <v>0</v>
      </c>
      <c r="O664" s="40">
        <v>21785</v>
      </c>
      <c r="P664" s="40">
        <v>21324</v>
      </c>
      <c r="Q664" s="43">
        <v>21785</v>
      </c>
      <c r="R664" s="43">
        <v>8120</v>
      </c>
      <c r="S664" s="40" t="s">
        <v>77</v>
      </c>
      <c r="T664" s="40" t="s">
        <v>80</v>
      </c>
      <c r="U664" s="43">
        <v>54.65</v>
      </c>
      <c r="V664" s="43">
        <v>0</v>
      </c>
      <c r="W664" s="43">
        <v>1.25</v>
      </c>
      <c r="X664" s="43">
        <v>5.2999999999999999E-2</v>
      </c>
      <c r="Y664" s="43">
        <f t="shared" si="60"/>
        <v>0.875</v>
      </c>
      <c r="Z664" s="43">
        <f t="shared" si="61"/>
        <v>2.6499999999999999E-2</v>
      </c>
      <c r="AA664" s="43">
        <v>0.2</v>
      </c>
      <c r="AB664" s="44">
        <v>6.3969729270566697E-2</v>
      </c>
      <c r="AC664">
        <f t="shared" si="62"/>
        <v>72</v>
      </c>
      <c r="AD664">
        <f t="shared" si="63"/>
        <v>0</v>
      </c>
      <c r="AE664">
        <f t="shared" si="64"/>
        <v>0</v>
      </c>
      <c r="AF664">
        <f>'TP Factors'!$D$3</f>
        <v>1.168489000131735</v>
      </c>
      <c r="AG664">
        <f t="shared" si="65"/>
        <v>0</v>
      </c>
    </row>
    <row r="665" spans="1:33">
      <c r="A665" s="40" t="s">
        <v>65</v>
      </c>
      <c r="B665" s="40">
        <v>27</v>
      </c>
      <c r="C665" s="40" t="s">
        <v>66</v>
      </c>
      <c r="D665" s="41">
        <v>33.090000000000003</v>
      </c>
      <c r="E665" s="40" t="s">
        <v>67</v>
      </c>
      <c r="F665" s="40">
        <v>1234</v>
      </c>
      <c r="G665" s="35">
        <v>45</v>
      </c>
      <c r="H665" s="40" t="s">
        <v>68</v>
      </c>
      <c r="I665" s="40" t="s">
        <v>69</v>
      </c>
      <c r="J665" s="40">
        <v>315</v>
      </c>
      <c r="K665" s="42">
        <v>123.050130264</v>
      </c>
      <c r="L665" s="42">
        <v>982.96657035400005</v>
      </c>
      <c r="M665" s="41">
        <v>0.26</v>
      </c>
      <c r="N665" s="41">
        <v>0.08</v>
      </c>
      <c r="O665" s="40">
        <v>21786</v>
      </c>
      <c r="P665" s="40">
        <v>21325</v>
      </c>
      <c r="Q665" s="43">
        <v>21786</v>
      </c>
      <c r="R665" s="43">
        <v>8140</v>
      </c>
      <c r="S665" s="40" t="s">
        <v>77</v>
      </c>
      <c r="T665" s="40" t="s">
        <v>79</v>
      </c>
      <c r="U665" s="43">
        <v>54.65</v>
      </c>
      <c r="V665" s="43">
        <v>0</v>
      </c>
      <c r="W665" s="43">
        <v>1.18</v>
      </c>
      <c r="X665" s="43">
        <v>0.48</v>
      </c>
      <c r="Y665" s="43">
        <f t="shared" si="60"/>
        <v>0.82599999999999996</v>
      </c>
      <c r="Z665" s="43">
        <f t="shared" si="61"/>
        <v>0.24</v>
      </c>
      <c r="AA665" s="43">
        <v>0.63</v>
      </c>
      <c r="AB665" s="44">
        <v>0.24289535776125501</v>
      </c>
      <c r="AC665">
        <f t="shared" si="62"/>
        <v>860</v>
      </c>
      <c r="AD665">
        <f t="shared" si="63"/>
        <v>2</v>
      </c>
      <c r="AE665">
        <f t="shared" si="64"/>
        <v>0.5</v>
      </c>
      <c r="AF665">
        <f>'TP Factors'!$D$3</f>
        <v>1.168489000131735</v>
      </c>
      <c r="AG665">
        <f t="shared" si="65"/>
        <v>0.6</v>
      </c>
    </row>
    <row r="666" spans="1:33">
      <c r="A666" s="40" t="s">
        <v>65</v>
      </c>
      <c r="B666" s="40">
        <v>27</v>
      </c>
      <c r="C666" s="40" t="s">
        <v>66</v>
      </c>
      <c r="D666" s="41">
        <v>33.090000000000003</v>
      </c>
      <c r="E666" s="40" t="s">
        <v>67</v>
      </c>
      <c r="F666" s="40">
        <v>1234</v>
      </c>
      <c r="G666" s="35">
        <v>81</v>
      </c>
      <c r="H666" s="40" t="s">
        <v>68</v>
      </c>
      <c r="I666" s="40" t="s">
        <v>69</v>
      </c>
      <c r="J666" s="40">
        <v>56</v>
      </c>
      <c r="K666" s="42">
        <v>69.101448715100005</v>
      </c>
      <c r="L666" s="42">
        <v>188.38052546399999</v>
      </c>
      <c r="M666" s="41">
        <v>0.06</v>
      </c>
      <c r="N666" s="41">
        <v>0.01</v>
      </c>
      <c r="O666" s="40">
        <v>21864</v>
      </c>
      <c r="P666" s="40">
        <v>21402</v>
      </c>
      <c r="Q666" s="43">
        <v>21864</v>
      </c>
      <c r="R666" s="43">
        <v>1480</v>
      </c>
      <c r="S666" s="40" t="s">
        <v>77</v>
      </c>
      <c r="T666" s="40" t="s">
        <v>125</v>
      </c>
      <c r="U666" s="43">
        <v>54.65</v>
      </c>
      <c r="V666" s="43">
        <v>0</v>
      </c>
      <c r="W666" s="43">
        <v>1.58</v>
      </c>
      <c r="X666" s="43">
        <v>0.18</v>
      </c>
      <c r="Y666" s="43">
        <f t="shared" si="60"/>
        <v>1.1059999999999999</v>
      </c>
      <c r="Z666" s="43">
        <f t="shared" si="61"/>
        <v>0.09</v>
      </c>
      <c r="AA666" s="43">
        <v>0.72899999999999998</v>
      </c>
      <c r="AB666" s="44">
        <v>8.6987944734509097E-3</v>
      </c>
      <c r="AC666">
        <f t="shared" si="62"/>
        <v>36</v>
      </c>
      <c r="AD666">
        <f t="shared" si="63"/>
        <v>0</v>
      </c>
      <c r="AE666">
        <f t="shared" si="64"/>
        <v>0</v>
      </c>
      <c r="AF666">
        <f>'TP Factors'!$D$3</f>
        <v>1.168489000131735</v>
      </c>
      <c r="AG666">
        <f t="shared" si="65"/>
        <v>0</v>
      </c>
    </row>
    <row r="667" spans="1:33">
      <c r="A667" s="40" t="s">
        <v>65</v>
      </c>
      <c r="B667" s="40">
        <v>27</v>
      </c>
      <c r="C667" s="40" t="s">
        <v>66</v>
      </c>
      <c r="D667" s="41">
        <v>33.090000000000003</v>
      </c>
      <c r="E667" s="40" t="s">
        <v>67</v>
      </c>
      <c r="F667" s="40">
        <v>1234</v>
      </c>
      <c r="G667" s="35">
        <v>11.1</v>
      </c>
      <c r="H667" s="40" t="s">
        <v>68</v>
      </c>
      <c r="I667" s="40" t="s">
        <v>69</v>
      </c>
      <c r="J667" s="40">
        <v>21</v>
      </c>
      <c r="K667" s="42">
        <v>67.866316373000004</v>
      </c>
      <c r="L667" s="42">
        <v>203.67200691799999</v>
      </c>
      <c r="M667" s="41">
        <v>0.02</v>
      </c>
      <c r="N667" s="41">
        <v>0</v>
      </c>
      <c r="O667" s="40">
        <v>21867</v>
      </c>
      <c r="P667" s="40">
        <v>21405</v>
      </c>
      <c r="Q667" s="43">
        <v>21867</v>
      </c>
      <c r="R667" s="43">
        <v>8120</v>
      </c>
      <c r="S667" s="40" t="s">
        <v>77</v>
      </c>
      <c r="T667" s="40" t="s">
        <v>80</v>
      </c>
      <c r="U667" s="43">
        <v>54.65</v>
      </c>
      <c r="V667" s="43">
        <v>0</v>
      </c>
      <c r="W667" s="43">
        <v>1.25</v>
      </c>
      <c r="X667" s="43">
        <v>5.2999999999999999E-2</v>
      </c>
      <c r="Y667" s="43">
        <f t="shared" si="60"/>
        <v>0.875</v>
      </c>
      <c r="Z667" s="43">
        <f t="shared" si="61"/>
        <v>2.6499999999999999E-2</v>
      </c>
      <c r="AA667" s="43">
        <v>0.2</v>
      </c>
      <c r="AB667" s="44">
        <v>5.0328247646114398E-2</v>
      </c>
      <c r="AC667">
        <f t="shared" si="62"/>
        <v>57</v>
      </c>
      <c r="AD667">
        <f t="shared" si="63"/>
        <v>0</v>
      </c>
      <c r="AE667">
        <f t="shared" si="64"/>
        <v>0</v>
      </c>
      <c r="AF667">
        <f>'TP Factors'!$D$3</f>
        <v>1.168489000131735</v>
      </c>
      <c r="AG667">
        <f t="shared" si="65"/>
        <v>0</v>
      </c>
    </row>
    <row r="668" spans="1:33">
      <c r="A668" s="40" t="s">
        <v>65</v>
      </c>
      <c r="B668" s="40">
        <v>27</v>
      </c>
      <c r="C668" s="40" t="s">
        <v>66</v>
      </c>
      <c r="D668" s="41">
        <v>33.090000000000003</v>
      </c>
      <c r="E668" s="40" t="s">
        <v>67</v>
      </c>
      <c r="F668" s="40">
        <v>1234</v>
      </c>
      <c r="G668" s="35">
        <v>45</v>
      </c>
      <c r="H668" s="40" t="s">
        <v>68</v>
      </c>
      <c r="I668" s="40" t="s">
        <v>69</v>
      </c>
      <c r="J668" s="40">
        <v>319</v>
      </c>
      <c r="K668" s="42">
        <v>124.16251178500001</v>
      </c>
      <c r="L668" s="42">
        <v>995.54687620200002</v>
      </c>
      <c r="M668" s="41">
        <v>0.27</v>
      </c>
      <c r="N668" s="41">
        <v>0.08</v>
      </c>
      <c r="O668" s="40">
        <v>21868</v>
      </c>
      <c r="P668" s="40">
        <v>21406</v>
      </c>
      <c r="Q668" s="43">
        <v>21868</v>
      </c>
      <c r="R668" s="43">
        <v>8140</v>
      </c>
      <c r="S668" s="40" t="s">
        <v>77</v>
      </c>
      <c r="T668" s="40" t="s">
        <v>79</v>
      </c>
      <c r="U668" s="43">
        <v>54.65</v>
      </c>
      <c r="V668" s="43">
        <v>0</v>
      </c>
      <c r="W668" s="43">
        <v>1.18</v>
      </c>
      <c r="X668" s="43">
        <v>0.48</v>
      </c>
      <c r="Y668" s="43">
        <f t="shared" si="60"/>
        <v>0.82599999999999996</v>
      </c>
      <c r="Z668" s="43">
        <f t="shared" si="61"/>
        <v>0.24</v>
      </c>
      <c r="AA668" s="43">
        <v>0.63</v>
      </c>
      <c r="AB668" s="44">
        <v>0.24600400659816199</v>
      </c>
      <c r="AC668">
        <f t="shared" si="62"/>
        <v>871</v>
      </c>
      <c r="AD668">
        <f t="shared" si="63"/>
        <v>2</v>
      </c>
      <c r="AE668">
        <f t="shared" si="64"/>
        <v>0.5</v>
      </c>
      <c r="AF668">
        <f>'TP Factors'!$D$3</f>
        <v>1.168489000131735</v>
      </c>
      <c r="AG668">
        <f t="shared" si="65"/>
        <v>0.6</v>
      </c>
    </row>
    <row r="669" spans="1:33">
      <c r="A669" s="40" t="s">
        <v>65</v>
      </c>
      <c r="B669" s="40">
        <v>27</v>
      </c>
      <c r="C669" s="40" t="s">
        <v>66</v>
      </c>
      <c r="D669" s="41">
        <v>33.090000000000003</v>
      </c>
      <c r="E669" s="40" t="s">
        <v>67</v>
      </c>
      <c r="F669" s="40">
        <v>1234</v>
      </c>
      <c r="G669" s="35">
        <v>11.1</v>
      </c>
      <c r="H669" s="40" t="s">
        <v>68</v>
      </c>
      <c r="I669" s="40" t="s">
        <v>69</v>
      </c>
      <c r="J669" s="40">
        <v>1</v>
      </c>
      <c r="K669" s="42">
        <v>11.1357217492</v>
      </c>
      <c r="L669" s="42">
        <v>4.59389032221</v>
      </c>
      <c r="M669" s="41">
        <v>0</v>
      </c>
      <c r="N669" s="41">
        <v>0</v>
      </c>
      <c r="O669" s="40">
        <v>21915</v>
      </c>
      <c r="P669" s="40">
        <v>21449</v>
      </c>
      <c r="Q669" s="43">
        <v>21915</v>
      </c>
      <c r="R669" s="43">
        <v>8120</v>
      </c>
      <c r="S669" s="40" t="s">
        <v>72</v>
      </c>
      <c r="T669" s="40" t="s">
        <v>87</v>
      </c>
      <c r="U669" s="43">
        <v>54.65</v>
      </c>
      <c r="V669" s="43">
        <v>0</v>
      </c>
      <c r="W669" s="43">
        <v>1.25</v>
      </c>
      <c r="X669" s="43">
        <v>5.2999999999999999E-2</v>
      </c>
      <c r="Y669" s="43">
        <f t="shared" si="60"/>
        <v>0.875</v>
      </c>
      <c r="Z669" s="43">
        <f t="shared" si="61"/>
        <v>2.6499999999999999E-2</v>
      </c>
      <c r="AA669" s="43">
        <v>0.25</v>
      </c>
      <c r="AB669" s="44">
        <v>1.1351704796915599E-3</v>
      </c>
      <c r="AC669">
        <f t="shared" si="62"/>
        <v>2</v>
      </c>
      <c r="AD669">
        <f t="shared" si="63"/>
        <v>0</v>
      </c>
      <c r="AE669">
        <f t="shared" si="64"/>
        <v>0</v>
      </c>
      <c r="AF669">
        <f>'TP Factors'!$D$3</f>
        <v>1.168489000131735</v>
      </c>
      <c r="AG669">
        <f t="shared" si="65"/>
        <v>0</v>
      </c>
    </row>
    <row r="670" spans="1:33">
      <c r="A670" s="40" t="s">
        <v>65</v>
      </c>
      <c r="B670" s="40">
        <v>27</v>
      </c>
      <c r="C670" s="40" t="s">
        <v>66</v>
      </c>
      <c r="D670" s="41">
        <v>33.090000000000003</v>
      </c>
      <c r="E670" s="40" t="s">
        <v>67</v>
      </c>
      <c r="F670" s="40">
        <v>1234</v>
      </c>
      <c r="G670" s="35">
        <v>102.5</v>
      </c>
      <c r="H670" s="40" t="s">
        <v>68</v>
      </c>
      <c r="I670" s="40" t="s">
        <v>69</v>
      </c>
      <c r="J670" s="40">
        <v>156</v>
      </c>
      <c r="K670" s="42">
        <v>141.85047013299999</v>
      </c>
      <c r="L670" s="42">
        <v>463.98034887400001</v>
      </c>
      <c r="M670" s="41">
        <v>0.23</v>
      </c>
      <c r="N670" s="41">
        <v>0.04</v>
      </c>
      <c r="O670" s="40">
        <v>21931</v>
      </c>
      <c r="P670" s="40">
        <v>21465</v>
      </c>
      <c r="Q670" s="43">
        <v>21931</v>
      </c>
      <c r="R670" s="43">
        <v>1300</v>
      </c>
      <c r="S670" s="40" t="s">
        <v>72</v>
      </c>
      <c r="T670" s="40" t="s">
        <v>89</v>
      </c>
      <c r="U670" s="43">
        <v>54.65</v>
      </c>
      <c r="V670" s="43">
        <v>0</v>
      </c>
      <c r="W670" s="43">
        <v>2.42</v>
      </c>
      <c r="X670" s="43">
        <v>0.51600000000000001</v>
      </c>
      <c r="Y670" s="43">
        <f t="shared" si="60"/>
        <v>1.694</v>
      </c>
      <c r="Z670" s="43">
        <f t="shared" si="61"/>
        <v>0.25800000000000001</v>
      </c>
      <c r="AA670" s="43">
        <v>0.66200000000000003</v>
      </c>
      <c r="AB670" s="44">
        <v>0.11465158250672899</v>
      </c>
      <c r="AC670">
        <f t="shared" si="62"/>
        <v>426</v>
      </c>
      <c r="AD670">
        <f t="shared" si="63"/>
        <v>2</v>
      </c>
      <c r="AE670">
        <f t="shared" si="64"/>
        <v>0.2</v>
      </c>
      <c r="AF670">
        <f>'TP Factors'!$D$3</f>
        <v>1.168489000131735</v>
      </c>
      <c r="AG670">
        <f t="shared" si="65"/>
        <v>0.2</v>
      </c>
    </row>
    <row r="671" spans="1:33">
      <c r="A671" s="40" t="s">
        <v>65</v>
      </c>
      <c r="B671" s="40">
        <v>27</v>
      </c>
      <c r="C671" s="40" t="s">
        <v>66</v>
      </c>
      <c r="D671" s="41">
        <v>33.090000000000003</v>
      </c>
      <c r="E671" s="40" t="s">
        <v>67</v>
      </c>
      <c r="F671" s="40">
        <v>1234</v>
      </c>
      <c r="G671" s="35">
        <v>45</v>
      </c>
      <c r="H671" s="40" t="s">
        <v>68</v>
      </c>
      <c r="I671" s="40" t="s">
        <v>69</v>
      </c>
      <c r="J671" s="40">
        <v>365</v>
      </c>
      <c r="K671" s="42">
        <v>138.72358838900001</v>
      </c>
      <c r="L671" s="42">
        <v>1137.0962498599999</v>
      </c>
      <c r="M671" s="41">
        <v>0.31</v>
      </c>
      <c r="N671" s="41">
        <v>0.09</v>
      </c>
      <c r="O671" s="40">
        <v>21974</v>
      </c>
      <c r="P671" s="40">
        <v>21507</v>
      </c>
      <c r="Q671" s="43">
        <v>21974</v>
      </c>
      <c r="R671" s="43">
        <v>8140</v>
      </c>
      <c r="S671" s="40" t="s">
        <v>77</v>
      </c>
      <c r="T671" s="40" t="s">
        <v>79</v>
      </c>
      <c r="U671" s="43">
        <v>54.65</v>
      </c>
      <c r="V671" s="43">
        <v>0</v>
      </c>
      <c r="W671" s="43">
        <v>1.18</v>
      </c>
      <c r="X671" s="43">
        <v>0.48</v>
      </c>
      <c r="Y671" s="43">
        <f t="shared" si="60"/>
        <v>0.82599999999999996</v>
      </c>
      <c r="Z671" s="43">
        <f t="shared" si="61"/>
        <v>0.24</v>
      </c>
      <c r="AA671" s="43">
        <v>0.63</v>
      </c>
      <c r="AB671" s="44">
        <v>0.28098147866634299</v>
      </c>
      <c r="AC671">
        <f t="shared" si="62"/>
        <v>994</v>
      </c>
      <c r="AD671">
        <f t="shared" si="63"/>
        <v>2</v>
      </c>
      <c r="AE671">
        <f t="shared" si="64"/>
        <v>0.5</v>
      </c>
      <c r="AF671">
        <f>'TP Factors'!$D$3</f>
        <v>1.168489000131735</v>
      </c>
      <c r="AG671">
        <f t="shared" si="65"/>
        <v>0.6</v>
      </c>
    </row>
    <row r="672" spans="1:33">
      <c r="A672" s="40" t="s">
        <v>65</v>
      </c>
      <c r="B672" s="40">
        <v>27</v>
      </c>
      <c r="C672" s="40" t="s">
        <v>66</v>
      </c>
      <c r="D672" s="41">
        <v>33.090000000000003</v>
      </c>
      <c r="E672" s="40" t="s">
        <v>67</v>
      </c>
      <c r="F672" s="40">
        <v>1234</v>
      </c>
      <c r="G672" s="35">
        <v>13</v>
      </c>
      <c r="H672" s="40" t="s">
        <v>68</v>
      </c>
      <c r="I672" s="40" t="s">
        <v>69</v>
      </c>
      <c r="J672" s="40">
        <v>26</v>
      </c>
      <c r="K672" s="42">
        <v>56.5665561872</v>
      </c>
      <c r="L672" s="42">
        <v>147.687954316</v>
      </c>
      <c r="M672" s="41">
        <v>0.03</v>
      </c>
      <c r="N672" s="41">
        <v>0</v>
      </c>
      <c r="O672" s="40">
        <v>21995</v>
      </c>
      <c r="P672" s="40">
        <v>21528</v>
      </c>
      <c r="Q672" s="43">
        <v>21995</v>
      </c>
      <c r="R672" s="43">
        <v>1100</v>
      </c>
      <c r="S672" s="40" t="s">
        <v>72</v>
      </c>
      <c r="T672" s="40" t="s">
        <v>74</v>
      </c>
      <c r="U672" s="43">
        <v>54.65</v>
      </c>
      <c r="V672" s="43">
        <v>0</v>
      </c>
      <c r="W672" s="43">
        <v>1.85</v>
      </c>
      <c r="X672" s="43">
        <v>0.22</v>
      </c>
      <c r="Y672" s="43">
        <f t="shared" si="60"/>
        <v>1.2949999999999999</v>
      </c>
      <c r="Z672" s="43">
        <f t="shared" si="61"/>
        <v>0.11</v>
      </c>
      <c r="AA672" s="43">
        <v>0.34200000000000003</v>
      </c>
      <c r="AB672" s="44">
        <v>3.6494342310085998E-2</v>
      </c>
      <c r="AC672">
        <f t="shared" si="62"/>
        <v>70</v>
      </c>
      <c r="AD672">
        <f t="shared" si="63"/>
        <v>0</v>
      </c>
      <c r="AE672">
        <f t="shared" si="64"/>
        <v>0</v>
      </c>
      <c r="AF672">
        <f>'TP Factors'!$D$3</f>
        <v>1.168489000131735</v>
      </c>
      <c r="AG672">
        <f t="shared" si="65"/>
        <v>0</v>
      </c>
    </row>
    <row r="673" spans="1:33">
      <c r="A673" s="40" t="s">
        <v>65</v>
      </c>
      <c r="B673" s="40">
        <v>27</v>
      </c>
      <c r="C673" s="40" t="s">
        <v>66</v>
      </c>
      <c r="D673" s="41">
        <v>33.090000000000003</v>
      </c>
      <c r="E673" s="40" t="s">
        <v>67</v>
      </c>
      <c r="F673" s="40">
        <v>1234</v>
      </c>
      <c r="G673" s="35">
        <v>13</v>
      </c>
      <c r="H673" s="40" t="s">
        <v>68</v>
      </c>
      <c r="I673" s="40" t="s">
        <v>69</v>
      </c>
      <c r="J673" s="40">
        <v>35</v>
      </c>
      <c r="K673" s="42">
        <v>79.819206142100001</v>
      </c>
      <c r="L673" s="42">
        <v>392.84683043400003</v>
      </c>
      <c r="M673" s="41">
        <v>0.05</v>
      </c>
      <c r="N673" s="41">
        <v>0</v>
      </c>
      <c r="O673" s="40">
        <v>21996</v>
      </c>
      <c r="P673" s="40">
        <v>21529</v>
      </c>
      <c r="Q673" s="43">
        <v>21996</v>
      </c>
      <c r="R673" s="43">
        <v>1100</v>
      </c>
      <c r="S673" s="40" t="s">
        <v>77</v>
      </c>
      <c r="T673" s="40" t="s">
        <v>97</v>
      </c>
      <c r="U673" s="43">
        <v>54.65</v>
      </c>
      <c r="V673" s="43">
        <v>0</v>
      </c>
      <c r="W673" s="43">
        <v>1.85</v>
      </c>
      <c r="X673" s="43">
        <v>0.22</v>
      </c>
      <c r="Y673" s="43">
        <f t="shared" si="60"/>
        <v>1.2949999999999999</v>
      </c>
      <c r="Z673" s="43">
        <f t="shared" si="61"/>
        <v>0.11</v>
      </c>
      <c r="AA673" s="43">
        <v>0.17399999999999999</v>
      </c>
      <c r="AB673" s="44">
        <v>9.7074177602781697E-2</v>
      </c>
      <c r="AC673">
        <f t="shared" si="62"/>
        <v>95</v>
      </c>
      <c r="AD673">
        <f t="shared" si="63"/>
        <v>0</v>
      </c>
      <c r="AE673">
        <f t="shared" si="64"/>
        <v>0</v>
      </c>
      <c r="AF673">
        <f>'TP Factors'!$D$3</f>
        <v>1.168489000131735</v>
      </c>
      <c r="AG673">
        <f t="shared" si="65"/>
        <v>0</v>
      </c>
    </row>
    <row r="674" spans="1:33">
      <c r="A674" s="40" t="s">
        <v>65</v>
      </c>
      <c r="B674" s="40">
        <v>27</v>
      </c>
      <c r="C674" s="40" t="s">
        <v>66</v>
      </c>
      <c r="D674" s="41">
        <v>33.090000000000003</v>
      </c>
      <c r="E674" s="40" t="s">
        <v>67</v>
      </c>
      <c r="F674" s="40">
        <v>1234</v>
      </c>
      <c r="G674" s="35">
        <v>13</v>
      </c>
      <c r="H674" s="40" t="s">
        <v>68</v>
      </c>
      <c r="I674" s="40" t="s">
        <v>69</v>
      </c>
      <c r="J674" s="40">
        <v>45</v>
      </c>
      <c r="K674" s="42">
        <v>93.220338749700005</v>
      </c>
      <c r="L674" s="42">
        <v>511.77859760400003</v>
      </c>
      <c r="M674" s="41">
        <v>0.06</v>
      </c>
      <c r="N674" s="41">
        <v>0</v>
      </c>
      <c r="O674" s="40">
        <v>21998</v>
      </c>
      <c r="P674" s="40">
        <v>21531</v>
      </c>
      <c r="Q674" s="43">
        <v>21998</v>
      </c>
      <c r="R674" s="43">
        <v>1100</v>
      </c>
      <c r="S674" s="40" t="s">
        <v>77</v>
      </c>
      <c r="T674" s="40" t="s">
        <v>97</v>
      </c>
      <c r="U674" s="43">
        <v>54.65</v>
      </c>
      <c r="V674" s="43">
        <v>0</v>
      </c>
      <c r="W674" s="43">
        <v>1.85</v>
      </c>
      <c r="X674" s="43">
        <v>0.22</v>
      </c>
      <c r="Y674" s="43">
        <f t="shared" si="60"/>
        <v>1.2949999999999999</v>
      </c>
      <c r="Z674" s="43">
        <f t="shared" si="61"/>
        <v>0.11</v>
      </c>
      <c r="AA674" s="43">
        <v>0.17399999999999999</v>
      </c>
      <c r="AB674" s="44">
        <v>0.126462739732257</v>
      </c>
      <c r="AC674">
        <f t="shared" si="62"/>
        <v>124</v>
      </c>
      <c r="AD674">
        <f t="shared" si="63"/>
        <v>0</v>
      </c>
      <c r="AE674">
        <f t="shared" si="64"/>
        <v>0</v>
      </c>
      <c r="AF674">
        <f>'TP Factors'!$D$3</f>
        <v>1.168489000131735</v>
      </c>
      <c r="AG674">
        <f t="shared" si="65"/>
        <v>0</v>
      </c>
    </row>
    <row r="675" spans="1:33">
      <c r="A675" s="40" t="s">
        <v>65</v>
      </c>
      <c r="B675" s="40">
        <v>27</v>
      </c>
      <c r="C675" s="40" t="s">
        <v>66</v>
      </c>
      <c r="D675" s="41">
        <v>33.090000000000003</v>
      </c>
      <c r="E675" s="40" t="s">
        <v>67</v>
      </c>
      <c r="F675" s="40">
        <v>1234</v>
      </c>
      <c r="G675" s="35">
        <v>13</v>
      </c>
      <c r="H675" s="40" t="s">
        <v>68</v>
      </c>
      <c r="I675" s="40" t="s">
        <v>69</v>
      </c>
      <c r="J675" s="40">
        <v>90</v>
      </c>
      <c r="K675" s="42">
        <v>127.221597192</v>
      </c>
      <c r="L675" s="42">
        <v>1011.58342451</v>
      </c>
      <c r="M675" s="41">
        <v>0.12</v>
      </c>
      <c r="N675" s="41">
        <v>0.01</v>
      </c>
      <c r="O675" s="40">
        <v>22033</v>
      </c>
      <c r="P675" s="40">
        <v>21565</v>
      </c>
      <c r="Q675" s="43">
        <v>22033</v>
      </c>
      <c r="R675" s="43">
        <v>1100</v>
      </c>
      <c r="S675" s="40" t="s">
        <v>77</v>
      </c>
      <c r="T675" s="40" t="s">
        <v>97</v>
      </c>
      <c r="U675" s="43">
        <v>54.65</v>
      </c>
      <c r="V675" s="43">
        <v>0</v>
      </c>
      <c r="W675" s="43">
        <v>1.85</v>
      </c>
      <c r="X675" s="43">
        <v>0.22</v>
      </c>
      <c r="Y675" s="43">
        <f t="shared" si="60"/>
        <v>1.2949999999999999</v>
      </c>
      <c r="Z675" s="43">
        <f t="shared" si="61"/>
        <v>0.11</v>
      </c>
      <c r="AA675" s="43">
        <v>0.17399999999999999</v>
      </c>
      <c r="AB675" s="44">
        <v>0.24996670813385699</v>
      </c>
      <c r="AC675">
        <f t="shared" si="62"/>
        <v>244</v>
      </c>
      <c r="AD675">
        <f t="shared" si="63"/>
        <v>1</v>
      </c>
      <c r="AE675">
        <f t="shared" si="64"/>
        <v>0.1</v>
      </c>
      <c r="AF675">
        <f>'TP Factors'!$D$3</f>
        <v>1.168489000131735</v>
      </c>
      <c r="AG675">
        <f t="shared" si="65"/>
        <v>0.1</v>
      </c>
    </row>
    <row r="676" spans="1:33">
      <c r="A676" s="40" t="s">
        <v>65</v>
      </c>
      <c r="B676" s="40">
        <v>27</v>
      </c>
      <c r="C676" s="40" t="s">
        <v>66</v>
      </c>
      <c r="D676" s="41">
        <v>33.090000000000003</v>
      </c>
      <c r="E676" s="40" t="s">
        <v>67</v>
      </c>
      <c r="F676" s="40">
        <v>1234</v>
      </c>
      <c r="G676" s="35">
        <v>73.5</v>
      </c>
      <c r="H676" s="40" t="s">
        <v>68</v>
      </c>
      <c r="I676" s="40" t="s">
        <v>69</v>
      </c>
      <c r="J676" s="40">
        <v>8</v>
      </c>
      <c r="K676" s="42">
        <v>25.025823238800001</v>
      </c>
      <c r="L676" s="42">
        <v>27.6702551604</v>
      </c>
      <c r="M676" s="41">
        <v>0.01</v>
      </c>
      <c r="N676" s="41">
        <v>0</v>
      </c>
      <c r="O676" s="40">
        <v>22050</v>
      </c>
      <c r="P676" s="40">
        <v>21580</v>
      </c>
      <c r="Q676" s="43">
        <v>22050</v>
      </c>
      <c r="R676" s="43">
        <v>1550</v>
      </c>
      <c r="S676" s="40" t="s">
        <v>77</v>
      </c>
      <c r="T676" s="40" t="s">
        <v>126</v>
      </c>
      <c r="U676" s="43">
        <v>54.65</v>
      </c>
      <c r="V676" s="43">
        <v>0</v>
      </c>
      <c r="W676" s="43">
        <v>1.79</v>
      </c>
      <c r="X676" s="43">
        <v>0.15</v>
      </c>
      <c r="Y676" s="43">
        <f t="shared" si="60"/>
        <v>1.2529999999999999</v>
      </c>
      <c r="Z676" s="43">
        <f t="shared" si="61"/>
        <v>7.4999999999999997E-2</v>
      </c>
      <c r="AA676" s="43">
        <v>0.76</v>
      </c>
      <c r="AB676" s="44">
        <v>6.83744160706941E-3</v>
      </c>
      <c r="AC676">
        <f t="shared" si="62"/>
        <v>29</v>
      </c>
      <c r="AD676">
        <f t="shared" si="63"/>
        <v>0</v>
      </c>
      <c r="AE676">
        <f t="shared" si="64"/>
        <v>0</v>
      </c>
      <c r="AF676">
        <f>'TP Factors'!$D$3</f>
        <v>1.168489000131735</v>
      </c>
      <c r="AG676">
        <f t="shared" si="65"/>
        <v>0</v>
      </c>
    </row>
    <row r="677" spans="1:33">
      <c r="A677" s="40" t="s">
        <v>65</v>
      </c>
      <c r="B677" s="40">
        <v>27</v>
      </c>
      <c r="C677" s="40" t="s">
        <v>66</v>
      </c>
      <c r="D677" s="41">
        <v>33.090000000000003</v>
      </c>
      <c r="E677" s="40" t="s">
        <v>67</v>
      </c>
      <c r="F677" s="40">
        <v>1234</v>
      </c>
      <c r="G677" s="35">
        <v>73.5</v>
      </c>
      <c r="H677" s="40" t="s">
        <v>68</v>
      </c>
      <c r="I677" s="40" t="s">
        <v>69</v>
      </c>
      <c r="J677" s="40">
        <v>21</v>
      </c>
      <c r="K677" s="42">
        <v>42.656654332099997</v>
      </c>
      <c r="L677" s="42">
        <v>74.910704450500006</v>
      </c>
      <c r="M677" s="41">
        <v>0.02</v>
      </c>
      <c r="N677" s="41">
        <v>0</v>
      </c>
      <c r="O677" s="40">
        <v>22052</v>
      </c>
      <c r="P677" s="40">
        <v>21582</v>
      </c>
      <c r="Q677" s="43">
        <v>22052</v>
      </c>
      <c r="R677" s="43">
        <v>1550</v>
      </c>
      <c r="S677" s="40" t="s">
        <v>77</v>
      </c>
      <c r="T677" s="40" t="s">
        <v>126</v>
      </c>
      <c r="U677" s="43">
        <v>54.65</v>
      </c>
      <c r="V677" s="43">
        <v>0</v>
      </c>
      <c r="W677" s="43">
        <v>1.79</v>
      </c>
      <c r="X677" s="43">
        <v>0.15</v>
      </c>
      <c r="Y677" s="43">
        <f t="shared" si="60"/>
        <v>1.2529999999999999</v>
      </c>
      <c r="Z677" s="43">
        <f t="shared" si="61"/>
        <v>7.4999999999999997E-2</v>
      </c>
      <c r="AA677" s="43">
        <v>0.76</v>
      </c>
      <c r="AB677" s="44">
        <v>1.8510764155653999E-2</v>
      </c>
      <c r="AC677">
        <f t="shared" si="62"/>
        <v>79</v>
      </c>
      <c r="AD677">
        <f t="shared" si="63"/>
        <v>0</v>
      </c>
      <c r="AE677">
        <f t="shared" si="64"/>
        <v>0</v>
      </c>
      <c r="AF677">
        <f>'TP Factors'!$D$3</f>
        <v>1.168489000131735</v>
      </c>
      <c r="AG677">
        <f t="shared" si="65"/>
        <v>0</v>
      </c>
    </row>
    <row r="678" spans="1:33">
      <c r="A678" s="40" t="s">
        <v>65</v>
      </c>
      <c r="B678" s="40">
        <v>27</v>
      </c>
      <c r="C678" s="40" t="s">
        <v>66</v>
      </c>
      <c r="D678" s="41">
        <v>33.090000000000003</v>
      </c>
      <c r="E678" s="40" t="s">
        <v>67</v>
      </c>
      <c r="F678" s="40">
        <v>1234</v>
      </c>
      <c r="G678" s="35">
        <v>73.5</v>
      </c>
      <c r="H678" s="40" t="s">
        <v>68</v>
      </c>
      <c r="I678" s="40" t="s">
        <v>69</v>
      </c>
      <c r="J678" s="40">
        <v>235</v>
      </c>
      <c r="K678" s="42">
        <v>158.975711171</v>
      </c>
      <c r="L678" s="42">
        <v>756.67987501100004</v>
      </c>
      <c r="M678" s="41">
        <v>0.25</v>
      </c>
      <c r="N678" s="41">
        <v>0.02</v>
      </c>
      <c r="O678" s="40">
        <v>22063</v>
      </c>
      <c r="P678" s="40">
        <v>21593</v>
      </c>
      <c r="Q678" s="43">
        <v>22063</v>
      </c>
      <c r="R678" s="43">
        <v>1550</v>
      </c>
      <c r="S678" s="40" t="s">
        <v>111</v>
      </c>
      <c r="T678" s="40" t="s">
        <v>129</v>
      </c>
      <c r="U678" s="43">
        <v>54.65</v>
      </c>
      <c r="V678" s="43">
        <v>0</v>
      </c>
      <c r="W678" s="43">
        <v>1.79</v>
      </c>
      <c r="X678" s="43">
        <v>0.15</v>
      </c>
      <c r="Y678" s="43">
        <f t="shared" si="60"/>
        <v>1.2529999999999999</v>
      </c>
      <c r="Z678" s="43">
        <f t="shared" si="61"/>
        <v>7.4999999999999997E-2</v>
      </c>
      <c r="AA678" s="43">
        <v>0.82499999999999996</v>
      </c>
      <c r="AB678" s="44">
        <v>0.18697892126393301</v>
      </c>
      <c r="AC678">
        <f t="shared" si="62"/>
        <v>867</v>
      </c>
      <c r="AD678">
        <f t="shared" si="63"/>
        <v>2</v>
      </c>
      <c r="AE678">
        <f t="shared" si="64"/>
        <v>0.1</v>
      </c>
      <c r="AF678">
        <f>'TP Factors'!$D$3</f>
        <v>1.168489000131735</v>
      </c>
      <c r="AG678">
        <f t="shared" si="65"/>
        <v>0.1</v>
      </c>
    </row>
    <row r="679" spans="1:33">
      <c r="A679" s="40" t="s">
        <v>65</v>
      </c>
      <c r="B679" s="40">
        <v>27</v>
      </c>
      <c r="C679" s="40" t="s">
        <v>66</v>
      </c>
      <c r="D679" s="41">
        <v>33.090000000000003</v>
      </c>
      <c r="E679" s="40" t="s">
        <v>67</v>
      </c>
      <c r="F679" s="40">
        <v>1234</v>
      </c>
      <c r="G679" s="35">
        <v>29</v>
      </c>
      <c r="H679" s="40" t="s">
        <v>68</v>
      </c>
      <c r="I679" s="40" t="s">
        <v>69</v>
      </c>
      <c r="J679" s="40">
        <v>100</v>
      </c>
      <c r="K679" s="42">
        <v>134.83531210199999</v>
      </c>
      <c r="L679" s="42">
        <v>891.39261954300002</v>
      </c>
      <c r="M679" s="41">
        <v>0.16</v>
      </c>
      <c r="N679" s="41">
        <v>0.02</v>
      </c>
      <c r="O679" s="40">
        <v>22088</v>
      </c>
      <c r="P679" s="40">
        <v>21618</v>
      </c>
      <c r="Q679" s="43">
        <v>22088</v>
      </c>
      <c r="R679" s="43">
        <v>1200</v>
      </c>
      <c r="S679" s="40" t="s">
        <v>77</v>
      </c>
      <c r="T679" s="40" t="s">
        <v>78</v>
      </c>
      <c r="U679" s="43">
        <v>54.65</v>
      </c>
      <c r="V679" s="43">
        <v>0</v>
      </c>
      <c r="W679" s="43">
        <v>2.39</v>
      </c>
      <c r="X679" s="43">
        <v>0.316</v>
      </c>
      <c r="Y679" s="43">
        <f t="shared" si="60"/>
        <v>1.673</v>
      </c>
      <c r="Z679" s="43">
        <f t="shared" si="61"/>
        <v>0.158</v>
      </c>
      <c r="AA679" s="43">
        <v>0.22</v>
      </c>
      <c r="AB679" s="44">
        <v>0.220267032222906</v>
      </c>
      <c r="AC679">
        <f t="shared" si="62"/>
        <v>272</v>
      </c>
      <c r="AD679">
        <f t="shared" si="63"/>
        <v>1</v>
      </c>
      <c r="AE679">
        <f t="shared" si="64"/>
        <v>0.1</v>
      </c>
      <c r="AF679">
        <f>'TP Factors'!$D$3</f>
        <v>1.168489000131735</v>
      </c>
      <c r="AG679">
        <f t="shared" si="65"/>
        <v>0.1</v>
      </c>
    </row>
    <row r="680" spans="1:33">
      <c r="A680" s="40" t="s">
        <v>65</v>
      </c>
      <c r="B680" s="40">
        <v>27</v>
      </c>
      <c r="C680" s="40" t="s">
        <v>66</v>
      </c>
      <c r="D680" s="41">
        <v>33.090000000000003</v>
      </c>
      <c r="E680" s="40" t="s">
        <v>67</v>
      </c>
      <c r="F680" s="40">
        <v>1234</v>
      </c>
      <c r="G680" s="35">
        <v>29</v>
      </c>
      <c r="H680" s="40" t="s">
        <v>68</v>
      </c>
      <c r="I680" s="40" t="s">
        <v>69</v>
      </c>
      <c r="J680" s="40">
        <v>6</v>
      </c>
      <c r="K680" s="42">
        <v>40.981068309000001</v>
      </c>
      <c r="L680" s="42">
        <v>54.458236638000002</v>
      </c>
      <c r="M680" s="41">
        <v>0.01</v>
      </c>
      <c r="N680" s="41">
        <v>0</v>
      </c>
      <c r="O680" s="40">
        <v>22120</v>
      </c>
      <c r="P680" s="40">
        <v>21650</v>
      </c>
      <c r="Q680" s="43">
        <v>22120</v>
      </c>
      <c r="R680" s="43">
        <v>1200</v>
      </c>
      <c r="S680" s="40" t="s">
        <v>77</v>
      </c>
      <c r="T680" s="40" t="s">
        <v>78</v>
      </c>
      <c r="U680" s="43">
        <v>54.65</v>
      </c>
      <c r="V680" s="43">
        <v>0</v>
      </c>
      <c r="W680" s="43">
        <v>2.39</v>
      </c>
      <c r="X680" s="43">
        <v>0.316</v>
      </c>
      <c r="Y680" s="43">
        <f t="shared" si="60"/>
        <v>1.673</v>
      </c>
      <c r="Z680" s="43">
        <f t="shared" si="61"/>
        <v>0.158</v>
      </c>
      <c r="AA680" s="43">
        <v>0.22</v>
      </c>
      <c r="AB680" s="44">
        <v>1.34568695120684E-2</v>
      </c>
      <c r="AC680">
        <f t="shared" si="62"/>
        <v>17</v>
      </c>
      <c r="AD680">
        <f t="shared" si="63"/>
        <v>0</v>
      </c>
      <c r="AE680">
        <f t="shared" si="64"/>
        <v>0</v>
      </c>
      <c r="AF680">
        <f>'TP Factors'!$D$3</f>
        <v>1.168489000131735</v>
      </c>
      <c r="AG680">
        <f t="shared" si="65"/>
        <v>0</v>
      </c>
    </row>
    <row r="681" spans="1:33">
      <c r="A681" s="40" t="s">
        <v>65</v>
      </c>
      <c r="B681" s="40">
        <v>27</v>
      </c>
      <c r="C681" s="40" t="s">
        <v>66</v>
      </c>
      <c r="D681" s="41">
        <v>33.090000000000003</v>
      </c>
      <c r="E681" s="40" t="s">
        <v>67</v>
      </c>
      <c r="F681" s="40">
        <v>1234</v>
      </c>
      <c r="G681" s="35">
        <v>29</v>
      </c>
      <c r="H681" s="40" t="s">
        <v>68</v>
      </c>
      <c r="I681" s="40" t="s">
        <v>69</v>
      </c>
      <c r="J681" s="40">
        <v>1</v>
      </c>
      <c r="K681" s="42">
        <v>23.810686181499999</v>
      </c>
      <c r="L681" s="42">
        <v>7.7379657775100004</v>
      </c>
      <c r="M681" s="41">
        <v>0</v>
      </c>
      <c r="N681" s="41">
        <v>0</v>
      </c>
      <c r="O681" s="40">
        <v>22201</v>
      </c>
      <c r="P681" s="40">
        <v>21728</v>
      </c>
      <c r="Q681" s="43">
        <v>22201</v>
      </c>
      <c r="R681" s="43">
        <v>1200</v>
      </c>
      <c r="S681" s="40" t="s">
        <v>77</v>
      </c>
      <c r="T681" s="40" t="s">
        <v>78</v>
      </c>
      <c r="U681" s="43">
        <v>54.65</v>
      </c>
      <c r="V681" s="43">
        <v>0</v>
      </c>
      <c r="W681" s="43">
        <v>2.39</v>
      </c>
      <c r="X681" s="43">
        <v>0.316</v>
      </c>
      <c r="Y681" s="43">
        <f t="shared" si="60"/>
        <v>1.673</v>
      </c>
      <c r="Z681" s="43">
        <f t="shared" si="61"/>
        <v>0.158</v>
      </c>
      <c r="AA681" s="43">
        <v>0.22</v>
      </c>
      <c r="AB681" s="44">
        <v>1.9120853382470901E-3</v>
      </c>
      <c r="AC681">
        <f t="shared" si="62"/>
        <v>2</v>
      </c>
      <c r="AD681">
        <f t="shared" si="63"/>
        <v>0</v>
      </c>
      <c r="AE681">
        <f t="shared" si="64"/>
        <v>0</v>
      </c>
      <c r="AF681">
        <f>'TP Factors'!$D$3</f>
        <v>1.168489000131735</v>
      </c>
      <c r="AG681">
        <f t="shared" si="65"/>
        <v>0</v>
      </c>
    </row>
    <row r="682" spans="1:33">
      <c r="A682" s="40" t="s">
        <v>65</v>
      </c>
      <c r="B682" s="40">
        <v>27</v>
      </c>
      <c r="C682" s="40" t="s">
        <v>66</v>
      </c>
      <c r="D682" s="41">
        <v>33.090000000000003</v>
      </c>
      <c r="E682" s="40" t="s">
        <v>67</v>
      </c>
      <c r="F682" s="40">
        <v>1234</v>
      </c>
      <c r="G682" s="35">
        <v>73.5</v>
      </c>
      <c r="H682" s="40" t="s">
        <v>68</v>
      </c>
      <c r="I682" s="40" t="s">
        <v>69</v>
      </c>
      <c r="J682" s="40">
        <v>10</v>
      </c>
      <c r="K682" s="42">
        <v>35.909689819800001</v>
      </c>
      <c r="L682" s="42">
        <v>31.626955956100002</v>
      </c>
      <c r="M682" s="41">
        <v>0.01</v>
      </c>
      <c r="N682" s="41">
        <v>0</v>
      </c>
      <c r="O682" s="40">
        <v>22231</v>
      </c>
      <c r="P682" s="40">
        <v>21758</v>
      </c>
      <c r="Q682" s="43">
        <v>22231</v>
      </c>
      <c r="R682" s="43">
        <v>1550</v>
      </c>
      <c r="S682" s="40" t="s">
        <v>111</v>
      </c>
      <c r="T682" s="40" t="s">
        <v>129</v>
      </c>
      <c r="U682" s="43">
        <v>54.65</v>
      </c>
      <c r="V682" s="43">
        <v>0</v>
      </c>
      <c r="W682" s="43">
        <v>1.79</v>
      </c>
      <c r="X682" s="43">
        <v>0.15</v>
      </c>
      <c r="Y682" s="43">
        <f t="shared" si="60"/>
        <v>1.2529999999999999</v>
      </c>
      <c r="Z682" s="43">
        <f t="shared" si="61"/>
        <v>7.4999999999999997E-2</v>
      </c>
      <c r="AA682" s="43">
        <v>0.82499999999999996</v>
      </c>
      <c r="AB682" s="44">
        <v>7.8151597548725502E-3</v>
      </c>
      <c r="AC682">
        <f t="shared" si="62"/>
        <v>36</v>
      </c>
      <c r="AD682">
        <f t="shared" si="63"/>
        <v>0</v>
      </c>
      <c r="AE682">
        <f t="shared" si="64"/>
        <v>0</v>
      </c>
      <c r="AF682">
        <f>'TP Factors'!$D$3</f>
        <v>1.168489000131735</v>
      </c>
      <c r="AG682">
        <f t="shared" si="65"/>
        <v>0</v>
      </c>
    </row>
    <row r="683" spans="1:33">
      <c r="A683" s="40" t="s">
        <v>65</v>
      </c>
      <c r="B683" s="40">
        <v>27</v>
      </c>
      <c r="C683" s="40" t="s">
        <v>66</v>
      </c>
      <c r="D683" s="41">
        <v>33.090000000000003</v>
      </c>
      <c r="E683" s="40" t="s">
        <v>67</v>
      </c>
      <c r="F683" s="40">
        <v>1234</v>
      </c>
      <c r="G683" s="35">
        <v>29</v>
      </c>
      <c r="H683" s="40" t="s">
        <v>68</v>
      </c>
      <c r="I683" s="40" t="s">
        <v>69</v>
      </c>
      <c r="J683" s="40">
        <v>1</v>
      </c>
      <c r="K683" s="42">
        <v>11.902967458199999</v>
      </c>
      <c r="L683" s="42">
        <v>5.1049185851300001</v>
      </c>
      <c r="M683" s="41">
        <v>0</v>
      </c>
      <c r="N683" s="41">
        <v>0</v>
      </c>
      <c r="O683" s="40">
        <v>22281</v>
      </c>
      <c r="P683" s="40">
        <v>21806</v>
      </c>
      <c r="Q683" s="43">
        <v>22281</v>
      </c>
      <c r="R683" s="43">
        <v>1200</v>
      </c>
      <c r="S683" s="40" t="s">
        <v>77</v>
      </c>
      <c r="T683" s="40" t="s">
        <v>78</v>
      </c>
      <c r="U683" s="43">
        <v>54.65</v>
      </c>
      <c r="V683" s="43">
        <v>0</v>
      </c>
      <c r="W683" s="43">
        <v>2.39</v>
      </c>
      <c r="X683" s="43">
        <v>0.316</v>
      </c>
      <c r="Y683" s="43">
        <f t="shared" si="60"/>
        <v>1.673</v>
      </c>
      <c r="Z683" s="43">
        <f t="shared" si="61"/>
        <v>0.158</v>
      </c>
      <c r="AA683" s="43">
        <v>0.22</v>
      </c>
      <c r="AB683" s="44">
        <v>1.2614478083527599E-3</v>
      </c>
      <c r="AC683">
        <f t="shared" si="62"/>
        <v>2</v>
      </c>
      <c r="AD683">
        <f t="shared" si="63"/>
        <v>0</v>
      </c>
      <c r="AE683">
        <f t="shared" si="64"/>
        <v>0</v>
      </c>
      <c r="AF683">
        <f>'TP Factors'!$D$3</f>
        <v>1.168489000131735</v>
      </c>
      <c r="AG683">
        <f t="shared" si="65"/>
        <v>0</v>
      </c>
    </row>
    <row r="684" spans="1:33">
      <c r="A684" s="40" t="s">
        <v>65</v>
      </c>
      <c r="B684" s="40">
        <v>27</v>
      </c>
      <c r="C684" s="40" t="s">
        <v>66</v>
      </c>
      <c r="D684" s="41">
        <v>33.090000000000003</v>
      </c>
      <c r="E684" s="40" t="s">
        <v>67</v>
      </c>
      <c r="F684" s="40">
        <v>1234</v>
      </c>
      <c r="G684" s="35">
        <v>73.5</v>
      </c>
      <c r="H684" s="40" t="s">
        <v>68</v>
      </c>
      <c r="I684" s="40" t="s">
        <v>69</v>
      </c>
      <c r="J684" s="40">
        <v>25</v>
      </c>
      <c r="K684" s="42">
        <v>47.659113517999998</v>
      </c>
      <c r="L684" s="42">
        <v>80.235358270399999</v>
      </c>
      <c r="M684" s="41">
        <v>0.03</v>
      </c>
      <c r="N684" s="41">
        <v>0</v>
      </c>
      <c r="O684" s="40">
        <v>22291</v>
      </c>
      <c r="P684" s="40">
        <v>21815</v>
      </c>
      <c r="Q684" s="43">
        <v>22291</v>
      </c>
      <c r="R684" s="43">
        <v>1550</v>
      </c>
      <c r="S684" s="40" t="s">
        <v>111</v>
      </c>
      <c r="T684" s="40" t="s">
        <v>129</v>
      </c>
      <c r="U684" s="43">
        <v>54.65</v>
      </c>
      <c r="V684" s="43">
        <v>0</v>
      </c>
      <c r="W684" s="43">
        <v>1.79</v>
      </c>
      <c r="X684" s="43">
        <v>0.15</v>
      </c>
      <c r="Y684" s="43">
        <f t="shared" si="60"/>
        <v>1.2529999999999999</v>
      </c>
      <c r="Z684" s="43">
        <f t="shared" si="61"/>
        <v>7.4999999999999997E-2</v>
      </c>
      <c r="AA684" s="43">
        <v>0.82499999999999996</v>
      </c>
      <c r="AB684" s="44">
        <v>1.9826509506320301E-2</v>
      </c>
      <c r="AC684">
        <f t="shared" si="62"/>
        <v>92</v>
      </c>
      <c r="AD684">
        <f t="shared" si="63"/>
        <v>0</v>
      </c>
      <c r="AE684">
        <f t="shared" si="64"/>
        <v>0</v>
      </c>
      <c r="AF684">
        <f>'TP Factors'!$D$3</f>
        <v>1.168489000131735</v>
      </c>
      <c r="AG684">
        <f t="shared" si="65"/>
        <v>0</v>
      </c>
    </row>
    <row r="685" spans="1:33">
      <c r="A685" s="40" t="s">
        <v>65</v>
      </c>
      <c r="B685" s="40">
        <v>27</v>
      </c>
      <c r="C685" s="40" t="s">
        <v>66</v>
      </c>
      <c r="D685" s="41">
        <v>33.090000000000003</v>
      </c>
      <c r="E685" s="40" t="s">
        <v>67</v>
      </c>
      <c r="F685" s="40">
        <v>1234</v>
      </c>
      <c r="G685" s="35">
        <v>98</v>
      </c>
      <c r="H685" s="40" t="s">
        <v>68</v>
      </c>
      <c r="I685" s="40" t="s">
        <v>69</v>
      </c>
      <c r="J685" s="40">
        <v>96</v>
      </c>
      <c r="K685" s="42">
        <v>89.327521297199993</v>
      </c>
      <c r="L685" s="42">
        <v>255.01155569100001</v>
      </c>
      <c r="M685" s="41">
        <v>0.12</v>
      </c>
      <c r="N685" s="41">
        <v>0.02</v>
      </c>
      <c r="O685" s="40">
        <v>22335</v>
      </c>
      <c r="P685" s="40">
        <v>21859</v>
      </c>
      <c r="Q685" s="43">
        <v>22335</v>
      </c>
      <c r="R685" s="43">
        <v>1700</v>
      </c>
      <c r="S685" s="40" t="s">
        <v>72</v>
      </c>
      <c r="T685" s="40" t="s">
        <v>114</v>
      </c>
      <c r="U685" s="43">
        <v>54.65</v>
      </c>
      <c r="V685" s="43">
        <v>0</v>
      </c>
      <c r="W685" s="43">
        <v>1.8</v>
      </c>
      <c r="X685" s="43">
        <v>0.47799999999999998</v>
      </c>
      <c r="Y685" s="43">
        <f t="shared" si="60"/>
        <v>1.26</v>
      </c>
      <c r="Z685" s="43">
        <f t="shared" si="61"/>
        <v>0.23899999999999999</v>
      </c>
      <c r="AA685" s="43">
        <v>0.72399999999999998</v>
      </c>
      <c r="AB685" s="44">
        <v>6.3014475691183805E-2</v>
      </c>
      <c r="AC685">
        <f t="shared" si="62"/>
        <v>256</v>
      </c>
      <c r="AD685">
        <f t="shared" si="63"/>
        <v>1</v>
      </c>
      <c r="AE685">
        <f t="shared" si="64"/>
        <v>0.1</v>
      </c>
      <c r="AF685">
        <f>'TP Factors'!$D$3</f>
        <v>1.168489000131735</v>
      </c>
      <c r="AG685">
        <f t="shared" si="65"/>
        <v>0.1</v>
      </c>
    </row>
    <row r="686" spans="1:33">
      <c r="A686" s="40" t="s">
        <v>65</v>
      </c>
      <c r="B686" s="40">
        <v>27</v>
      </c>
      <c r="C686" s="40" t="s">
        <v>66</v>
      </c>
      <c r="D686" s="41">
        <v>33.090000000000003</v>
      </c>
      <c r="E686" s="40" t="s">
        <v>67</v>
      </c>
      <c r="F686" s="40">
        <v>1234</v>
      </c>
      <c r="G686" s="35">
        <v>29</v>
      </c>
      <c r="H686" s="40" t="s">
        <v>68</v>
      </c>
      <c r="I686" s="40" t="s">
        <v>69</v>
      </c>
      <c r="J686" s="40">
        <v>18</v>
      </c>
      <c r="K686" s="42">
        <v>53.785768484899997</v>
      </c>
      <c r="L686" s="42">
        <v>160.42142440399999</v>
      </c>
      <c r="M686" s="41">
        <v>0.03</v>
      </c>
      <c r="N686" s="41">
        <v>0</v>
      </c>
      <c r="O686" s="40">
        <v>22352</v>
      </c>
      <c r="P686" s="40">
        <v>21876</v>
      </c>
      <c r="Q686" s="43">
        <v>22352</v>
      </c>
      <c r="R686" s="43">
        <v>1200</v>
      </c>
      <c r="S686" s="40" t="s">
        <v>77</v>
      </c>
      <c r="T686" s="40" t="s">
        <v>78</v>
      </c>
      <c r="U686" s="43">
        <v>54.65</v>
      </c>
      <c r="V686" s="43">
        <v>0</v>
      </c>
      <c r="W686" s="43">
        <v>2.39</v>
      </c>
      <c r="X686" s="43">
        <v>0.316</v>
      </c>
      <c r="Y686" s="43">
        <f t="shared" si="60"/>
        <v>1.673</v>
      </c>
      <c r="Z686" s="43">
        <f t="shared" si="61"/>
        <v>0.158</v>
      </c>
      <c r="AA686" s="43">
        <v>0.22</v>
      </c>
      <c r="AB686" s="44">
        <v>3.9635197592647803E-2</v>
      </c>
      <c r="AC686">
        <f t="shared" si="62"/>
        <v>49</v>
      </c>
      <c r="AD686">
        <f t="shared" si="63"/>
        <v>0</v>
      </c>
      <c r="AE686">
        <f t="shared" si="64"/>
        <v>0</v>
      </c>
      <c r="AF686">
        <f>'TP Factors'!$D$3</f>
        <v>1.168489000131735</v>
      </c>
      <c r="AG686">
        <f t="shared" si="65"/>
        <v>0</v>
      </c>
    </row>
    <row r="687" spans="1:33">
      <c r="A687" s="40" t="s">
        <v>65</v>
      </c>
      <c r="B687" s="40">
        <v>27</v>
      </c>
      <c r="C687" s="40" t="s">
        <v>66</v>
      </c>
      <c r="D687" s="41">
        <v>33.090000000000003</v>
      </c>
      <c r="E687" s="40" t="s">
        <v>67</v>
      </c>
      <c r="F687" s="40">
        <v>1234</v>
      </c>
      <c r="G687" s="35">
        <v>73.5</v>
      </c>
      <c r="H687" s="40" t="s">
        <v>68</v>
      </c>
      <c r="I687" s="40" t="s">
        <v>69</v>
      </c>
      <c r="J687" s="40">
        <v>14</v>
      </c>
      <c r="K687" s="42">
        <v>35.983667152700001</v>
      </c>
      <c r="L687" s="42">
        <v>45.732559967299999</v>
      </c>
      <c r="M687" s="41">
        <v>0.02</v>
      </c>
      <c r="N687" s="41">
        <v>0</v>
      </c>
      <c r="O687" s="40">
        <v>22353</v>
      </c>
      <c r="P687" s="40">
        <v>21877</v>
      </c>
      <c r="Q687" s="43">
        <v>22353</v>
      </c>
      <c r="R687" s="43">
        <v>1550</v>
      </c>
      <c r="S687" s="40" t="s">
        <v>111</v>
      </c>
      <c r="T687" s="40" t="s">
        <v>129</v>
      </c>
      <c r="U687" s="43">
        <v>54.65</v>
      </c>
      <c r="V687" s="43">
        <v>0</v>
      </c>
      <c r="W687" s="43">
        <v>1.79</v>
      </c>
      <c r="X687" s="43">
        <v>0.15</v>
      </c>
      <c r="Y687" s="43">
        <f t="shared" si="60"/>
        <v>1.2529999999999999</v>
      </c>
      <c r="Z687" s="43">
        <f t="shared" si="61"/>
        <v>7.4999999999999997E-2</v>
      </c>
      <c r="AA687" s="43">
        <v>0.82499999999999996</v>
      </c>
      <c r="AB687" s="44">
        <v>1.13007164699764E-2</v>
      </c>
      <c r="AC687">
        <f t="shared" si="62"/>
        <v>52</v>
      </c>
      <c r="AD687">
        <f t="shared" si="63"/>
        <v>0</v>
      </c>
      <c r="AE687">
        <f t="shared" si="64"/>
        <v>0</v>
      </c>
      <c r="AF687">
        <f>'TP Factors'!$D$3</f>
        <v>1.168489000131735</v>
      </c>
      <c r="AG687">
        <f t="shared" si="65"/>
        <v>0</v>
      </c>
    </row>
    <row r="688" spans="1:33">
      <c r="A688" s="40" t="s">
        <v>65</v>
      </c>
      <c r="B688" s="40">
        <v>27</v>
      </c>
      <c r="C688" s="40" t="s">
        <v>66</v>
      </c>
      <c r="D688" s="41">
        <v>33.090000000000003</v>
      </c>
      <c r="E688" s="40" t="s">
        <v>67</v>
      </c>
      <c r="F688" s="40">
        <v>1234</v>
      </c>
      <c r="G688" s="35">
        <v>13</v>
      </c>
      <c r="H688" s="40" t="s">
        <v>68</v>
      </c>
      <c r="I688" s="40" t="s">
        <v>69</v>
      </c>
      <c r="J688" s="40">
        <v>50</v>
      </c>
      <c r="K688" s="42">
        <v>173.871991194</v>
      </c>
      <c r="L688" s="42">
        <v>342.94199306799999</v>
      </c>
      <c r="M688" s="41">
        <v>0.06</v>
      </c>
      <c r="N688" s="41">
        <v>0.01</v>
      </c>
      <c r="O688" s="40">
        <v>22403</v>
      </c>
      <c r="P688" s="40">
        <v>21926</v>
      </c>
      <c r="Q688" s="43">
        <v>22403</v>
      </c>
      <c r="R688" s="43">
        <v>1100</v>
      </c>
      <c r="S688" s="40" t="s">
        <v>111</v>
      </c>
      <c r="T688" s="40" t="s">
        <v>133</v>
      </c>
      <c r="U688" s="43">
        <v>54.65</v>
      </c>
      <c r="V688" s="43">
        <v>0</v>
      </c>
      <c r="W688" s="43">
        <v>1.85</v>
      </c>
      <c r="X688" s="43">
        <v>0.22</v>
      </c>
      <c r="Y688" s="43">
        <f t="shared" ref="Y688:Y751" si="66">W688*0.7</f>
        <v>1.2949999999999999</v>
      </c>
      <c r="Z688" s="43">
        <f t="shared" ref="Z688:Z751" si="67">X688*0.5</f>
        <v>0.11</v>
      </c>
      <c r="AA688" s="43">
        <v>0.28599999999999998</v>
      </c>
      <c r="AB688" s="44">
        <v>8.4742473037955401E-2</v>
      </c>
      <c r="AC688">
        <f t="shared" si="62"/>
        <v>136</v>
      </c>
      <c r="AD688">
        <f t="shared" si="63"/>
        <v>0</v>
      </c>
      <c r="AE688">
        <f t="shared" si="64"/>
        <v>0</v>
      </c>
      <c r="AF688">
        <f>'TP Factors'!$D$3</f>
        <v>1.168489000131735</v>
      </c>
      <c r="AG688">
        <f t="shared" si="65"/>
        <v>0</v>
      </c>
    </row>
    <row r="689" spans="1:33">
      <c r="A689" s="40" t="s">
        <v>65</v>
      </c>
      <c r="B689" s="40">
        <v>27</v>
      </c>
      <c r="C689" s="40" t="s">
        <v>66</v>
      </c>
      <c r="D689" s="41">
        <v>33.090000000000003</v>
      </c>
      <c r="E689" s="40" t="s">
        <v>67</v>
      </c>
      <c r="F689" s="40">
        <v>1234</v>
      </c>
      <c r="G689" s="35">
        <v>13</v>
      </c>
      <c r="H689" s="40" t="s">
        <v>68</v>
      </c>
      <c r="I689" s="40" t="s">
        <v>69</v>
      </c>
      <c r="J689" s="40">
        <v>22</v>
      </c>
      <c r="K689" s="42">
        <v>160.33433635700001</v>
      </c>
      <c r="L689" s="42">
        <v>247.328625636</v>
      </c>
      <c r="M689" s="41">
        <v>0.03</v>
      </c>
      <c r="N689" s="41">
        <v>0</v>
      </c>
      <c r="O689" s="40">
        <v>22408</v>
      </c>
      <c r="P689" s="40">
        <v>21931</v>
      </c>
      <c r="Q689" s="43">
        <v>22408</v>
      </c>
      <c r="R689" s="43">
        <v>1100</v>
      </c>
      <c r="S689" s="40" t="s">
        <v>77</v>
      </c>
      <c r="T689" s="40" t="s">
        <v>97</v>
      </c>
      <c r="U689" s="43">
        <v>54.65</v>
      </c>
      <c r="V689" s="43">
        <v>0</v>
      </c>
      <c r="W689" s="43">
        <v>1.85</v>
      </c>
      <c r="X689" s="43">
        <v>0.22</v>
      </c>
      <c r="Y689" s="43">
        <f t="shared" si="66"/>
        <v>1.2949999999999999</v>
      </c>
      <c r="Z689" s="43">
        <f t="shared" si="67"/>
        <v>0.11</v>
      </c>
      <c r="AA689" s="43">
        <v>0.17399999999999999</v>
      </c>
      <c r="AB689" s="44">
        <v>6.1115989911567803E-2</v>
      </c>
      <c r="AC689">
        <f t="shared" si="62"/>
        <v>60</v>
      </c>
      <c r="AD689">
        <f t="shared" si="63"/>
        <v>0</v>
      </c>
      <c r="AE689">
        <f t="shared" si="64"/>
        <v>0</v>
      </c>
      <c r="AF689">
        <f>'TP Factors'!$D$3</f>
        <v>1.168489000131735</v>
      </c>
      <c r="AG689">
        <f t="shared" si="65"/>
        <v>0</v>
      </c>
    </row>
    <row r="690" spans="1:33">
      <c r="A690" s="40" t="s">
        <v>65</v>
      </c>
      <c r="B690" s="40">
        <v>27</v>
      </c>
      <c r="C690" s="40" t="s">
        <v>66</v>
      </c>
      <c r="D690" s="41">
        <v>33.090000000000003</v>
      </c>
      <c r="E690" s="40" t="s">
        <v>67</v>
      </c>
      <c r="F690" s="40">
        <v>1234</v>
      </c>
      <c r="G690" s="35">
        <v>29</v>
      </c>
      <c r="H690" s="40" t="s">
        <v>68</v>
      </c>
      <c r="I690" s="40" t="s">
        <v>69</v>
      </c>
      <c r="J690" s="40">
        <v>50</v>
      </c>
      <c r="K690" s="42">
        <v>115.781242072</v>
      </c>
      <c r="L690" s="42">
        <v>449.12879357399999</v>
      </c>
      <c r="M690" s="41">
        <v>0.08</v>
      </c>
      <c r="N690" s="41">
        <v>0.01</v>
      </c>
      <c r="O690" s="40">
        <v>22417</v>
      </c>
      <c r="P690" s="40">
        <v>21940</v>
      </c>
      <c r="Q690" s="43">
        <v>22417</v>
      </c>
      <c r="R690" s="43">
        <v>1200</v>
      </c>
      <c r="S690" s="40" t="s">
        <v>77</v>
      </c>
      <c r="T690" s="40" t="s">
        <v>78</v>
      </c>
      <c r="U690" s="43">
        <v>54.65</v>
      </c>
      <c r="V690" s="43">
        <v>0</v>
      </c>
      <c r="W690" s="43">
        <v>2.39</v>
      </c>
      <c r="X690" s="43">
        <v>0.316</v>
      </c>
      <c r="Y690" s="43">
        <f t="shared" si="66"/>
        <v>1.673</v>
      </c>
      <c r="Z690" s="43">
        <f t="shared" si="67"/>
        <v>0.158</v>
      </c>
      <c r="AA690" s="43">
        <v>0.22</v>
      </c>
      <c r="AB690" s="44">
        <v>0.110981697943926</v>
      </c>
      <c r="AC690">
        <f t="shared" si="62"/>
        <v>137</v>
      </c>
      <c r="AD690">
        <f t="shared" si="63"/>
        <v>1</v>
      </c>
      <c r="AE690">
        <f t="shared" si="64"/>
        <v>0</v>
      </c>
      <c r="AF690">
        <f>'TP Factors'!$D$3</f>
        <v>1.168489000131735</v>
      </c>
      <c r="AG690">
        <f t="shared" si="65"/>
        <v>0</v>
      </c>
    </row>
    <row r="691" spans="1:33">
      <c r="A691" s="40" t="s">
        <v>65</v>
      </c>
      <c r="B691" s="40">
        <v>27</v>
      </c>
      <c r="C691" s="40" t="s">
        <v>66</v>
      </c>
      <c r="D691" s="41">
        <v>33.090000000000003</v>
      </c>
      <c r="E691" s="40" t="s">
        <v>67</v>
      </c>
      <c r="F691" s="40">
        <v>1234</v>
      </c>
      <c r="G691" s="35">
        <v>29</v>
      </c>
      <c r="H691" s="40" t="s">
        <v>68</v>
      </c>
      <c r="I691" s="40" t="s">
        <v>69</v>
      </c>
      <c r="J691" s="40">
        <v>16</v>
      </c>
      <c r="K691" s="42">
        <v>62.625100095199997</v>
      </c>
      <c r="L691" s="42">
        <v>142.778628621</v>
      </c>
      <c r="M691" s="41">
        <v>0.02</v>
      </c>
      <c r="N691" s="41">
        <v>0</v>
      </c>
      <c r="O691" s="40">
        <v>22418</v>
      </c>
      <c r="P691" s="40">
        <v>21941</v>
      </c>
      <c r="Q691" s="43">
        <v>22418</v>
      </c>
      <c r="R691" s="43">
        <v>1200</v>
      </c>
      <c r="S691" s="40" t="s">
        <v>77</v>
      </c>
      <c r="T691" s="40" t="s">
        <v>78</v>
      </c>
      <c r="U691" s="43">
        <v>54.65</v>
      </c>
      <c r="V691" s="43">
        <v>0</v>
      </c>
      <c r="W691" s="43">
        <v>2.39</v>
      </c>
      <c r="X691" s="43">
        <v>0.316</v>
      </c>
      <c r="Y691" s="43">
        <f t="shared" si="66"/>
        <v>1.673</v>
      </c>
      <c r="Z691" s="43">
        <f t="shared" si="67"/>
        <v>0.158</v>
      </c>
      <c r="AA691" s="43">
        <v>0.22</v>
      </c>
      <c r="AB691" s="44">
        <v>3.5281226365931201E-2</v>
      </c>
      <c r="AC691">
        <f t="shared" si="62"/>
        <v>44</v>
      </c>
      <c r="AD691">
        <f t="shared" si="63"/>
        <v>0</v>
      </c>
      <c r="AE691">
        <f t="shared" si="64"/>
        <v>0</v>
      </c>
      <c r="AF691">
        <f>'TP Factors'!$D$3</f>
        <v>1.168489000131735</v>
      </c>
      <c r="AG691">
        <f t="shared" si="65"/>
        <v>0</v>
      </c>
    </row>
    <row r="692" spans="1:33">
      <c r="A692" s="40" t="s">
        <v>65</v>
      </c>
      <c r="B692" s="40">
        <v>27</v>
      </c>
      <c r="C692" s="40" t="s">
        <v>66</v>
      </c>
      <c r="D692" s="41">
        <v>33.090000000000003</v>
      </c>
      <c r="E692" s="40" t="s">
        <v>67</v>
      </c>
      <c r="F692" s="40">
        <v>1234</v>
      </c>
      <c r="G692" s="35">
        <v>13</v>
      </c>
      <c r="H692" s="40" t="s">
        <v>68</v>
      </c>
      <c r="I692" s="40" t="s">
        <v>69</v>
      </c>
      <c r="J692" s="40">
        <v>1159</v>
      </c>
      <c r="K692" s="42">
        <v>583.43053768599998</v>
      </c>
      <c r="L692" s="42">
        <v>13088.039962000001</v>
      </c>
      <c r="M692" s="41">
        <v>1.5</v>
      </c>
      <c r="N692" s="41">
        <v>0.13</v>
      </c>
      <c r="O692" s="40">
        <v>22419</v>
      </c>
      <c r="P692" s="40">
        <v>21942</v>
      </c>
      <c r="Q692" s="43">
        <v>22419</v>
      </c>
      <c r="R692" s="43">
        <v>1100</v>
      </c>
      <c r="S692" s="40" t="s">
        <v>77</v>
      </c>
      <c r="T692" s="40" t="s">
        <v>97</v>
      </c>
      <c r="U692" s="43">
        <v>54.65</v>
      </c>
      <c r="V692" s="43">
        <v>0</v>
      </c>
      <c r="W692" s="43">
        <v>1.85</v>
      </c>
      <c r="X692" s="43">
        <v>0.22</v>
      </c>
      <c r="Y692" s="43">
        <f t="shared" si="66"/>
        <v>1.2949999999999999</v>
      </c>
      <c r="Z692" s="43">
        <f t="shared" si="67"/>
        <v>0.11</v>
      </c>
      <c r="AA692" s="43">
        <v>0.17399999999999999</v>
      </c>
      <c r="AB692" s="44">
        <v>3.2341121710158598</v>
      </c>
      <c r="AC692">
        <f t="shared" si="62"/>
        <v>3161</v>
      </c>
      <c r="AD692">
        <f t="shared" si="63"/>
        <v>9</v>
      </c>
      <c r="AE692">
        <f t="shared" si="64"/>
        <v>0.8</v>
      </c>
      <c r="AF692">
        <f>'TP Factors'!$D$3</f>
        <v>1.168489000131735</v>
      </c>
      <c r="AG692">
        <f t="shared" si="65"/>
        <v>0.9</v>
      </c>
    </row>
    <row r="693" spans="1:33">
      <c r="A693" s="40" t="s">
        <v>65</v>
      </c>
      <c r="B693" s="40">
        <v>27</v>
      </c>
      <c r="C693" s="40" t="s">
        <v>66</v>
      </c>
      <c r="D693" s="41">
        <v>33.090000000000003</v>
      </c>
      <c r="E693" s="40" t="s">
        <v>67</v>
      </c>
      <c r="F693" s="40">
        <v>1234</v>
      </c>
      <c r="G693" s="35">
        <v>13</v>
      </c>
      <c r="H693" s="40" t="s">
        <v>68</v>
      </c>
      <c r="I693" s="40" t="s">
        <v>69</v>
      </c>
      <c r="J693" s="40">
        <v>179</v>
      </c>
      <c r="K693" s="42">
        <v>190.83545709000001</v>
      </c>
      <c r="L693" s="42">
        <v>2023.2642149400001</v>
      </c>
      <c r="M693" s="41">
        <v>0.23</v>
      </c>
      <c r="N693" s="41">
        <v>0.02</v>
      </c>
      <c r="O693" s="40">
        <v>22421</v>
      </c>
      <c r="P693" s="40">
        <v>21944</v>
      </c>
      <c r="Q693" s="43">
        <v>22421</v>
      </c>
      <c r="R693" s="43">
        <v>1100</v>
      </c>
      <c r="S693" s="40" t="s">
        <v>77</v>
      </c>
      <c r="T693" s="40" t="s">
        <v>97</v>
      </c>
      <c r="U693" s="43">
        <v>54.65</v>
      </c>
      <c r="V693" s="43">
        <v>0</v>
      </c>
      <c r="W693" s="43">
        <v>1.85</v>
      </c>
      <c r="X693" s="43">
        <v>0.22</v>
      </c>
      <c r="Y693" s="43">
        <f t="shared" si="66"/>
        <v>1.2949999999999999</v>
      </c>
      <c r="Z693" s="43">
        <f t="shared" si="67"/>
        <v>0.11</v>
      </c>
      <c r="AA693" s="43">
        <v>0.17399999999999999</v>
      </c>
      <c r="AB693" s="44">
        <v>0.499957475791796</v>
      </c>
      <c r="AC693">
        <f t="shared" si="62"/>
        <v>489</v>
      </c>
      <c r="AD693">
        <f t="shared" si="63"/>
        <v>1</v>
      </c>
      <c r="AE693">
        <f t="shared" si="64"/>
        <v>0.1</v>
      </c>
      <c r="AF693">
        <f>'TP Factors'!$D$3</f>
        <v>1.168489000131735</v>
      </c>
      <c r="AG693">
        <f t="shared" si="65"/>
        <v>0.1</v>
      </c>
    </row>
    <row r="694" spans="1:33">
      <c r="A694" s="40" t="s">
        <v>65</v>
      </c>
      <c r="B694" s="40">
        <v>27</v>
      </c>
      <c r="C694" s="40" t="s">
        <v>66</v>
      </c>
      <c r="D694" s="41">
        <v>33.090000000000003</v>
      </c>
      <c r="E694" s="40" t="s">
        <v>67</v>
      </c>
      <c r="F694" s="40">
        <v>1234</v>
      </c>
      <c r="G694" s="35">
        <v>105</v>
      </c>
      <c r="H694" s="40" t="s">
        <v>68</v>
      </c>
      <c r="I694" s="40" t="s">
        <v>69</v>
      </c>
      <c r="J694" s="40">
        <v>1349</v>
      </c>
      <c r="K694" s="42">
        <v>285.02064682399998</v>
      </c>
      <c r="L694" s="42">
        <v>2990.7982921600001</v>
      </c>
      <c r="M694" s="41">
        <v>1.82</v>
      </c>
      <c r="N694" s="41">
        <v>0.34</v>
      </c>
      <c r="O694" s="40">
        <v>22422</v>
      </c>
      <c r="P694" s="40">
        <v>21945</v>
      </c>
      <c r="Q694" s="43">
        <v>22422</v>
      </c>
      <c r="R694" s="43">
        <v>1400</v>
      </c>
      <c r="S694" s="40" t="s">
        <v>77</v>
      </c>
      <c r="T694" s="40" t="s">
        <v>102</v>
      </c>
      <c r="U694" s="43">
        <v>54.65</v>
      </c>
      <c r="V694" s="43">
        <v>0</v>
      </c>
      <c r="W694" s="43">
        <v>2.83</v>
      </c>
      <c r="X694" s="43">
        <v>0.497</v>
      </c>
      <c r="Y694" s="43">
        <f t="shared" si="66"/>
        <v>1.9809999999999999</v>
      </c>
      <c r="Z694" s="43">
        <f t="shared" si="67"/>
        <v>0.2485</v>
      </c>
      <c r="AA694" s="43">
        <v>0.88600000000000001</v>
      </c>
      <c r="AB694" s="44">
        <v>0.73903939672587804</v>
      </c>
      <c r="AC694">
        <f t="shared" si="62"/>
        <v>3678</v>
      </c>
      <c r="AD694">
        <f t="shared" si="63"/>
        <v>16</v>
      </c>
      <c r="AE694">
        <f t="shared" si="64"/>
        <v>2</v>
      </c>
      <c r="AF694">
        <f>'TP Factors'!$D$3</f>
        <v>1.168489000131735</v>
      </c>
      <c r="AG694">
        <f t="shared" si="65"/>
        <v>2.2999999999999998</v>
      </c>
    </row>
    <row r="695" spans="1:33">
      <c r="A695" s="40" t="s">
        <v>65</v>
      </c>
      <c r="B695" s="40">
        <v>27</v>
      </c>
      <c r="C695" s="40" t="s">
        <v>66</v>
      </c>
      <c r="D695" s="41">
        <v>33.090000000000003</v>
      </c>
      <c r="E695" s="40" t="s">
        <v>67</v>
      </c>
      <c r="F695" s="40">
        <v>1234</v>
      </c>
      <c r="G695" s="35">
        <v>102.5</v>
      </c>
      <c r="H695" s="40" t="s">
        <v>68</v>
      </c>
      <c r="I695" s="40" t="s">
        <v>69</v>
      </c>
      <c r="J695" s="40">
        <v>132</v>
      </c>
      <c r="K695" s="42">
        <v>139.123958308</v>
      </c>
      <c r="L695" s="42">
        <v>391.98447484799999</v>
      </c>
      <c r="M695" s="41">
        <v>0.19</v>
      </c>
      <c r="N695" s="41">
        <v>0.03</v>
      </c>
      <c r="O695" s="40">
        <v>22423</v>
      </c>
      <c r="P695" s="40">
        <v>21946</v>
      </c>
      <c r="Q695" s="43">
        <v>22423</v>
      </c>
      <c r="R695" s="43">
        <v>1300</v>
      </c>
      <c r="S695" s="40" t="s">
        <v>72</v>
      </c>
      <c r="T695" s="40" t="s">
        <v>89</v>
      </c>
      <c r="U695" s="43">
        <v>54.65</v>
      </c>
      <c r="V695" s="43">
        <v>0</v>
      </c>
      <c r="W695" s="43">
        <v>2.42</v>
      </c>
      <c r="X695" s="43">
        <v>0.51600000000000001</v>
      </c>
      <c r="Y695" s="43">
        <f t="shared" si="66"/>
        <v>1.694</v>
      </c>
      <c r="Z695" s="43">
        <f t="shared" si="67"/>
        <v>0.25800000000000001</v>
      </c>
      <c r="AA695" s="43">
        <v>0.66200000000000003</v>
      </c>
      <c r="AB695" s="44">
        <v>9.6861085747122697E-2</v>
      </c>
      <c r="AC695">
        <f t="shared" si="62"/>
        <v>360</v>
      </c>
      <c r="AD695">
        <f t="shared" si="63"/>
        <v>1</v>
      </c>
      <c r="AE695">
        <f t="shared" si="64"/>
        <v>0.2</v>
      </c>
      <c r="AF695">
        <f>'TP Factors'!$D$3</f>
        <v>1.168489000131735</v>
      </c>
      <c r="AG695">
        <f t="shared" si="65"/>
        <v>0.2</v>
      </c>
    </row>
    <row r="696" spans="1:33">
      <c r="A696" s="40" t="s">
        <v>65</v>
      </c>
      <c r="B696" s="40">
        <v>27</v>
      </c>
      <c r="C696" s="40" t="s">
        <v>66</v>
      </c>
      <c r="D696" s="41">
        <v>33.090000000000003</v>
      </c>
      <c r="E696" s="40" t="s">
        <v>67</v>
      </c>
      <c r="F696" s="40">
        <v>1234</v>
      </c>
      <c r="G696" s="35">
        <v>98</v>
      </c>
      <c r="H696" s="40" t="s">
        <v>68</v>
      </c>
      <c r="I696" s="40" t="s">
        <v>69</v>
      </c>
      <c r="J696" s="40">
        <v>1144</v>
      </c>
      <c r="K696" s="42">
        <v>254.446255686</v>
      </c>
      <c r="L696" s="42">
        <v>3034.7989564600002</v>
      </c>
      <c r="M696" s="41">
        <v>1.44</v>
      </c>
      <c r="N696" s="41">
        <v>0.27</v>
      </c>
      <c r="O696" s="40">
        <v>22424</v>
      </c>
      <c r="P696" s="40">
        <v>21947</v>
      </c>
      <c r="Q696" s="43">
        <v>22424</v>
      </c>
      <c r="R696" s="43">
        <v>1700</v>
      </c>
      <c r="S696" s="40" t="s">
        <v>72</v>
      </c>
      <c r="T696" s="40" t="s">
        <v>114</v>
      </c>
      <c r="U696" s="43">
        <v>54.65</v>
      </c>
      <c r="V696" s="43">
        <v>0</v>
      </c>
      <c r="W696" s="43">
        <v>1.8</v>
      </c>
      <c r="X696" s="43">
        <v>0.47799999999999998</v>
      </c>
      <c r="Y696" s="43">
        <f t="shared" si="66"/>
        <v>1.26</v>
      </c>
      <c r="Z696" s="43">
        <f t="shared" si="67"/>
        <v>0.23899999999999999</v>
      </c>
      <c r="AA696" s="43">
        <v>0.72399999999999998</v>
      </c>
      <c r="AB696" s="44">
        <v>0.74991215417093204</v>
      </c>
      <c r="AC696">
        <f t="shared" si="62"/>
        <v>3050</v>
      </c>
      <c r="AD696">
        <f t="shared" si="63"/>
        <v>8</v>
      </c>
      <c r="AE696">
        <f t="shared" si="64"/>
        <v>1.6</v>
      </c>
      <c r="AF696">
        <f>'TP Factors'!$D$3</f>
        <v>1.168489000131735</v>
      </c>
      <c r="AG696">
        <f t="shared" si="65"/>
        <v>1.9</v>
      </c>
    </row>
    <row r="697" spans="1:33">
      <c r="A697" s="40" t="s">
        <v>65</v>
      </c>
      <c r="B697" s="40">
        <v>27</v>
      </c>
      <c r="C697" s="40" t="s">
        <v>66</v>
      </c>
      <c r="D697" s="41">
        <v>33.090000000000003</v>
      </c>
      <c r="E697" s="40" t="s">
        <v>67</v>
      </c>
      <c r="F697" s="40">
        <v>1234</v>
      </c>
      <c r="G697" s="35">
        <v>11.1</v>
      </c>
      <c r="H697" s="40" t="s">
        <v>68</v>
      </c>
      <c r="I697" s="40" t="s">
        <v>69</v>
      </c>
      <c r="J697" s="40">
        <v>844</v>
      </c>
      <c r="K697" s="42">
        <v>788.136783315</v>
      </c>
      <c r="L697" s="42">
        <v>4739.8989917899999</v>
      </c>
      <c r="M697" s="41">
        <v>0.74</v>
      </c>
      <c r="N697" s="41">
        <v>0.02</v>
      </c>
      <c r="O697" s="40">
        <v>22425</v>
      </c>
      <c r="P697" s="40">
        <v>21948</v>
      </c>
      <c r="Q697" s="43">
        <v>22425</v>
      </c>
      <c r="R697" s="43">
        <v>8120</v>
      </c>
      <c r="S697" s="40" t="s">
        <v>70</v>
      </c>
      <c r="T697" s="40" t="s">
        <v>71</v>
      </c>
      <c r="U697" s="43">
        <v>54.65</v>
      </c>
      <c r="V697" s="43">
        <v>0</v>
      </c>
      <c r="W697" s="43">
        <v>1.25</v>
      </c>
      <c r="X697" s="43">
        <v>5.2999999999999999E-2</v>
      </c>
      <c r="Y697" s="43">
        <f t="shared" si="66"/>
        <v>0.875</v>
      </c>
      <c r="Z697" s="43">
        <f t="shared" si="67"/>
        <v>2.6499999999999999E-2</v>
      </c>
      <c r="AA697" s="43">
        <v>0.35</v>
      </c>
      <c r="AB697" s="44">
        <v>0.64716004698373497</v>
      </c>
      <c r="AC697">
        <f t="shared" si="62"/>
        <v>1272</v>
      </c>
      <c r="AD697">
        <f t="shared" si="63"/>
        <v>2</v>
      </c>
      <c r="AE697">
        <f t="shared" si="64"/>
        <v>0.1</v>
      </c>
      <c r="AF697">
        <f>'TP Factors'!$D$3</f>
        <v>1.168489000131735</v>
      </c>
      <c r="AG697">
        <f t="shared" si="65"/>
        <v>0.1</v>
      </c>
    </row>
    <row r="698" spans="1:33">
      <c r="A698" s="40" t="s">
        <v>65</v>
      </c>
      <c r="B698" s="40">
        <v>27</v>
      </c>
      <c r="C698" s="40" t="s">
        <v>66</v>
      </c>
      <c r="D698" s="41">
        <v>33.090000000000003</v>
      </c>
      <c r="E698" s="40" t="s">
        <v>67</v>
      </c>
      <c r="F698" s="40">
        <v>1234</v>
      </c>
      <c r="G698" s="35">
        <v>98</v>
      </c>
      <c r="H698" s="40" t="s">
        <v>68</v>
      </c>
      <c r="I698" s="40" t="s">
        <v>69</v>
      </c>
      <c r="J698" s="40">
        <v>150</v>
      </c>
      <c r="K698" s="42">
        <v>88.578320624699998</v>
      </c>
      <c r="L698" s="42">
        <v>396.98527528300002</v>
      </c>
      <c r="M698" s="41">
        <v>0.19</v>
      </c>
      <c r="N698" s="41">
        <v>0.04</v>
      </c>
      <c r="O698" s="40">
        <v>22478</v>
      </c>
      <c r="P698" s="40">
        <v>22001</v>
      </c>
      <c r="Q698" s="43">
        <v>22478</v>
      </c>
      <c r="R698" s="43">
        <v>1700</v>
      </c>
      <c r="S698" s="40" t="s">
        <v>72</v>
      </c>
      <c r="T698" s="40" t="s">
        <v>114</v>
      </c>
      <c r="U698" s="43">
        <v>54.65</v>
      </c>
      <c r="V698" s="43">
        <v>0</v>
      </c>
      <c r="W698" s="43">
        <v>1.8</v>
      </c>
      <c r="X698" s="43">
        <v>0.47799999999999998</v>
      </c>
      <c r="Y698" s="43">
        <f t="shared" si="66"/>
        <v>1.26</v>
      </c>
      <c r="Z698" s="43">
        <f t="shared" si="67"/>
        <v>0.23899999999999999</v>
      </c>
      <c r="AA698" s="43">
        <v>0.72399999999999998</v>
      </c>
      <c r="AB698" s="44">
        <v>9.8096805504791093E-2</v>
      </c>
      <c r="AC698">
        <f t="shared" si="62"/>
        <v>399</v>
      </c>
      <c r="AD698">
        <f t="shared" si="63"/>
        <v>1</v>
      </c>
      <c r="AE698">
        <f t="shared" si="64"/>
        <v>0.2</v>
      </c>
      <c r="AF698">
        <f>'TP Factors'!$D$3</f>
        <v>1.168489000131735</v>
      </c>
      <c r="AG698">
        <f t="shared" si="65"/>
        <v>0.2</v>
      </c>
    </row>
    <row r="699" spans="1:33">
      <c r="A699" s="40" t="s">
        <v>65</v>
      </c>
      <c r="B699" s="40">
        <v>27</v>
      </c>
      <c r="C699" s="40" t="s">
        <v>66</v>
      </c>
      <c r="D699" s="41">
        <v>33.090000000000003</v>
      </c>
      <c r="E699" s="40" t="s">
        <v>67</v>
      </c>
      <c r="F699" s="40">
        <v>1234</v>
      </c>
      <c r="G699" s="35">
        <v>45</v>
      </c>
      <c r="H699" s="40" t="s">
        <v>68</v>
      </c>
      <c r="I699" s="40" t="s">
        <v>69</v>
      </c>
      <c r="J699" s="40">
        <v>243</v>
      </c>
      <c r="K699" s="42">
        <v>108.70868991499999</v>
      </c>
      <c r="L699" s="42">
        <v>758.44672075799997</v>
      </c>
      <c r="M699" s="41">
        <v>0.2</v>
      </c>
      <c r="N699" s="41">
        <v>0.06</v>
      </c>
      <c r="O699" s="40">
        <v>22494</v>
      </c>
      <c r="P699" s="40">
        <v>22017</v>
      </c>
      <c r="Q699" s="43">
        <v>22494</v>
      </c>
      <c r="R699" s="43">
        <v>8140</v>
      </c>
      <c r="S699" s="40" t="s">
        <v>77</v>
      </c>
      <c r="T699" s="40" t="s">
        <v>79</v>
      </c>
      <c r="U699" s="43">
        <v>54.65</v>
      </c>
      <c r="V699" s="43">
        <v>0</v>
      </c>
      <c r="W699" s="43">
        <v>1.18</v>
      </c>
      <c r="X699" s="43">
        <v>0.48</v>
      </c>
      <c r="Y699" s="43">
        <f t="shared" si="66"/>
        <v>0.82599999999999996</v>
      </c>
      <c r="Z699" s="43">
        <f t="shared" si="67"/>
        <v>0.24</v>
      </c>
      <c r="AA699" s="43">
        <v>0.63</v>
      </c>
      <c r="AB699" s="44">
        <v>0.18741551658845501</v>
      </c>
      <c r="AC699">
        <f t="shared" si="62"/>
        <v>663</v>
      </c>
      <c r="AD699">
        <f t="shared" si="63"/>
        <v>1</v>
      </c>
      <c r="AE699">
        <f t="shared" si="64"/>
        <v>0.4</v>
      </c>
      <c r="AF699">
        <f>'TP Factors'!$D$3</f>
        <v>1.168489000131735</v>
      </c>
      <c r="AG699">
        <f t="shared" si="65"/>
        <v>0.5</v>
      </c>
    </row>
    <row r="700" spans="1:33">
      <c r="A700" s="40" t="s">
        <v>65</v>
      </c>
      <c r="B700" s="40">
        <v>27</v>
      </c>
      <c r="C700" s="40" t="s">
        <v>66</v>
      </c>
      <c r="D700" s="41">
        <v>33.090000000000003</v>
      </c>
      <c r="E700" s="40" t="s">
        <v>67</v>
      </c>
      <c r="F700" s="40">
        <v>1234</v>
      </c>
      <c r="G700" s="35">
        <v>105</v>
      </c>
      <c r="H700" s="40" t="s">
        <v>68</v>
      </c>
      <c r="I700" s="40" t="s">
        <v>69</v>
      </c>
      <c r="J700" s="40">
        <v>1949</v>
      </c>
      <c r="K700" s="42">
        <v>315.89152411200001</v>
      </c>
      <c r="L700" s="42">
        <v>4313.41949234</v>
      </c>
      <c r="M700" s="41">
        <v>2.63</v>
      </c>
      <c r="N700" s="41">
        <v>0.48</v>
      </c>
      <c r="O700" s="40">
        <v>22495</v>
      </c>
      <c r="P700" s="40">
        <v>22018</v>
      </c>
      <c r="Q700" s="43">
        <v>22495</v>
      </c>
      <c r="R700" s="43">
        <v>1400</v>
      </c>
      <c r="S700" s="40" t="s">
        <v>111</v>
      </c>
      <c r="T700" s="40" t="s">
        <v>118</v>
      </c>
      <c r="U700" s="43">
        <v>54.65</v>
      </c>
      <c r="V700" s="43">
        <v>0</v>
      </c>
      <c r="W700" s="43">
        <v>2.83</v>
      </c>
      <c r="X700" s="43">
        <v>0.497</v>
      </c>
      <c r="Y700" s="43">
        <f t="shared" si="66"/>
        <v>1.9809999999999999</v>
      </c>
      <c r="Z700" s="43">
        <f t="shared" si="67"/>
        <v>0.2485</v>
      </c>
      <c r="AA700" s="43">
        <v>0.88800000000000001</v>
      </c>
      <c r="AB700" s="44">
        <v>1.0658649056125999</v>
      </c>
      <c r="AC700">
        <f t="shared" si="62"/>
        <v>5317</v>
      </c>
      <c r="AD700">
        <f t="shared" si="63"/>
        <v>23</v>
      </c>
      <c r="AE700">
        <f t="shared" si="64"/>
        <v>2.9</v>
      </c>
      <c r="AF700">
        <f>'TP Factors'!$D$3</f>
        <v>1.168489000131735</v>
      </c>
      <c r="AG700">
        <f t="shared" si="65"/>
        <v>3.4</v>
      </c>
    </row>
    <row r="701" spans="1:33">
      <c r="A701" s="40" t="s">
        <v>65</v>
      </c>
      <c r="B701" s="40">
        <v>27</v>
      </c>
      <c r="C701" s="40" t="s">
        <v>66</v>
      </c>
      <c r="D701" s="41">
        <v>33.090000000000003</v>
      </c>
      <c r="E701" s="40" t="s">
        <v>67</v>
      </c>
      <c r="F701" s="40">
        <v>1234</v>
      </c>
      <c r="G701" s="35">
        <v>105</v>
      </c>
      <c r="H701" s="40" t="s">
        <v>68</v>
      </c>
      <c r="I701" s="40" t="s">
        <v>69</v>
      </c>
      <c r="J701" s="40">
        <v>288</v>
      </c>
      <c r="K701" s="42">
        <v>185.26665641</v>
      </c>
      <c r="L701" s="42">
        <v>637.67553907900003</v>
      </c>
      <c r="M701" s="41">
        <v>0.39</v>
      </c>
      <c r="N701" s="41">
        <v>7.0000000000000007E-2</v>
      </c>
      <c r="O701" s="40">
        <v>22518</v>
      </c>
      <c r="P701" s="40">
        <v>22041</v>
      </c>
      <c r="Q701" s="43">
        <v>22518</v>
      </c>
      <c r="R701" s="43">
        <v>1400</v>
      </c>
      <c r="S701" s="40" t="s">
        <v>111</v>
      </c>
      <c r="T701" s="40" t="s">
        <v>118</v>
      </c>
      <c r="U701" s="43">
        <v>54.65</v>
      </c>
      <c r="V701" s="43">
        <v>0</v>
      </c>
      <c r="W701" s="43">
        <v>2.83</v>
      </c>
      <c r="X701" s="43">
        <v>0.497</v>
      </c>
      <c r="Y701" s="43">
        <f t="shared" si="66"/>
        <v>1.9809999999999999</v>
      </c>
      <c r="Z701" s="43">
        <f t="shared" si="67"/>
        <v>0.2485</v>
      </c>
      <c r="AA701" s="43">
        <v>0.88800000000000001</v>
      </c>
      <c r="AB701" s="44">
        <v>0.15757242705440999</v>
      </c>
      <c r="AC701">
        <f t="shared" si="62"/>
        <v>786</v>
      </c>
      <c r="AD701">
        <f t="shared" si="63"/>
        <v>3</v>
      </c>
      <c r="AE701">
        <f t="shared" si="64"/>
        <v>0.4</v>
      </c>
      <c r="AF701">
        <f>'TP Factors'!$D$3</f>
        <v>1.168489000131735</v>
      </c>
      <c r="AG701">
        <f t="shared" si="65"/>
        <v>0.5</v>
      </c>
    </row>
    <row r="702" spans="1:33">
      <c r="A702" s="40" t="s">
        <v>65</v>
      </c>
      <c r="B702" s="40">
        <v>27</v>
      </c>
      <c r="C702" s="40" t="s">
        <v>66</v>
      </c>
      <c r="D702" s="41">
        <v>33.090000000000003</v>
      </c>
      <c r="E702" s="40" t="s">
        <v>67</v>
      </c>
      <c r="F702" s="40">
        <v>1234</v>
      </c>
      <c r="G702" s="35">
        <v>45</v>
      </c>
      <c r="H702" s="40" t="s">
        <v>68</v>
      </c>
      <c r="I702" s="40" t="s">
        <v>69</v>
      </c>
      <c r="J702" s="40">
        <v>560</v>
      </c>
      <c r="K702" s="42">
        <v>216.95083657699999</v>
      </c>
      <c r="L702" s="42">
        <v>1415.1162194799999</v>
      </c>
      <c r="M702" s="41">
        <v>0.47</v>
      </c>
      <c r="N702" s="41">
        <v>0.13</v>
      </c>
      <c r="O702" s="40">
        <v>22524</v>
      </c>
      <c r="P702" s="40">
        <v>22047</v>
      </c>
      <c r="Q702" s="43">
        <v>22524</v>
      </c>
      <c r="R702" s="43">
        <v>8140</v>
      </c>
      <c r="S702" s="40" t="s">
        <v>111</v>
      </c>
      <c r="T702" s="40" t="s">
        <v>136</v>
      </c>
      <c r="U702" s="43">
        <v>54.65</v>
      </c>
      <c r="V702" s="43">
        <v>0</v>
      </c>
      <c r="W702" s="43">
        <v>1.18</v>
      </c>
      <c r="X702" s="43">
        <v>0.48</v>
      </c>
      <c r="Y702" s="43">
        <f t="shared" si="66"/>
        <v>0.82599999999999996</v>
      </c>
      <c r="Z702" s="43">
        <f t="shared" si="67"/>
        <v>0.24</v>
      </c>
      <c r="AA702" s="43">
        <v>0.77700000000000002</v>
      </c>
      <c r="AB702" s="44">
        <v>0.34968143450611999</v>
      </c>
      <c r="AC702">
        <f t="shared" si="62"/>
        <v>1526</v>
      </c>
      <c r="AD702">
        <f t="shared" si="63"/>
        <v>3</v>
      </c>
      <c r="AE702">
        <f t="shared" si="64"/>
        <v>0.8</v>
      </c>
      <c r="AF702">
        <f>'TP Factors'!$D$3</f>
        <v>1.168489000131735</v>
      </c>
      <c r="AG702">
        <f t="shared" si="65"/>
        <v>0.9</v>
      </c>
    </row>
    <row r="703" spans="1:33">
      <c r="A703" s="40" t="s">
        <v>65</v>
      </c>
      <c r="B703" s="40">
        <v>27</v>
      </c>
      <c r="C703" s="40" t="s">
        <v>66</v>
      </c>
      <c r="D703" s="41">
        <v>33.090000000000003</v>
      </c>
      <c r="E703" s="40" t="s">
        <v>67</v>
      </c>
      <c r="F703" s="40">
        <v>1234</v>
      </c>
      <c r="G703" s="35">
        <v>13</v>
      </c>
      <c r="H703" s="40" t="s">
        <v>68</v>
      </c>
      <c r="I703" s="40" t="s">
        <v>69</v>
      </c>
      <c r="J703" s="40">
        <v>141</v>
      </c>
      <c r="K703" s="42">
        <v>221.66047078099999</v>
      </c>
      <c r="L703" s="42">
        <v>1597.84355194</v>
      </c>
      <c r="M703" s="41">
        <v>0.18</v>
      </c>
      <c r="N703" s="41">
        <v>0.02</v>
      </c>
      <c r="O703" s="40">
        <v>22526</v>
      </c>
      <c r="P703" s="40">
        <v>22049</v>
      </c>
      <c r="Q703" s="43">
        <v>22526</v>
      </c>
      <c r="R703" s="43">
        <v>1100</v>
      </c>
      <c r="S703" s="40" t="s">
        <v>77</v>
      </c>
      <c r="T703" s="40" t="s">
        <v>97</v>
      </c>
      <c r="U703" s="43">
        <v>54.65</v>
      </c>
      <c r="V703" s="43">
        <v>0</v>
      </c>
      <c r="W703" s="43">
        <v>1.85</v>
      </c>
      <c r="X703" s="43">
        <v>0.22</v>
      </c>
      <c r="Y703" s="43">
        <f t="shared" si="66"/>
        <v>1.2949999999999999</v>
      </c>
      <c r="Z703" s="43">
        <f t="shared" si="67"/>
        <v>0.11</v>
      </c>
      <c r="AA703" s="43">
        <v>0.17399999999999999</v>
      </c>
      <c r="AB703" s="44">
        <v>0.39483416108022101</v>
      </c>
      <c r="AC703">
        <f t="shared" si="62"/>
        <v>386</v>
      </c>
      <c r="AD703">
        <f t="shared" si="63"/>
        <v>1</v>
      </c>
      <c r="AE703">
        <f t="shared" si="64"/>
        <v>0.1</v>
      </c>
      <c r="AF703">
        <f>'TP Factors'!$D$3</f>
        <v>1.168489000131735</v>
      </c>
      <c r="AG703">
        <f t="shared" si="65"/>
        <v>0.1</v>
      </c>
    </row>
    <row r="704" spans="1:33">
      <c r="A704" s="40" t="s">
        <v>65</v>
      </c>
      <c r="B704" s="40">
        <v>27</v>
      </c>
      <c r="C704" s="40" t="s">
        <v>66</v>
      </c>
      <c r="D704" s="41">
        <v>33.090000000000003</v>
      </c>
      <c r="E704" s="40" t="s">
        <v>67</v>
      </c>
      <c r="F704" s="40">
        <v>1234</v>
      </c>
      <c r="G704" s="35">
        <v>98</v>
      </c>
      <c r="H704" s="40" t="s">
        <v>68</v>
      </c>
      <c r="I704" s="40" t="s">
        <v>69</v>
      </c>
      <c r="J704" s="40">
        <v>59</v>
      </c>
      <c r="K704" s="42">
        <v>86.640531207500004</v>
      </c>
      <c r="L704" s="42">
        <v>157.45201512899999</v>
      </c>
      <c r="M704" s="41">
        <v>7.0000000000000007E-2</v>
      </c>
      <c r="N704" s="41">
        <v>0.01</v>
      </c>
      <c r="O704" s="40">
        <v>22538</v>
      </c>
      <c r="P704" s="40">
        <v>22061</v>
      </c>
      <c r="Q704" s="43">
        <v>22538</v>
      </c>
      <c r="R704" s="43">
        <v>1700</v>
      </c>
      <c r="S704" s="40" t="s">
        <v>72</v>
      </c>
      <c r="T704" s="40" t="s">
        <v>114</v>
      </c>
      <c r="U704" s="43">
        <v>54.65</v>
      </c>
      <c r="V704" s="43">
        <v>0</v>
      </c>
      <c r="W704" s="43">
        <v>1.8</v>
      </c>
      <c r="X704" s="43">
        <v>0.47799999999999998</v>
      </c>
      <c r="Y704" s="43">
        <f t="shared" si="66"/>
        <v>1.26</v>
      </c>
      <c r="Z704" s="43">
        <f t="shared" si="67"/>
        <v>0.23899999999999999</v>
      </c>
      <c r="AA704" s="43">
        <v>0.72399999999999998</v>
      </c>
      <c r="AB704" s="44">
        <v>3.8907084632909102E-2</v>
      </c>
      <c r="AC704">
        <f t="shared" si="62"/>
        <v>158</v>
      </c>
      <c r="AD704">
        <f t="shared" si="63"/>
        <v>0</v>
      </c>
      <c r="AE704">
        <f t="shared" si="64"/>
        <v>0.1</v>
      </c>
      <c r="AF704">
        <f>'TP Factors'!$D$3</f>
        <v>1.168489000131735</v>
      </c>
      <c r="AG704">
        <f t="shared" si="65"/>
        <v>0.1</v>
      </c>
    </row>
    <row r="705" spans="1:33">
      <c r="A705" s="40" t="s">
        <v>65</v>
      </c>
      <c r="B705" s="40">
        <v>27</v>
      </c>
      <c r="C705" s="40" t="s">
        <v>66</v>
      </c>
      <c r="D705" s="41">
        <v>33.090000000000003</v>
      </c>
      <c r="E705" s="40" t="s">
        <v>67</v>
      </c>
      <c r="F705" s="40">
        <v>1234</v>
      </c>
      <c r="G705" s="35">
        <v>13</v>
      </c>
      <c r="H705" s="40" t="s">
        <v>68</v>
      </c>
      <c r="I705" s="40" t="s">
        <v>69</v>
      </c>
      <c r="J705" s="40">
        <v>1</v>
      </c>
      <c r="K705" s="42">
        <v>13.154773564299999</v>
      </c>
      <c r="L705" s="42">
        <v>7.4976283189000004</v>
      </c>
      <c r="M705" s="41">
        <v>0</v>
      </c>
      <c r="N705" s="41">
        <v>0</v>
      </c>
      <c r="O705" s="40">
        <v>22571</v>
      </c>
      <c r="P705" s="40">
        <v>22093</v>
      </c>
      <c r="Q705" s="43">
        <v>22571</v>
      </c>
      <c r="R705" s="43">
        <v>1100</v>
      </c>
      <c r="S705" s="40" t="s">
        <v>77</v>
      </c>
      <c r="T705" s="40" t="s">
        <v>97</v>
      </c>
      <c r="U705" s="43">
        <v>54.65</v>
      </c>
      <c r="V705" s="43">
        <v>0</v>
      </c>
      <c r="W705" s="43">
        <v>1.85</v>
      </c>
      <c r="X705" s="43">
        <v>0.22</v>
      </c>
      <c r="Y705" s="43">
        <f t="shared" si="66"/>
        <v>1.2949999999999999</v>
      </c>
      <c r="Z705" s="43">
        <f t="shared" si="67"/>
        <v>0.11</v>
      </c>
      <c r="AA705" s="43">
        <v>0.17399999999999999</v>
      </c>
      <c r="AB705" s="44">
        <v>1.8526968950023401E-3</v>
      </c>
      <c r="AC705">
        <f t="shared" si="62"/>
        <v>2</v>
      </c>
      <c r="AD705">
        <f t="shared" si="63"/>
        <v>0</v>
      </c>
      <c r="AE705">
        <f t="shared" si="64"/>
        <v>0</v>
      </c>
      <c r="AF705">
        <f>'TP Factors'!$D$3</f>
        <v>1.168489000131735</v>
      </c>
      <c r="AG705">
        <f t="shared" si="65"/>
        <v>0</v>
      </c>
    </row>
    <row r="706" spans="1:33">
      <c r="A706" s="40" t="s">
        <v>65</v>
      </c>
      <c r="B706" s="40">
        <v>27</v>
      </c>
      <c r="C706" s="40" t="s">
        <v>66</v>
      </c>
      <c r="D706" s="41">
        <v>33.090000000000003</v>
      </c>
      <c r="E706" s="40" t="s">
        <v>67</v>
      </c>
      <c r="F706" s="40">
        <v>1234</v>
      </c>
      <c r="G706" s="35">
        <v>13</v>
      </c>
      <c r="H706" s="40" t="s">
        <v>68</v>
      </c>
      <c r="I706" s="40" t="s">
        <v>69</v>
      </c>
      <c r="J706" s="40">
        <v>82</v>
      </c>
      <c r="K706" s="42">
        <v>161.262610438</v>
      </c>
      <c r="L706" s="42">
        <v>923.476437261</v>
      </c>
      <c r="M706" s="41">
        <v>0.11</v>
      </c>
      <c r="N706" s="41">
        <v>0.01</v>
      </c>
      <c r="O706" s="40">
        <v>22596</v>
      </c>
      <c r="P706" s="40">
        <v>22117</v>
      </c>
      <c r="Q706" s="43">
        <v>22596</v>
      </c>
      <c r="R706" s="43">
        <v>1100</v>
      </c>
      <c r="S706" s="40" t="s">
        <v>77</v>
      </c>
      <c r="T706" s="40" t="s">
        <v>97</v>
      </c>
      <c r="U706" s="43">
        <v>54.65</v>
      </c>
      <c r="V706" s="43">
        <v>0</v>
      </c>
      <c r="W706" s="43">
        <v>1.85</v>
      </c>
      <c r="X706" s="43">
        <v>0.22</v>
      </c>
      <c r="Y706" s="43">
        <f t="shared" si="66"/>
        <v>1.2949999999999999</v>
      </c>
      <c r="Z706" s="43">
        <f t="shared" si="67"/>
        <v>0.11</v>
      </c>
      <c r="AA706" s="43">
        <v>0.17399999999999999</v>
      </c>
      <c r="AB706" s="44">
        <v>0.228195084528444</v>
      </c>
      <c r="AC706">
        <f t="shared" si="62"/>
        <v>223</v>
      </c>
      <c r="AD706">
        <f t="shared" si="63"/>
        <v>1</v>
      </c>
      <c r="AE706">
        <f t="shared" si="64"/>
        <v>0.1</v>
      </c>
      <c r="AF706">
        <f>'TP Factors'!$D$3</f>
        <v>1.168489000131735</v>
      </c>
      <c r="AG706">
        <f t="shared" si="65"/>
        <v>0.1</v>
      </c>
    </row>
    <row r="707" spans="1:33">
      <c r="A707" s="40" t="s">
        <v>65</v>
      </c>
      <c r="B707" s="40">
        <v>27</v>
      </c>
      <c r="C707" s="40" t="s">
        <v>66</v>
      </c>
      <c r="D707" s="41">
        <v>33.090000000000003</v>
      </c>
      <c r="E707" s="40" t="s">
        <v>67</v>
      </c>
      <c r="F707" s="40">
        <v>1234</v>
      </c>
      <c r="G707" s="35">
        <v>13</v>
      </c>
      <c r="H707" s="40" t="s">
        <v>68</v>
      </c>
      <c r="I707" s="40" t="s">
        <v>69</v>
      </c>
      <c r="J707" s="40">
        <v>16</v>
      </c>
      <c r="K707" s="42">
        <v>64.762204506700002</v>
      </c>
      <c r="L707" s="42">
        <v>175.699214009</v>
      </c>
      <c r="M707" s="41">
        <v>0.02</v>
      </c>
      <c r="N707" s="41">
        <v>0</v>
      </c>
      <c r="O707" s="40">
        <v>22601</v>
      </c>
      <c r="P707" s="40">
        <v>22122</v>
      </c>
      <c r="Q707" s="43">
        <v>22601</v>
      </c>
      <c r="R707" s="43">
        <v>1100</v>
      </c>
      <c r="S707" s="40" t="s">
        <v>77</v>
      </c>
      <c r="T707" s="40" t="s">
        <v>97</v>
      </c>
      <c r="U707" s="43">
        <v>54.65</v>
      </c>
      <c r="V707" s="43">
        <v>0</v>
      </c>
      <c r="W707" s="43">
        <v>1.85</v>
      </c>
      <c r="X707" s="43">
        <v>0.22</v>
      </c>
      <c r="Y707" s="43">
        <f t="shared" si="66"/>
        <v>1.2949999999999999</v>
      </c>
      <c r="Z707" s="43">
        <f t="shared" si="67"/>
        <v>0.11</v>
      </c>
      <c r="AA707" s="43">
        <v>0.17399999999999999</v>
      </c>
      <c r="AB707" s="44">
        <v>4.3416047635982197E-2</v>
      </c>
      <c r="AC707">
        <f t="shared" ref="AC707:AC770" si="68">ROUND(AB707*AA707*U707*102.79,0)</f>
        <v>42</v>
      </c>
      <c r="AD707">
        <f t="shared" ref="AD707:AD770" si="69">ROUND(Y707*AC707*0.002205,0)</f>
        <v>0</v>
      </c>
      <c r="AE707">
        <f t="shared" ref="AE707:AE770" si="70">ROUND(Z707*AC707*0.002205,1)</f>
        <v>0</v>
      </c>
      <c r="AF707">
        <f>'TP Factors'!$D$3</f>
        <v>1.168489000131735</v>
      </c>
      <c r="AG707">
        <f t="shared" ref="AG707:AG770" si="71">ROUND(AE707*AF707,1)</f>
        <v>0</v>
      </c>
    </row>
    <row r="708" spans="1:33">
      <c r="A708" s="40" t="s">
        <v>65</v>
      </c>
      <c r="B708" s="40">
        <v>27</v>
      </c>
      <c r="C708" s="40" t="s">
        <v>66</v>
      </c>
      <c r="D708" s="41">
        <v>33.090000000000003</v>
      </c>
      <c r="E708" s="40" t="s">
        <v>67</v>
      </c>
      <c r="F708" s="40">
        <v>1234</v>
      </c>
      <c r="G708" s="35">
        <v>13</v>
      </c>
      <c r="H708" s="40" t="s">
        <v>68</v>
      </c>
      <c r="I708" s="40" t="s">
        <v>69</v>
      </c>
      <c r="J708" s="40">
        <v>8</v>
      </c>
      <c r="K708" s="42">
        <v>52.513339512199998</v>
      </c>
      <c r="L708" s="42">
        <v>95.3333390393</v>
      </c>
      <c r="M708" s="41">
        <v>0.01</v>
      </c>
      <c r="N708" s="41">
        <v>0</v>
      </c>
      <c r="O708" s="40">
        <v>22611</v>
      </c>
      <c r="P708" s="40">
        <v>22132</v>
      </c>
      <c r="Q708" s="43">
        <v>22611</v>
      </c>
      <c r="R708" s="43">
        <v>1100</v>
      </c>
      <c r="S708" s="40" t="s">
        <v>77</v>
      </c>
      <c r="T708" s="40" t="s">
        <v>97</v>
      </c>
      <c r="U708" s="43">
        <v>54.65</v>
      </c>
      <c r="V708" s="43">
        <v>0</v>
      </c>
      <c r="W708" s="43">
        <v>1.85</v>
      </c>
      <c r="X708" s="43">
        <v>0.22</v>
      </c>
      <c r="Y708" s="43">
        <f t="shared" si="66"/>
        <v>1.2949999999999999</v>
      </c>
      <c r="Z708" s="43">
        <f t="shared" si="67"/>
        <v>0.11</v>
      </c>
      <c r="AA708" s="43">
        <v>0.17399999999999999</v>
      </c>
      <c r="AB708" s="44">
        <v>2.3557286877170399E-2</v>
      </c>
      <c r="AC708">
        <f t="shared" si="68"/>
        <v>23</v>
      </c>
      <c r="AD708">
        <f t="shared" si="69"/>
        <v>0</v>
      </c>
      <c r="AE708">
        <f t="shared" si="70"/>
        <v>0</v>
      </c>
      <c r="AF708">
        <f>'TP Factors'!$D$3</f>
        <v>1.168489000131735</v>
      </c>
      <c r="AG708">
        <f t="shared" si="71"/>
        <v>0</v>
      </c>
    </row>
    <row r="709" spans="1:33">
      <c r="A709" s="40" t="s">
        <v>65</v>
      </c>
      <c r="B709" s="40">
        <v>27</v>
      </c>
      <c r="C709" s="40" t="s">
        <v>66</v>
      </c>
      <c r="D709" s="41">
        <v>33.090000000000003</v>
      </c>
      <c r="E709" s="40" t="s">
        <v>67</v>
      </c>
      <c r="F709" s="40">
        <v>1234</v>
      </c>
      <c r="G709" s="35">
        <v>13</v>
      </c>
      <c r="H709" s="40" t="s">
        <v>68</v>
      </c>
      <c r="I709" s="40" t="s">
        <v>69</v>
      </c>
      <c r="J709" s="40">
        <v>0</v>
      </c>
      <c r="K709" s="42">
        <v>10.783751710500001</v>
      </c>
      <c r="L709" s="42">
        <v>4.72404036</v>
      </c>
      <c r="M709" s="41">
        <v>0</v>
      </c>
      <c r="N709" s="41">
        <v>0</v>
      </c>
      <c r="O709" s="40">
        <v>22621</v>
      </c>
      <c r="P709" s="40">
        <v>22142</v>
      </c>
      <c r="Q709" s="43">
        <v>22621</v>
      </c>
      <c r="R709" s="43">
        <v>1100</v>
      </c>
      <c r="S709" s="40" t="s">
        <v>77</v>
      </c>
      <c r="T709" s="40" t="s">
        <v>97</v>
      </c>
      <c r="U709" s="43">
        <v>54.65</v>
      </c>
      <c r="V709" s="43">
        <v>0</v>
      </c>
      <c r="W709" s="43">
        <v>1.85</v>
      </c>
      <c r="X709" s="43">
        <v>0.22</v>
      </c>
      <c r="Y709" s="43">
        <f t="shared" si="66"/>
        <v>1.2949999999999999</v>
      </c>
      <c r="Z709" s="43">
        <f t="shared" si="67"/>
        <v>0.11</v>
      </c>
      <c r="AA709" s="43">
        <v>0.17399999999999999</v>
      </c>
      <c r="AB709" s="44">
        <v>1.16733112604983E-3</v>
      </c>
      <c r="AC709">
        <f t="shared" si="68"/>
        <v>1</v>
      </c>
      <c r="AD709">
        <f t="shared" si="69"/>
        <v>0</v>
      </c>
      <c r="AE709">
        <f t="shared" si="70"/>
        <v>0</v>
      </c>
      <c r="AF709">
        <f>'TP Factors'!$D$3</f>
        <v>1.168489000131735</v>
      </c>
      <c r="AG709">
        <f t="shared" si="71"/>
        <v>0</v>
      </c>
    </row>
    <row r="710" spans="1:33">
      <c r="A710" s="40" t="s">
        <v>65</v>
      </c>
      <c r="B710" s="40">
        <v>27</v>
      </c>
      <c r="C710" s="40" t="s">
        <v>66</v>
      </c>
      <c r="D710" s="41">
        <v>33.090000000000003</v>
      </c>
      <c r="E710" s="40" t="s">
        <v>67</v>
      </c>
      <c r="F710" s="40">
        <v>1234</v>
      </c>
      <c r="G710" s="35">
        <v>11.1</v>
      </c>
      <c r="H710" s="40" t="s">
        <v>68</v>
      </c>
      <c r="I710" s="40" t="s">
        <v>69</v>
      </c>
      <c r="J710" s="40">
        <v>1</v>
      </c>
      <c r="K710" s="42">
        <v>10.024355181900001</v>
      </c>
      <c r="L710" s="42">
        <v>3.73974540719</v>
      </c>
      <c r="M710" s="41">
        <v>0</v>
      </c>
      <c r="N710" s="41">
        <v>0</v>
      </c>
      <c r="O710" s="40">
        <v>22622</v>
      </c>
      <c r="P710" s="40">
        <v>22143</v>
      </c>
      <c r="Q710" s="43">
        <v>22622</v>
      </c>
      <c r="R710" s="43">
        <v>8120</v>
      </c>
      <c r="S710" s="40" t="s">
        <v>111</v>
      </c>
      <c r="T710" s="40" t="s">
        <v>137</v>
      </c>
      <c r="U710" s="43">
        <v>54.65</v>
      </c>
      <c r="V710" s="43">
        <v>0</v>
      </c>
      <c r="W710" s="43">
        <v>1.25</v>
      </c>
      <c r="X710" s="43">
        <v>5.2999999999999999E-2</v>
      </c>
      <c r="Y710" s="43">
        <f t="shared" si="66"/>
        <v>0.875</v>
      </c>
      <c r="Z710" s="43">
        <f t="shared" si="67"/>
        <v>2.6499999999999999E-2</v>
      </c>
      <c r="AA710" s="43">
        <v>0.3</v>
      </c>
      <c r="AB710" s="44">
        <v>9.2410751933975997E-4</v>
      </c>
      <c r="AC710">
        <f t="shared" si="68"/>
        <v>2</v>
      </c>
      <c r="AD710">
        <f t="shared" si="69"/>
        <v>0</v>
      </c>
      <c r="AE710">
        <f t="shared" si="70"/>
        <v>0</v>
      </c>
      <c r="AF710">
        <f>'TP Factors'!$D$3</f>
        <v>1.168489000131735</v>
      </c>
      <c r="AG710">
        <f t="shared" si="71"/>
        <v>0</v>
      </c>
    </row>
    <row r="711" spans="1:33">
      <c r="A711" s="40" t="s">
        <v>65</v>
      </c>
      <c r="B711" s="40">
        <v>27</v>
      </c>
      <c r="C711" s="40" t="s">
        <v>66</v>
      </c>
      <c r="D711" s="41">
        <v>33.090000000000003</v>
      </c>
      <c r="E711" s="40" t="s">
        <v>67</v>
      </c>
      <c r="F711" s="40">
        <v>1234</v>
      </c>
      <c r="G711" s="35">
        <v>13</v>
      </c>
      <c r="H711" s="40" t="s">
        <v>68</v>
      </c>
      <c r="I711" s="40" t="s">
        <v>69</v>
      </c>
      <c r="J711" s="40">
        <v>33</v>
      </c>
      <c r="K711" s="42">
        <v>95.071801395899996</v>
      </c>
      <c r="L711" s="42">
        <v>376.61030919500001</v>
      </c>
      <c r="M711" s="41">
        <v>0.04</v>
      </c>
      <c r="N711" s="41">
        <v>0</v>
      </c>
      <c r="O711" s="40">
        <v>22637</v>
      </c>
      <c r="P711" s="40">
        <v>22157</v>
      </c>
      <c r="Q711" s="43">
        <v>22637</v>
      </c>
      <c r="R711" s="43">
        <v>1100</v>
      </c>
      <c r="S711" s="40" t="s">
        <v>77</v>
      </c>
      <c r="T711" s="40" t="s">
        <v>97</v>
      </c>
      <c r="U711" s="43">
        <v>54.65</v>
      </c>
      <c r="V711" s="43">
        <v>0</v>
      </c>
      <c r="W711" s="43">
        <v>1.85</v>
      </c>
      <c r="X711" s="43">
        <v>0.22</v>
      </c>
      <c r="Y711" s="43">
        <f t="shared" si="66"/>
        <v>1.2949999999999999</v>
      </c>
      <c r="Z711" s="43">
        <f t="shared" si="67"/>
        <v>0.11</v>
      </c>
      <c r="AA711" s="43">
        <v>0.17399999999999999</v>
      </c>
      <c r="AB711" s="44">
        <v>9.22273786653134E-2</v>
      </c>
      <c r="AC711">
        <f t="shared" si="68"/>
        <v>90</v>
      </c>
      <c r="AD711">
        <f t="shared" si="69"/>
        <v>0</v>
      </c>
      <c r="AE711">
        <f t="shared" si="70"/>
        <v>0</v>
      </c>
      <c r="AF711">
        <f>'TP Factors'!$D$3</f>
        <v>1.168489000131735</v>
      </c>
      <c r="AG711">
        <f t="shared" si="71"/>
        <v>0</v>
      </c>
    </row>
    <row r="712" spans="1:33">
      <c r="A712" s="40" t="s">
        <v>65</v>
      </c>
      <c r="B712" s="40">
        <v>27</v>
      </c>
      <c r="C712" s="40" t="s">
        <v>66</v>
      </c>
      <c r="D712" s="41">
        <v>33.090000000000003</v>
      </c>
      <c r="E712" s="40" t="s">
        <v>67</v>
      </c>
      <c r="F712" s="40">
        <v>1234</v>
      </c>
      <c r="G712" s="35">
        <v>98</v>
      </c>
      <c r="H712" s="40" t="s">
        <v>68</v>
      </c>
      <c r="I712" s="40" t="s">
        <v>69</v>
      </c>
      <c r="J712" s="40">
        <v>52</v>
      </c>
      <c r="K712" s="42">
        <v>57.740252635099999</v>
      </c>
      <c r="L712" s="42">
        <v>130.831966357</v>
      </c>
      <c r="M712" s="41">
        <v>7.0000000000000007E-2</v>
      </c>
      <c r="N712" s="41">
        <v>0.01</v>
      </c>
      <c r="O712" s="40">
        <v>22650</v>
      </c>
      <c r="P712" s="40">
        <v>22170</v>
      </c>
      <c r="Q712" s="43">
        <v>22650</v>
      </c>
      <c r="R712" s="43">
        <v>1700</v>
      </c>
      <c r="S712" s="40" t="s">
        <v>111</v>
      </c>
      <c r="T712" s="40" t="s">
        <v>112</v>
      </c>
      <c r="U712" s="43">
        <v>54.65</v>
      </c>
      <c r="V712" s="43">
        <v>0</v>
      </c>
      <c r="W712" s="43">
        <v>1.8</v>
      </c>
      <c r="X712" s="43">
        <v>0.47799999999999998</v>
      </c>
      <c r="Y712" s="43">
        <f t="shared" si="66"/>
        <v>1.26</v>
      </c>
      <c r="Z712" s="43">
        <f t="shared" si="67"/>
        <v>0.23899999999999999</v>
      </c>
      <c r="AA712" s="43">
        <v>0.76800000000000002</v>
      </c>
      <c r="AB712" s="44">
        <v>3.2329153640372803E-2</v>
      </c>
      <c r="AC712">
        <f t="shared" si="68"/>
        <v>139</v>
      </c>
      <c r="AD712">
        <f t="shared" si="69"/>
        <v>0</v>
      </c>
      <c r="AE712">
        <f t="shared" si="70"/>
        <v>0.1</v>
      </c>
      <c r="AF712">
        <f>'TP Factors'!$D$3</f>
        <v>1.168489000131735</v>
      </c>
      <c r="AG712">
        <f t="shared" si="71"/>
        <v>0.1</v>
      </c>
    </row>
    <row r="713" spans="1:33">
      <c r="A713" s="40" t="s">
        <v>65</v>
      </c>
      <c r="B713" s="40">
        <v>27</v>
      </c>
      <c r="C713" s="40" t="s">
        <v>66</v>
      </c>
      <c r="D713" s="41">
        <v>33.090000000000003</v>
      </c>
      <c r="E713" s="40" t="s">
        <v>67</v>
      </c>
      <c r="F713" s="40">
        <v>1234</v>
      </c>
      <c r="G713" s="35">
        <v>13</v>
      </c>
      <c r="H713" s="40" t="s">
        <v>68</v>
      </c>
      <c r="I713" s="40" t="s">
        <v>69</v>
      </c>
      <c r="J713" s="40">
        <v>1219</v>
      </c>
      <c r="K713" s="42">
        <v>359.29689290300001</v>
      </c>
      <c r="L713" s="42">
        <v>7002.3632114599995</v>
      </c>
      <c r="M713" s="41">
        <v>1.58</v>
      </c>
      <c r="N713" s="41">
        <v>0.13</v>
      </c>
      <c r="O713" s="40">
        <v>22659</v>
      </c>
      <c r="P713" s="40">
        <v>22179</v>
      </c>
      <c r="Q713" s="43">
        <v>22659</v>
      </c>
      <c r="R713" s="43">
        <v>1100</v>
      </c>
      <c r="S713" s="40" t="s">
        <v>70</v>
      </c>
      <c r="T713" s="40" t="s">
        <v>99</v>
      </c>
      <c r="U713" s="43">
        <v>54.65</v>
      </c>
      <c r="V713" s="43">
        <v>0</v>
      </c>
      <c r="W713" s="43">
        <v>1.85</v>
      </c>
      <c r="X713" s="43">
        <v>0.22</v>
      </c>
      <c r="Y713" s="43">
        <f t="shared" si="66"/>
        <v>1.2949999999999999</v>
      </c>
      <c r="Z713" s="43">
        <f t="shared" si="67"/>
        <v>0.11</v>
      </c>
      <c r="AA713" s="43">
        <v>0.34200000000000003</v>
      </c>
      <c r="AB713" s="44">
        <v>1.73031471125075</v>
      </c>
      <c r="AC713">
        <f t="shared" si="68"/>
        <v>3324</v>
      </c>
      <c r="AD713">
        <f t="shared" si="69"/>
        <v>9</v>
      </c>
      <c r="AE713">
        <f t="shared" si="70"/>
        <v>0.8</v>
      </c>
      <c r="AF713">
        <f>'TP Factors'!$D$3</f>
        <v>1.168489000131735</v>
      </c>
      <c r="AG713">
        <f t="shared" si="71"/>
        <v>0.9</v>
      </c>
    </row>
    <row r="714" spans="1:33">
      <c r="A714" s="40" t="s">
        <v>65</v>
      </c>
      <c r="B714" s="40">
        <v>27</v>
      </c>
      <c r="C714" s="40" t="s">
        <v>66</v>
      </c>
      <c r="D714" s="41">
        <v>33.090000000000003</v>
      </c>
      <c r="E714" s="40" t="s">
        <v>67</v>
      </c>
      <c r="F714" s="40">
        <v>1234</v>
      </c>
      <c r="G714" s="35">
        <v>13</v>
      </c>
      <c r="H714" s="40" t="s">
        <v>68</v>
      </c>
      <c r="I714" s="40" t="s">
        <v>69</v>
      </c>
      <c r="J714" s="40">
        <v>17</v>
      </c>
      <c r="K714" s="42">
        <v>50.812484491699998</v>
      </c>
      <c r="L714" s="42">
        <v>96.818769394399993</v>
      </c>
      <c r="M714" s="41">
        <v>0.02</v>
      </c>
      <c r="N714" s="41">
        <v>0</v>
      </c>
      <c r="O714" s="40">
        <v>22660</v>
      </c>
      <c r="P714" s="40">
        <v>22180</v>
      </c>
      <c r="Q714" s="43">
        <v>22660</v>
      </c>
      <c r="R714" s="43">
        <v>1100</v>
      </c>
      <c r="S714" s="40" t="s">
        <v>72</v>
      </c>
      <c r="T714" s="40" t="s">
        <v>74</v>
      </c>
      <c r="U714" s="43">
        <v>54.65</v>
      </c>
      <c r="V714" s="43">
        <v>0</v>
      </c>
      <c r="W714" s="43">
        <v>1.85</v>
      </c>
      <c r="X714" s="43">
        <v>0.22</v>
      </c>
      <c r="Y714" s="43">
        <f t="shared" si="66"/>
        <v>1.2949999999999999</v>
      </c>
      <c r="Z714" s="43">
        <f t="shared" si="67"/>
        <v>0.11</v>
      </c>
      <c r="AA714" s="43">
        <v>0.34200000000000003</v>
      </c>
      <c r="AB714" s="44">
        <v>2.3924343244239098E-2</v>
      </c>
      <c r="AC714">
        <f t="shared" si="68"/>
        <v>46</v>
      </c>
      <c r="AD714">
        <f t="shared" si="69"/>
        <v>0</v>
      </c>
      <c r="AE714">
        <f t="shared" si="70"/>
        <v>0</v>
      </c>
      <c r="AF714">
        <f>'TP Factors'!$D$3</f>
        <v>1.168489000131735</v>
      </c>
      <c r="AG714">
        <f t="shared" si="71"/>
        <v>0</v>
      </c>
    </row>
    <row r="715" spans="1:33">
      <c r="A715" s="40" t="s">
        <v>65</v>
      </c>
      <c r="B715" s="40">
        <v>27</v>
      </c>
      <c r="C715" s="40" t="s">
        <v>66</v>
      </c>
      <c r="D715" s="41">
        <v>33.090000000000003</v>
      </c>
      <c r="E715" s="40" t="s">
        <v>67</v>
      </c>
      <c r="F715" s="40">
        <v>1234</v>
      </c>
      <c r="G715" s="35">
        <v>98</v>
      </c>
      <c r="H715" s="40" t="s">
        <v>68</v>
      </c>
      <c r="I715" s="40" t="s">
        <v>69</v>
      </c>
      <c r="J715" s="40">
        <v>1689</v>
      </c>
      <c r="K715" s="42">
        <v>343.728298467</v>
      </c>
      <c r="L715" s="42">
        <v>4479.3524830300003</v>
      </c>
      <c r="M715" s="41">
        <v>2.13</v>
      </c>
      <c r="N715" s="41">
        <v>0.4</v>
      </c>
      <c r="O715" s="40">
        <v>22661</v>
      </c>
      <c r="P715" s="40">
        <v>22181</v>
      </c>
      <c r="Q715" s="43">
        <v>22661</v>
      </c>
      <c r="R715" s="43">
        <v>1700</v>
      </c>
      <c r="S715" s="40" t="s">
        <v>72</v>
      </c>
      <c r="T715" s="40" t="s">
        <v>114</v>
      </c>
      <c r="U715" s="43">
        <v>54.65</v>
      </c>
      <c r="V715" s="43">
        <v>0</v>
      </c>
      <c r="W715" s="43">
        <v>1.8</v>
      </c>
      <c r="X715" s="43">
        <v>0.47799999999999998</v>
      </c>
      <c r="Y715" s="43">
        <f t="shared" si="66"/>
        <v>1.26</v>
      </c>
      <c r="Z715" s="43">
        <f t="shared" si="67"/>
        <v>0.23899999999999999</v>
      </c>
      <c r="AA715" s="43">
        <v>0.72399999999999998</v>
      </c>
      <c r="AB715" s="44">
        <v>1.1068676765794701</v>
      </c>
      <c r="AC715">
        <f t="shared" si="68"/>
        <v>4502</v>
      </c>
      <c r="AD715">
        <f t="shared" si="69"/>
        <v>13</v>
      </c>
      <c r="AE715">
        <f t="shared" si="70"/>
        <v>2.4</v>
      </c>
      <c r="AF715">
        <f>'TP Factors'!$D$3</f>
        <v>1.168489000131735</v>
      </c>
      <c r="AG715">
        <f t="shared" si="71"/>
        <v>2.8</v>
      </c>
    </row>
    <row r="716" spans="1:33">
      <c r="A716" s="40" t="s">
        <v>65</v>
      </c>
      <c r="B716" s="40">
        <v>27</v>
      </c>
      <c r="C716" s="40" t="s">
        <v>66</v>
      </c>
      <c r="D716" s="41">
        <v>33.090000000000003</v>
      </c>
      <c r="E716" s="40" t="s">
        <v>67</v>
      </c>
      <c r="F716" s="40">
        <v>1234</v>
      </c>
      <c r="G716" s="35">
        <v>13</v>
      </c>
      <c r="H716" s="40" t="s">
        <v>68</v>
      </c>
      <c r="I716" s="40" t="s">
        <v>69</v>
      </c>
      <c r="J716" s="40">
        <v>482</v>
      </c>
      <c r="K716" s="42">
        <v>402.76569583100002</v>
      </c>
      <c r="L716" s="42">
        <v>5443.9360909099996</v>
      </c>
      <c r="M716" s="41">
        <v>0.62</v>
      </c>
      <c r="N716" s="41">
        <v>0.05</v>
      </c>
      <c r="O716" s="40">
        <v>22667</v>
      </c>
      <c r="P716" s="40">
        <v>22187</v>
      </c>
      <c r="Q716" s="43">
        <v>22667</v>
      </c>
      <c r="R716" s="43">
        <v>1100</v>
      </c>
      <c r="S716" s="40" t="s">
        <v>77</v>
      </c>
      <c r="T716" s="40" t="s">
        <v>97</v>
      </c>
      <c r="U716" s="43">
        <v>54.65</v>
      </c>
      <c r="V716" s="43">
        <v>0</v>
      </c>
      <c r="W716" s="43">
        <v>1.85</v>
      </c>
      <c r="X716" s="43">
        <v>0.22</v>
      </c>
      <c r="Y716" s="43">
        <f t="shared" si="66"/>
        <v>1.2949999999999999</v>
      </c>
      <c r="Z716" s="43">
        <f t="shared" si="67"/>
        <v>0.11</v>
      </c>
      <c r="AA716" s="43">
        <v>0.17399999999999999</v>
      </c>
      <c r="AB716" s="44">
        <v>1.3423581672601199</v>
      </c>
      <c r="AC716">
        <f t="shared" si="68"/>
        <v>1312</v>
      </c>
      <c r="AD716">
        <f t="shared" si="69"/>
        <v>4</v>
      </c>
      <c r="AE716">
        <f t="shared" si="70"/>
        <v>0.3</v>
      </c>
      <c r="AF716">
        <f>'TP Factors'!$D$3</f>
        <v>1.168489000131735</v>
      </c>
      <c r="AG716">
        <f t="shared" si="71"/>
        <v>0.4</v>
      </c>
    </row>
    <row r="717" spans="1:33">
      <c r="A717" s="40" t="s">
        <v>65</v>
      </c>
      <c r="B717" s="40">
        <v>27</v>
      </c>
      <c r="C717" s="40" t="s">
        <v>66</v>
      </c>
      <c r="D717" s="41">
        <v>33.090000000000003</v>
      </c>
      <c r="E717" s="40" t="s">
        <v>67</v>
      </c>
      <c r="F717" s="40">
        <v>1234</v>
      </c>
      <c r="G717" s="35">
        <v>98</v>
      </c>
      <c r="H717" s="40" t="s">
        <v>68</v>
      </c>
      <c r="I717" s="40" t="s">
        <v>69</v>
      </c>
      <c r="J717" s="40">
        <v>199</v>
      </c>
      <c r="K717" s="42">
        <v>116.06579358899999</v>
      </c>
      <c r="L717" s="42">
        <v>528.62826677600003</v>
      </c>
      <c r="M717" s="41">
        <v>0.25</v>
      </c>
      <c r="N717" s="41">
        <v>0.05</v>
      </c>
      <c r="O717" s="40">
        <v>22679</v>
      </c>
      <c r="P717" s="40">
        <v>22197</v>
      </c>
      <c r="Q717" s="43">
        <v>22679</v>
      </c>
      <c r="R717" s="43">
        <v>1700</v>
      </c>
      <c r="S717" s="40" t="s">
        <v>72</v>
      </c>
      <c r="T717" s="40" t="s">
        <v>114</v>
      </c>
      <c r="U717" s="43">
        <v>54.65</v>
      </c>
      <c r="V717" s="43">
        <v>0</v>
      </c>
      <c r="W717" s="43">
        <v>1.8</v>
      </c>
      <c r="X717" s="43">
        <v>0.47799999999999998</v>
      </c>
      <c r="Y717" s="43">
        <f t="shared" si="66"/>
        <v>1.26</v>
      </c>
      <c r="Z717" s="43">
        <f t="shared" si="67"/>
        <v>0.23899999999999999</v>
      </c>
      <c r="AA717" s="43">
        <v>0.72399999999999998</v>
      </c>
      <c r="AB717" s="44">
        <v>0.13062636701062</v>
      </c>
      <c r="AC717">
        <f t="shared" si="68"/>
        <v>531</v>
      </c>
      <c r="AD717">
        <f t="shared" si="69"/>
        <v>1</v>
      </c>
      <c r="AE717">
        <f t="shared" si="70"/>
        <v>0.3</v>
      </c>
      <c r="AF717">
        <f>'TP Factors'!$D$3</f>
        <v>1.168489000131735</v>
      </c>
      <c r="AG717">
        <f t="shared" si="71"/>
        <v>0.4</v>
      </c>
    </row>
    <row r="718" spans="1:33">
      <c r="A718" s="40" t="s">
        <v>65</v>
      </c>
      <c r="B718" s="40">
        <v>27</v>
      </c>
      <c r="C718" s="40" t="s">
        <v>66</v>
      </c>
      <c r="D718" s="41">
        <v>33.090000000000003</v>
      </c>
      <c r="E718" s="40" t="s">
        <v>67</v>
      </c>
      <c r="F718" s="40">
        <v>1234</v>
      </c>
      <c r="G718" s="35">
        <v>13</v>
      </c>
      <c r="H718" s="40" t="s">
        <v>68</v>
      </c>
      <c r="I718" s="40" t="s">
        <v>69</v>
      </c>
      <c r="J718" s="40">
        <v>842</v>
      </c>
      <c r="K718" s="42">
        <v>646.12192574400001</v>
      </c>
      <c r="L718" s="42">
        <v>9511.5340257299995</v>
      </c>
      <c r="M718" s="41">
        <v>1.0900000000000001</v>
      </c>
      <c r="N718" s="41">
        <v>0.09</v>
      </c>
      <c r="O718" s="40">
        <v>22706</v>
      </c>
      <c r="P718" s="40">
        <v>22222</v>
      </c>
      <c r="Q718" s="43">
        <v>22706</v>
      </c>
      <c r="R718" s="43">
        <v>1100</v>
      </c>
      <c r="S718" s="40" t="s">
        <v>77</v>
      </c>
      <c r="T718" s="40" t="s">
        <v>97</v>
      </c>
      <c r="U718" s="43">
        <v>54.65</v>
      </c>
      <c r="V718" s="43">
        <v>0</v>
      </c>
      <c r="W718" s="43">
        <v>1.85</v>
      </c>
      <c r="X718" s="43">
        <v>0.22</v>
      </c>
      <c r="Y718" s="43">
        <f t="shared" si="66"/>
        <v>1.2949999999999999</v>
      </c>
      <c r="Z718" s="43">
        <f t="shared" si="67"/>
        <v>0.11</v>
      </c>
      <c r="AA718" s="43">
        <v>0.17399999999999999</v>
      </c>
      <c r="AB718" s="44">
        <v>2.3503418423554301</v>
      </c>
      <c r="AC718">
        <f t="shared" si="68"/>
        <v>2297</v>
      </c>
      <c r="AD718">
        <f t="shared" si="69"/>
        <v>7</v>
      </c>
      <c r="AE718">
        <f t="shared" si="70"/>
        <v>0.6</v>
      </c>
      <c r="AF718">
        <f>'TP Factors'!$D$3</f>
        <v>1.168489000131735</v>
      </c>
      <c r="AG718">
        <f t="shared" si="71"/>
        <v>0.7</v>
      </c>
    </row>
    <row r="719" spans="1:33">
      <c r="A719" s="40" t="s">
        <v>65</v>
      </c>
      <c r="B719" s="40">
        <v>27</v>
      </c>
      <c r="C719" s="40" t="s">
        <v>66</v>
      </c>
      <c r="D719" s="41">
        <v>33.090000000000003</v>
      </c>
      <c r="E719" s="40" t="s">
        <v>67</v>
      </c>
      <c r="F719" s="40">
        <v>1234</v>
      </c>
      <c r="G719" s="35">
        <v>13</v>
      </c>
      <c r="H719" s="40" t="s">
        <v>68</v>
      </c>
      <c r="I719" s="40" t="s">
        <v>69</v>
      </c>
      <c r="J719" s="40">
        <v>2</v>
      </c>
      <c r="K719" s="42">
        <v>16.191763906599999</v>
      </c>
      <c r="L719" s="42">
        <v>11.026682062900001</v>
      </c>
      <c r="M719" s="41">
        <v>0</v>
      </c>
      <c r="N719" s="41">
        <v>0</v>
      </c>
      <c r="O719" s="40">
        <v>22718</v>
      </c>
      <c r="P719" s="40">
        <v>22234</v>
      </c>
      <c r="Q719" s="43">
        <v>22718</v>
      </c>
      <c r="R719" s="43">
        <v>1100</v>
      </c>
      <c r="S719" s="40" t="s">
        <v>72</v>
      </c>
      <c r="T719" s="40" t="s">
        <v>74</v>
      </c>
      <c r="U719" s="43">
        <v>54.65</v>
      </c>
      <c r="V719" s="43">
        <v>0</v>
      </c>
      <c r="W719" s="43">
        <v>1.85</v>
      </c>
      <c r="X719" s="43">
        <v>0.22</v>
      </c>
      <c r="Y719" s="43">
        <f t="shared" si="66"/>
        <v>1.2949999999999999</v>
      </c>
      <c r="Z719" s="43">
        <f t="shared" si="67"/>
        <v>0.11</v>
      </c>
      <c r="AA719" s="43">
        <v>0.34200000000000003</v>
      </c>
      <c r="AB719" s="44">
        <v>2.7247415783681699E-3</v>
      </c>
      <c r="AC719">
        <f t="shared" si="68"/>
        <v>5</v>
      </c>
      <c r="AD719">
        <f t="shared" si="69"/>
        <v>0</v>
      </c>
      <c r="AE719">
        <f t="shared" si="70"/>
        <v>0</v>
      </c>
      <c r="AF719">
        <f>'TP Factors'!$D$3</f>
        <v>1.168489000131735</v>
      </c>
      <c r="AG719">
        <f t="shared" si="71"/>
        <v>0</v>
      </c>
    </row>
    <row r="720" spans="1:33">
      <c r="A720" s="40" t="s">
        <v>65</v>
      </c>
      <c r="B720" s="40">
        <v>27</v>
      </c>
      <c r="C720" s="40" t="s">
        <v>66</v>
      </c>
      <c r="D720" s="41">
        <v>33.090000000000003</v>
      </c>
      <c r="E720" s="40" t="s">
        <v>67</v>
      </c>
      <c r="F720" s="40">
        <v>1234</v>
      </c>
      <c r="G720" s="35">
        <v>98</v>
      </c>
      <c r="H720" s="40" t="s">
        <v>68</v>
      </c>
      <c r="I720" s="40" t="s">
        <v>69</v>
      </c>
      <c r="J720" s="40">
        <v>108</v>
      </c>
      <c r="K720" s="42">
        <v>85.151840507299994</v>
      </c>
      <c r="L720" s="42">
        <v>287.64480518099998</v>
      </c>
      <c r="M720" s="41">
        <v>0.14000000000000001</v>
      </c>
      <c r="N720" s="41">
        <v>0.03</v>
      </c>
      <c r="O720" s="40">
        <v>22740</v>
      </c>
      <c r="P720" s="40">
        <v>22256</v>
      </c>
      <c r="Q720" s="43">
        <v>22740</v>
      </c>
      <c r="R720" s="43">
        <v>1700</v>
      </c>
      <c r="S720" s="40" t="s">
        <v>72</v>
      </c>
      <c r="T720" s="40" t="s">
        <v>114</v>
      </c>
      <c r="U720" s="43">
        <v>54.65</v>
      </c>
      <c r="V720" s="43">
        <v>0</v>
      </c>
      <c r="W720" s="43">
        <v>1.8</v>
      </c>
      <c r="X720" s="43">
        <v>0.47799999999999998</v>
      </c>
      <c r="Y720" s="43">
        <f t="shared" si="66"/>
        <v>1.26</v>
      </c>
      <c r="Z720" s="43">
        <f t="shared" si="67"/>
        <v>0.23899999999999999</v>
      </c>
      <c r="AA720" s="43">
        <v>0.72399999999999998</v>
      </c>
      <c r="AB720" s="44">
        <v>7.1078294994808597E-2</v>
      </c>
      <c r="AC720">
        <f t="shared" si="68"/>
        <v>289</v>
      </c>
      <c r="AD720">
        <f t="shared" si="69"/>
        <v>1</v>
      </c>
      <c r="AE720">
        <f t="shared" si="70"/>
        <v>0.2</v>
      </c>
      <c r="AF720">
        <f>'TP Factors'!$D$3</f>
        <v>1.168489000131735</v>
      </c>
      <c r="AG720">
        <f t="shared" si="71"/>
        <v>0.2</v>
      </c>
    </row>
    <row r="721" spans="1:33">
      <c r="A721" s="40" t="s">
        <v>65</v>
      </c>
      <c r="B721" s="40">
        <v>27</v>
      </c>
      <c r="C721" s="40" t="s">
        <v>66</v>
      </c>
      <c r="D721" s="41">
        <v>33.090000000000003</v>
      </c>
      <c r="E721" s="40" t="s">
        <v>67</v>
      </c>
      <c r="F721" s="40">
        <v>1234</v>
      </c>
      <c r="G721" s="35">
        <v>13</v>
      </c>
      <c r="H721" s="40" t="s">
        <v>68</v>
      </c>
      <c r="I721" s="40" t="s">
        <v>69</v>
      </c>
      <c r="J721" s="40">
        <v>11</v>
      </c>
      <c r="K721" s="42">
        <v>52.8588007898</v>
      </c>
      <c r="L721" s="42">
        <v>126.646240752</v>
      </c>
      <c r="M721" s="41">
        <v>0.01</v>
      </c>
      <c r="N721" s="41">
        <v>0</v>
      </c>
      <c r="O721" s="40">
        <v>22741</v>
      </c>
      <c r="P721" s="40">
        <v>22257</v>
      </c>
      <c r="Q721" s="43">
        <v>22741</v>
      </c>
      <c r="R721" s="43">
        <v>1100</v>
      </c>
      <c r="S721" s="40" t="s">
        <v>77</v>
      </c>
      <c r="T721" s="40" t="s">
        <v>97</v>
      </c>
      <c r="U721" s="43">
        <v>54.65</v>
      </c>
      <c r="V721" s="43">
        <v>0</v>
      </c>
      <c r="W721" s="43">
        <v>1.85</v>
      </c>
      <c r="X721" s="43">
        <v>0.22</v>
      </c>
      <c r="Y721" s="43">
        <f t="shared" si="66"/>
        <v>1.2949999999999999</v>
      </c>
      <c r="Z721" s="43">
        <f t="shared" si="67"/>
        <v>0.11</v>
      </c>
      <c r="AA721" s="43">
        <v>0.17399999999999999</v>
      </c>
      <c r="AB721" s="44">
        <v>3.12948424484078E-2</v>
      </c>
      <c r="AC721">
        <f t="shared" si="68"/>
        <v>31</v>
      </c>
      <c r="AD721">
        <f t="shared" si="69"/>
        <v>0</v>
      </c>
      <c r="AE721">
        <f t="shared" si="70"/>
        <v>0</v>
      </c>
      <c r="AF721">
        <f>'TP Factors'!$D$3</f>
        <v>1.168489000131735</v>
      </c>
      <c r="AG721">
        <f t="shared" si="71"/>
        <v>0</v>
      </c>
    </row>
    <row r="722" spans="1:33">
      <c r="A722" s="40" t="s">
        <v>65</v>
      </c>
      <c r="B722" s="40">
        <v>27</v>
      </c>
      <c r="C722" s="40" t="s">
        <v>66</v>
      </c>
      <c r="D722" s="41">
        <v>33.090000000000003</v>
      </c>
      <c r="E722" s="40" t="s">
        <v>67</v>
      </c>
      <c r="F722" s="40">
        <v>1234</v>
      </c>
      <c r="G722" s="35">
        <v>13</v>
      </c>
      <c r="H722" s="40" t="s">
        <v>68</v>
      </c>
      <c r="I722" s="40" t="s">
        <v>69</v>
      </c>
      <c r="J722" s="40">
        <v>126</v>
      </c>
      <c r="K722" s="42">
        <v>270.13962711400001</v>
      </c>
      <c r="L722" s="42">
        <v>1422.0022063399999</v>
      </c>
      <c r="M722" s="41">
        <v>0.16</v>
      </c>
      <c r="N722" s="41">
        <v>0.01</v>
      </c>
      <c r="O722" s="40">
        <v>22764</v>
      </c>
      <c r="P722" s="40">
        <v>22279</v>
      </c>
      <c r="Q722" s="43">
        <v>22764</v>
      </c>
      <c r="R722" s="43">
        <v>1100</v>
      </c>
      <c r="S722" s="40" t="s">
        <v>77</v>
      </c>
      <c r="T722" s="40" t="s">
        <v>97</v>
      </c>
      <c r="U722" s="43">
        <v>54.65</v>
      </c>
      <c r="V722" s="43">
        <v>0</v>
      </c>
      <c r="W722" s="43">
        <v>1.85</v>
      </c>
      <c r="X722" s="43">
        <v>0.22</v>
      </c>
      <c r="Y722" s="43">
        <f t="shared" si="66"/>
        <v>1.2949999999999999</v>
      </c>
      <c r="Z722" s="43">
        <f t="shared" si="67"/>
        <v>0.11</v>
      </c>
      <c r="AA722" s="43">
        <v>0.17399999999999999</v>
      </c>
      <c r="AB722" s="44">
        <v>0.351382992084465</v>
      </c>
      <c r="AC722">
        <f t="shared" si="68"/>
        <v>343</v>
      </c>
      <c r="AD722">
        <f t="shared" si="69"/>
        <v>1</v>
      </c>
      <c r="AE722">
        <f t="shared" si="70"/>
        <v>0.1</v>
      </c>
      <c r="AF722">
        <f>'TP Factors'!$D$3</f>
        <v>1.168489000131735</v>
      </c>
      <c r="AG722">
        <f t="shared" si="71"/>
        <v>0.1</v>
      </c>
    </row>
    <row r="723" spans="1:33">
      <c r="A723" s="40" t="s">
        <v>65</v>
      </c>
      <c r="B723" s="40">
        <v>27</v>
      </c>
      <c r="C723" s="40" t="s">
        <v>66</v>
      </c>
      <c r="D723" s="41">
        <v>33.090000000000003</v>
      </c>
      <c r="E723" s="40" t="s">
        <v>67</v>
      </c>
      <c r="F723" s="40">
        <v>1234</v>
      </c>
      <c r="G723" s="35">
        <v>98</v>
      </c>
      <c r="H723" s="40" t="s">
        <v>68</v>
      </c>
      <c r="I723" s="40" t="s">
        <v>69</v>
      </c>
      <c r="J723" s="40">
        <v>308</v>
      </c>
      <c r="K723" s="42">
        <v>138.85727011200001</v>
      </c>
      <c r="L723" s="42">
        <v>817.00994924099996</v>
      </c>
      <c r="M723" s="41">
        <v>0.39</v>
      </c>
      <c r="N723" s="41">
        <v>7.0000000000000007E-2</v>
      </c>
      <c r="O723" s="40">
        <v>22776</v>
      </c>
      <c r="P723" s="40">
        <v>22291</v>
      </c>
      <c r="Q723" s="43">
        <v>22776</v>
      </c>
      <c r="R723" s="43">
        <v>1700</v>
      </c>
      <c r="S723" s="40" t="s">
        <v>72</v>
      </c>
      <c r="T723" s="40" t="s">
        <v>114</v>
      </c>
      <c r="U723" s="43">
        <v>54.65</v>
      </c>
      <c r="V723" s="43">
        <v>0</v>
      </c>
      <c r="W723" s="43">
        <v>1.8</v>
      </c>
      <c r="X723" s="43">
        <v>0.47799999999999998</v>
      </c>
      <c r="Y723" s="43">
        <f t="shared" si="66"/>
        <v>1.26</v>
      </c>
      <c r="Z723" s="43">
        <f t="shared" si="67"/>
        <v>0.23899999999999999</v>
      </c>
      <c r="AA723" s="43">
        <v>0.72399999999999998</v>
      </c>
      <c r="AB723" s="44">
        <v>0.201886747614965</v>
      </c>
      <c r="AC723">
        <f t="shared" si="68"/>
        <v>821</v>
      </c>
      <c r="AD723">
        <f t="shared" si="69"/>
        <v>2</v>
      </c>
      <c r="AE723">
        <f t="shared" si="70"/>
        <v>0.4</v>
      </c>
      <c r="AF723">
        <f>'TP Factors'!$D$3</f>
        <v>1.168489000131735</v>
      </c>
      <c r="AG723">
        <f t="shared" si="71"/>
        <v>0.5</v>
      </c>
    </row>
    <row r="724" spans="1:33">
      <c r="A724" s="40" t="s">
        <v>65</v>
      </c>
      <c r="B724" s="40">
        <v>27</v>
      </c>
      <c r="C724" s="40" t="s">
        <v>66</v>
      </c>
      <c r="D724" s="41">
        <v>33.090000000000003</v>
      </c>
      <c r="E724" s="40" t="s">
        <v>67</v>
      </c>
      <c r="F724" s="40">
        <v>1234</v>
      </c>
      <c r="G724" s="35">
        <v>102.5</v>
      </c>
      <c r="H724" s="40" t="s">
        <v>68</v>
      </c>
      <c r="I724" s="40" t="s">
        <v>69</v>
      </c>
      <c r="J724" s="40">
        <v>157</v>
      </c>
      <c r="K724" s="42">
        <v>129.47241836500001</v>
      </c>
      <c r="L724" s="42">
        <v>490.16632639199997</v>
      </c>
      <c r="M724" s="41">
        <v>0.23</v>
      </c>
      <c r="N724" s="41">
        <v>0.04</v>
      </c>
      <c r="O724" s="40">
        <v>22800</v>
      </c>
      <c r="P724" s="40">
        <v>22315</v>
      </c>
      <c r="Q724" s="43">
        <v>22800</v>
      </c>
      <c r="R724" s="43">
        <v>1300</v>
      </c>
      <c r="S724" s="40" t="s">
        <v>77</v>
      </c>
      <c r="T724" s="40" t="s">
        <v>83</v>
      </c>
      <c r="U724" s="43">
        <v>54.65</v>
      </c>
      <c r="V724" s="43">
        <v>0</v>
      </c>
      <c r="W724" s="43">
        <v>2.42</v>
      </c>
      <c r="X724" s="43">
        <v>0.51600000000000001</v>
      </c>
      <c r="Y724" s="43">
        <f t="shared" si="66"/>
        <v>1.694</v>
      </c>
      <c r="Z724" s="43">
        <f t="shared" si="67"/>
        <v>0.25800000000000001</v>
      </c>
      <c r="AA724" s="43">
        <v>0.63100000000000001</v>
      </c>
      <c r="AB724" s="44">
        <v>0.121122252560961</v>
      </c>
      <c r="AC724">
        <f t="shared" si="68"/>
        <v>429</v>
      </c>
      <c r="AD724">
        <f t="shared" si="69"/>
        <v>2</v>
      </c>
      <c r="AE724">
        <f t="shared" si="70"/>
        <v>0.2</v>
      </c>
      <c r="AF724">
        <f>'TP Factors'!$D$3</f>
        <v>1.168489000131735</v>
      </c>
      <c r="AG724">
        <f t="shared" si="71"/>
        <v>0.2</v>
      </c>
    </row>
    <row r="725" spans="1:33">
      <c r="A725" s="40" t="s">
        <v>65</v>
      </c>
      <c r="B725" s="40">
        <v>27</v>
      </c>
      <c r="C725" s="40" t="s">
        <v>66</v>
      </c>
      <c r="D725" s="41">
        <v>33.090000000000003</v>
      </c>
      <c r="E725" s="40" t="s">
        <v>67</v>
      </c>
      <c r="F725" s="40">
        <v>1234</v>
      </c>
      <c r="G725" s="35">
        <v>13</v>
      </c>
      <c r="H725" s="40" t="s">
        <v>68</v>
      </c>
      <c r="I725" s="40" t="s">
        <v>69</v>
      </c>
      <c r="J725" s="40">
        <v>83</v>
      </c>
      <c r="K725" s="42">
        <v>132.07458978700001</v>
      </c>
      <c r="L725" s="42">
        <v>938.99481382299996</v>
      </c>
      <c r="M725" s="41">
        <v>0.11</v>
      </c>
      <c r="N725" s="41">
        <v>0.01</v>
      </c>
      <c r="O725" s="40">
        <v>22825</v>
      </c>
      <c r="P725" s="40">
        <v>22340</v>
      </c>
      <c r="Q725" s="43">
        <v>22825</v>
      </c>
      <c r="R725" s="43">
        <v>1100</v>
      </c>
      <c r="S725" s="40" t="s">
        <v>77</v>
      </c>
      <c r="T725" s="40" t="s">
        <v>97</v>
      </c>
      <c r="U725" s="43">
        <v>54.65</v>
      </c>
      <c r="V725" s="43">
        <v>0</v>
      </c>
      <c r="W725" s="43">
        <v>1.85</v>
      </c>
      <c r="X725" s="43">
        <v>0.22</v>
      </c>
      <c r="Y725" s="43">
        <f t="shared" si="66"/>
        <v>1.2949999999999999</v>
      </c>
      <c r="Z725" s="43">
        <f t="shared" si="67"/>
        <v>0.11</v>
      </c>
      <c r="AA725" s="43">
        <v>0.17399999999999999</v>
      </c>
      <c r="AB725" s="44">
        <v>0.23202974353882699</v>
      </c>
      <c r="AC725">
        <f t="shared" si="68"/>
        <v>227</v>
      </c>
      <c r="AD725">
        <f t="shared" si="69"/>
        <v>1</v>
      </c>
      <c r="AE725">
        <f t="shared" si="70"/>
        <v>0.1</v>
      </c>
      <c r="AF725">
        <f>'TP Factors'!$D$3</f>
        <v>1.168489000131735</v>
      </c>
      <c r="AG725">
        <f t="shared" si="71"/>
        <v>0.1</v>
      </c>
    </row>
    <row r="726" spans="1:33">
      <c r="A726" s="40" t="s">
        <v>65</v>
      </c>
      <c r="B726" s="40">
        <v>27</v>
      </c>
      <c r="C726" s="40" t="s">
        <v>66</v>
      </c>
      <c r="D726" s="41">
        <v>33.090000000000003</v>
      </c>
      <c r="E726" s="40" t="s">
        <v>67</v>
      </c>
      <c r="F726" s="40">
        <v>1234</v>
      </c>
      <c r="G726" s="35">
        <v>98</v>
      </c>
      <c r="H726" s="40" t="s">
        <v>68</v>
      </c>
      <c r="I726" s="40" t="s">
        <v>69</v>
      </c>
      <c r="J726" s="40">
        <v>358</v>
      </c>
      <c r="K726" s="42">
        <v>127.224658494</v>
      </c>
      <c r="L726" s="42">
        <v>1011.6321074799999</v>
      </c>
      <c r="M726" s="41">
        <v>0.45</v>
      </c>
      <c r="N726" s="41">
        <v>0.09</v>
      </c>
      <c r="O726" s="40">
        <v>22826</v>
      </c>
      <c r="P726" s="40">
        <v>22341</v>
      </c>
      <c r="Q726" s="43">
        <v>22826</v>
      </c>
      <c r="R726" s="43">
        <v>1700</v>
      </c>
      <c r="S726" s="40" t="s">
        <v>77</v>
      </c>
      <c r="T726" s="40" t="s">
        <v>138</v>
      </c>
      <c r="U726" s="43">
        <v>54.65</v>
      </c>
      <c r="V726" s="43">
        <v>0</v>
      </c>
      <c r="W726" s="43">
        <v>1.8</v>
      </c>
      <c r="X726" s="43">
        <v>0.47799999999999998</v>
      </c>
      <c r="Y726" s="43">
        <f t="shared" si="66"/>
        <v>1.26</v>
      </c>
      <c r="Z726" s="43">
        <f t="shared" si="67"/>
        <v>0.23899999999999999</v>
      </c>
      <c r="AA726" s="43">
        <v>0.68</v>
      </c>
      <c r="AB726" s="44">
        <v>0.24997873791236599</v>
      </c>
      <c r="AC726">
        <f t="shared" si="68"/>
        <v>955</v>
      </c>
      <c r="AD726">
        <f t="shared" si="69"/>
        <v>3</v>
      </c>
      <c r="AE726">
        <f t="shared" si="70"/>
        <v>0.5</v>
      </c>
      <c r="AF726">
        <f>'TP Factors'!$D$3</f>
        <v>1.168489000131735</v>
      </c>
      <c r="AG726">
        <f t="shared" si="71"/>
        <v>0.6</v>
      </c>
    </row>
    <row r="727" spans="1:33">
      <c r="A727" s="40" t="s">
        <v>65</v>
      </c>
      <c r="B727" s="40">
        <v>27</v>
      </c>
      <c r="C727" s="40" t="s">
        <v>66</v>
      </c>
      <c r="D727" s="41">
        <v>33.090000000000003</v>
      </c>
      <c r="E727" s="40" t="s">
        <v>67</v>
      </c>
      <c r="F727" s="40">
        <v>1234</v>
      </c>
      <c r="G727" s="35">
        <v>13</v>
      </c>
      <c r="H727" s="40" t="s">
        <v>68</v>
      </c>
      <c r="I727" s="40" t="s">
        <v>69</v>
      </c>
      <c r="J727" s="40">
        <v>29</v>
      </c>
      <c r="K727" s="42">
        <v>79.518504599400003</v>
      </c>
      <c r="L727" s="42">
        <v>329.47642521199998</v>
      </c>
      <c r="M727" s="41">
        <v>0.04</v>
      </c>
      <c r="N727" s="41">
        <v>0</v>
      </c>
      <c r="O727" s="40">
        <v>22833</v>
      </c>
      <c r="P727" s="40">
        <v>22348</v>
      </c>
      <c r="Q727" s="43">
        <v>22833</v>
      </c>
      <c r="R727" s="43">
        <v>1100</v>
      </c>
      <c r="S727" s="40" t="s">
        <v>77</v>
      </c>
      <c r="T727" s="40" t="s">
        <v>97</v>
      </c>
      <c r="U727" s="43">
        <v>54.65</v>
      </c>
      <c r="V727" s="43">
        <v>0</v>
      </c>
      <c r="W727" s="43">
        <v>1.85</v>
      </c>
      <c r="X727" s="43">
        <v>0.22</v>
      </c>
      <c r="Y727" s="43">
        <f t="shared" si="66"/>
        <v>1.2949999999999999</v>
      </c>
      <c r="Z727" s="43">
        <f t="shared" si="67"/>
        <v>0.11</v>
      </c>
      <c r="AA727" s="43">
        <v>0.17399999999999999</v>
      </c>
      <c r="AB727" s="44">
        <v>8.1324350324884997E-2</v>
      </c>
      <c r="AC727">
        <f t="shared" si="68"/>
        <v>79</v>
      </c>
      <c r="AD727">
        <f t="shared" si="69"/>
        <v>0</v>
      </c>
      <c r="AE727">
        <f t="shared" si="70"/>
        <v>0</v>
      </c>
      <c r="AF727">
        <f>'TP Factors'!$D$3</f>
        <v>1.168489000131735</v>
      </c>
      <c r="AG727">
        <f t="shared" si="71"/>
        <v>0</v>
      </c>
    </row>
    <row r="728" spans="1:33">
      <c r="A728" s="40" t="s">
        <v>65</v>
      </c>
      <c r="B728" s="40">
        <v>27</v>
      </c>
      <c r="C728" s="40" t="s">
        <v>66</v>
      </c>
      <c r="D728" s="41">
        <v>33.090000000000003</v>
      </c>
      <c r="E728" s="40" t="s">
        <v>67</v>
      </c>
      <c r="F728" s="40">
        <v>1234</v>
      </c>
      <c r="G728" s="35">
        <v>13</v>
      </c>
      <c r="H728" s="40" t="s">
        <v>68</v>
      </c>
      <c r="I728" s="40" t="s">
        <v>69</v>
      </c>
      <c r="J728" s="40">
        <v>623</v>
      </c>
      <c r="K728" s="42">
        <v>529.39365945999998</v>
      </c>
      <c r="L728" s="42">
        <v>7039.7889184699998</v>
      </c>
      <c r="M728" s="41">
        <v>0.81</v>
      </c>
      <c r="N728" s="41">
        <v>7.0000000000000007E-2</v>
      </c>
      <c r="O728" s="40">
        <v>22851</v>
      </c>
      <c r="P728" s="40">
        <v>22366</v>
      </c>
      <c r="Q728" s="43">
        <v>22851</v>
      </c>
      <c r="R728" s="43">
        <v>1100</v>
      </c>
      <c r="S728" s="40" t="s">
        <v>77</v>
      </c>
      <c r="T728" s="40" t="s">
        <v>97</v>
      </c>
      <c r="U728" s="43">
        <v>54.65</v>
      </c>
      <c r="V728" s="43">
        <v>0</v>
      </c>
      <c r="W728" s="43">
        <v>1.85</v>
      </c>
      <c r="X728" s="43">
        <v>0.22</v>
      </c>
      <c r="Y728" s="43">
        <f t="shared" si="66"/>
        <v>1.2949999999999999</v>
      </c>
      <c r="Z728" s="43">
        <f t="shared" si="67"/>
        <v>0.11</v>
      </c>
      <c r="AA728" s="43">
        <v>0.17399999999999999</v>
      </c>
      <c r="AB728" s="44">
        <v>1.73956276790093</v>
      </c>
      <c r="AC728">
        <f t="shared" si="68"/>
        <v>1700</v>
      </c>
      <c r="AD728">
        <f t="shared" si="69"/>
        <v>5</v>
      </c>
      <c r="AE728">
        <f t="shared" si="70"/>
        <v>0.4</v>
      </c>
      <c r="AF728">
        <f>'TP Factors'!$D$3</f>
        <v>1.168489000131735</v>
      </c>
      <c r="AG728">
        <f t="shared" si="71"/>
        <v>0.5</v>
      </c>
    </row>
    <row r="729" spans="1:33">
      <c r="A729" s="40" t="s">
        <v>65</v>
      </c>
      <c r="B729" s="40">
        <v>27</v>
      </c>
      <c r="C729" s="40" t="s">
        <v>66</v>
      </c>
      <c r="D729" s="41">
        <v>33.090000000000003</v>
      </c>
      <c r="E729" s="40" t="s">
        <v>67</v>
      </c>
      <c r="F729" s="40">
        <v>1234</v>
      </c>
      <c r="G729" s="35">
        <v>13</v>
      </c>
      <c r="H729" s="40" t="s">
        <v>68</v>
      </c>
      <c r="I729" s="40" t="s">
        <v>69</v>
      </c>
      <c r="J729" s="40">
        <v>389</v>
      </c>
      <c r="K729" s="42">
        <v>190.703907687</v>
      </c>
      <c r="L729" s="42">
        <v>2237.3545179399998</v>
      </c>
      <c r="M729" s="41">
        <v>0.5</v>
      </c>
      <c r="N729" s="41">
        <v>0.04</v>
      </c>
      <c r="O729" s="40">
        <v>22858</v>
      </c>
      <c r="P729" s="40">
        <v>22373</v>
      </c>
      <c r="Q729" s="43">
        <v>22858</v>
      </c>
      <c r="R729" s="43">
        <v>1100</v>
      </c>
      <c r="S729" s="40" t="s">
        <v>72</v>
      </c>
      <c r="T729" s="40" t="s">
        <v>74</v>
      </c>
      <c r="U729" s="43">
        <v>54.65</v>
      </c>
      <c r="V729" s="43">
        <v>0</v>
      </c>
      <c r="W729" s="43">
        <v>1.85</v>
      </c>
      <c r="X729" s="43">
        <v>0.22</v>
      </c>
      <c r="Y729" s="43">
        <f t="shared" si="66"/>
        <v>1.2949999999999999</v>
      </c>
      <c r="Z729" s="43">
        <f t="shared" si="67"/>
        <v>0.11</v>
      </c>
      <c r="AA729" s="43">
        <v>0.34200000000000003</v>
      </c>
      <c r="AB729" s="44">
        <v>0.55286013017003699</v>
      </c>
      <c r="AC729">
        <f t="shared" si="68"/>
        <v>1062</v>
      </c>
      <c r="AD729">
        <f t="shared" si="69"/>
        <v>3</v>
      </c>
      <c r="AE729">
        <f t="shared" si="70"/>
        <v>0.3</v>
      </c>
      <c r="AF729">
        <f>'TP Factors'!$D$3</f>
        <v>1.168489000131735</v>
      </c>
      <c r="AG729">
        <f t="shared" si="71"/>
        <v>0.4</v>
      </c>
    </row>
    <row r="730" spans="1:33">
      <c r="A730" s="40" t="s">
        <v>65</v>
      </c>
      <c r="B730" s="40">
        <v>27</v>
      </c>
      <c r="C730" s="40" t="s">
        <v>66</v>
      </c>
      <c r="D730" s="41">
        <v>33.090000000000003</v>
      </c>
      <c r="E730" s="40" t="s">
        <v>67</v>
      </c>
      <c r="F730" s="40">
        <v>1234</v>
      </c>
      <c r="G730" s="35">
        <v>13</v>
      </c>
      <c r="H730" s="40" t="s">
        <v>68</v>
      </c>
      <c r="I730" s="40" t="s">
        <v>69</v>
      </c>
      <c r="J730" s="40">
        <v>970</v>
      </c>
      <c r="K730" s="42">
        <v>481.299155176</v>
      </c>
      <c r="L730" s="42">
        <v>10955.8754374</v>
      </c>
      <c r="M730" s="41">
        <v>1.26</v>
      </c>
      <c r="N730" s="41">
        <v>0.11</v>
      </c>
      <c r="O730" s="40">
        <v>22861</v>
      </c>
      <c r="P730" s="40">
        <v>22376</v>
      </c>
      <c r="Q730" s="43">
        <v>22861</v>
      </c>
      <c r="R730" s="43">
        <v>1100</v>
      </c>
      <c r="S730" s="40" t="s">
        <v>77</v>
      </c>
      <c r="T730" s="40" t="s">
        <v>97</v>
      </c>
      <c r="U730" s="43">
        <v>54.65</v>
      </c>
      <c r="V730" s="43">
        <v>0</v>
      </c>
      <c r="W730" s="43">
        <v>1.85</v>
      </c>
      <c r="X730" s="43">
        <v>0.22</v>
      </c>
      <c r="Y730" s="43">
        <f t="shared" si="66"/>
        <v>1.2949999999999999</v>
      </c>
      <c r="Z730" s="43">
        <f t="shared" si="67"/>
        <v>0.11</v>
      </c>
      <c r="AA730" s="43">
        <v>0.17399999999999999</v>
      </c>
      <c r="AB730" s="44">
        <v>2.7072449502295499</v>
      </c>
      <c r="AC730">
        <f t="shared" si="68"/>
        <v>2646</v>
      </c>
      <c r="AD730">
        <f t="shared" si="69"/>
        <v>8</v>
      </c>
      <c r="AE730">
        <f t="shared" si="70"/>
        <v>0.6</v>
      </c>
      <c r="AF730">
        <f>'TP Factors'!$D$3</f>
        <v>1.168489000131735</v>
      </c>
      <c r="AG730">
        <f t="shared" si="71"/>
        <v>0.7</v>
      </c>
    </row>
    <row r="731" spans="1:33">
      <c r="A731" s="40" t="s">
        <v>65</v>
      </c>
      <c r="B731" s="40">
        <v>27</v>
      </c>
      <c r="C731" s="40" t="s">
        <v>66</v>
      </c>
      <c r="D731" s="41">
        <v>33.090000000000003</v>
      </c>
      <c r="E731" s="40" t="s">
        <v>67</v>
      </c>
      <c r="F731" s="40">
        <v>1234</v>
      </c>
      <c r="G731" s="35">
        <v>98</v>
      </c>
      <c r="H731" s="40" t="s">
        <v>68</v>
      </c>
      <c r="I731" s="40" t="s">
        <v>69</v>
      </c>
      <c r="J731" s="40">
        <v>234</v>
      </c>
      <c r="K731" s="42">
        <v>132.934636926</v>
      </c>
      <c r="L731" s="42">
        <v>621.72820812999998</v>
      </c>
      <c r="M731" s="41">
        <v>0.28999999999999998</v>
      </c>
      <c r="N731" s="41">
        <v>0.06</v>
      </c>
      <c r="O731" s="40">
        <v>22862</v>
      </c>
      <c r="P731" s="40">
        <v>22377</v>
      </c>
      <c r="Q731" s="43">
        <v>22862</v>
      </c>
      <c r="R731" s="43">
        <v>1700</v>
      </c>
      <c r="S731" s="40" t="s">
        <v>72</v>
      </c>
      <c r="T731" s="40" t="s">
        <v>114</v>
      </c>
      <c r="U731" s="43">
        <v>54.65</v>
      </c>
      <c r="V731" s="43">
        <v>0</v>
      </c>
      <c r="W731" s="43">
        <v>1.8</v>
      </c>
      <c r="X731" s="43">
        <v>0.47799999999999998</v>
      </c>
      <c r="Y731" s="43">
        <f t="shared" si="66"/>
        <v>1.26</v>
      </c>
      <c r="Z731" s="43">
        <f t="shared" si="67"/>
        <v>0.23899999999999999</v>
      </c>
      <c r="AA731" s="43">
        <v>0.72399999999999998</v>
      </c>
      <c r="AB731" s="44">
        <v>0.153631771499082</v>
      </c>
      <c r="AC731">
        <f t="shared" si="68"/>
        <v>625</v>
      </c>
      <c r="AD731">
        <f t="shared" si="69"/>
        <v>2</v>
      </c>
      <c r="AE731">
        <f t="shared" si="70"/>
        <v>0.3</v>
      </c>
      <c r="AF731">
        <f>'TP Factors'!$D$3</f>
        <v>1.168489000131735</v>
      </c>
      <c r="AG731">
        <f t="shared" si="71"/>
        <v>0.4</v>
      </c>
    </row>
    <row r="732" spans="1:33">
      <c r="A732" s="40" t="s">
        <v>65</v>
      </c>
      <c r="B732" s="40">
        <v>27</v>
      </c>
      <c r="C732" s="40" t="s">
        <v>66</v>
      </c>
      <c r="D732" s="41">
        <v>33.090000000000003</v>
      </c>
      <c r="E732" s="40" t="s">
        <v>67</v>
      </c>
      <c r="F732" s="40">
        <v>1234</v>
      </c>
      <c r="G732" s="35">
        <v>98</v>
      </c>
      <c r="H732" s="40" t="s">
        <v>68</v>
      </c>
      <c r="I732" s="40" t="s">
        <v>69</v>
      </c>
      <c r="J732" s="40">
        <v>856</v>
      </c>
      <c r="K732" s="42">
        <v>350.32879731200001</v>
      </c>
      <c r="L732" s="42">
        <v>2269.7564981199998</v>
      </c>
      <c r="M732" s="41">
        <v>1.08</v>
      </c>
      <c r="N732" s="41">
        <v>0.2</v>
      </c>
      <c r="O732" s="40">
        <v>22884</v>
      </c>
      <c r="P732" s="40">
        <v>22398</v>
      </c>
      <c r="Q732" s="43">
        <v>22884</v>
      </c>
      <c r="R732" s="43">
        <v>1700</v>
      </c>
      <c r="S732" s="40" t="s">
        <v>72</v>
      </c>
      <c r="T732" s="40" t="s">
        <v>114</v>
      </c>
      <c r="U732" s="43">
        <v>54.65</v>
      </c>
      <c r="V732" s="43">
        <v>0</v>
      </c>
      <c r="W732" s="43">
        <v>1.8</v>
      </c>
      <c r="X732" s="43">
        <v>0.47799999999999998</v>
      </c>
      <c r="Y732" s="43">
        <f t="shared" si="66"/>
        <v>1.26</v>
      </c>
      <c r="Z732" s="43">
        <f t="shared" si="67"/>
        <v>0.23899999999999999</v>
      </c>
      <c r="AA732" s="43">
        <v>0.72399999999999998</v>
      </c>
      <c r="AB732" s="44">
        <v>0.56086680183619797</v>
      </c>
      <c r="AC732">
        <f t="shared" si="68"/>
        <v>2281</v>
      </c>
      <c r="AD732">
        <f t="shared" si="69"/>
        <v>6</v>
      </c>
      <c r="AE732">
        <f t="shared" si="70"/>
        <v>1.2</v>
      </c>
      <c r="AF732">
        <f>'TP Factors'!$D$3</f>
        <v>1.168489000131735</v>
      </c>
      <c r="AG732">
        <f t="shared" si="71"/>
        <v>1.4</v>
      </c>
    </row>
    <row r="733" spans="1:33">
      <c r="A733" s="40" t="s">
        <v>65</v>
      </c>
      <c r="B733" s="40">
        <v>27</v>
      </c>
      <c r="C733" s="40" t="s">
        <v>66</v>
      </c>
      <c r="D733" s="41">
        <v>33.090000000000003</v>
      </c>
      <c r="E733" s="40" t="s">
        <v>67</v>
      </c>
      <c r="F733" s="40">
        <v>1234</v>
      </c>
      <c r="G733" s="35">
        <v>13</v>
      </c>
      <c r="H733" s="40" t="s">
        <v>68</v>
      </c>
      <c r="I733" s="40" t="s">
        <v>69</v>
      </c>
      <c r="J733" s="40">
        <v>58</v>
      </c>
      <c r="K733" s="42">
        <v>228.8609079</v>
      </c>
      <c r="L733" s="42">
        <v>656.15592607600001</v>
      </c>
      <c r="M733" s="41">
        <v>0.08</v>
      </c>
      <c r="N733" s="41">
        <v>0.01</v>
      </c>
      <c r="O733" s="40">
        <v>22900</v>
      </c>
      <c r="P733" s="40">
        <v>22414</v>
      </c>
      <c r="Q733" s="43">
        <v>22900</v>
      </c>
      <c r="R733" s="43">
        <v>1100</v>
      </c>
      <c r="S733" s="40" t="s">
        <v>77</v>
      </c>
      <c r="T733" s="40" t="s">
        <v>97</v>
      </c>
      <c r="U733" s="43">
        <v>54.65</v>
      </c>
      <c r="V733" s="43">
        <v>0</v>
      </c>
      <c r="W733" s="43">
        <v>1.85</v>
      </c>
      <c r="X733" s="43">
        <v>0.22</v>
      </c>
      <c r="Y733" s="43">
        <f t="shared" si="66"/>
        <v>1.2949999999999999</v>
      </c>
      <c r="Z733" s="43">
        <f t="shared" si="67"/>
        <v>0.11</v>
      </c>
      <c r="AA733" s="43">
        <v>0.17399999999999999</v>
      </c>
      <c r="AB733" s="44">
        <v>0.16213901186974999</v>
      </c>
      <c r="AC733">
        <f t="shared" si="68"/>
        <v>158</v>
      </c>
      <c r="AD733">
        <f t="shared" si="69"/>
        <v>0</v>
      </c>
      <c r="AE733">
        <f t="shared" si="70"/>
        <v>0</v>
      </c>
      <c r="AF733">
        <f>'TP Factors'!$D$3</f>
        <v>1.168489000131735</v>
      </c>
      <c r="AG733">
        <f t="shared" si="71"/>
        <v>0</v>
      </c>
    </row>
    <row r="734" spans="1:33">
      <c r="A734" s="40" t="s">
        <v>65</v>
      </c>
      <c r="B734" s="40">
        <v>27</v>
      </c>
      <c r="C734" s="40" t="s">
        <v>66</v>
      </c>
      <c r="D734" s="41">
        <v>33.090000000000003</v>
      </c>
      <c r="E734" s="40" t="s">
        <v>67</v>
      </c>
      <c r="F734" s="40">
        <v>1234</v>
      </c>
      <c r="G734" s="35">
        <v>98</v>
      </c>
      <c r="H734" s="40" t="s">
        <v>68</v>
      </c>
      <c r="I734" s="40" t="s">
        <v>69</v>
      </c>
      <c r="J734" s="40">
        <v>185</v>
      </c>
      <c r="K734" s="42">
        <v>84.756613303199998</v>
      </c>
      <c r="L734" s="42">
        <v>425.71296466299998</v>
      </c>
      <c r="M734" s="41">
        <v>0.23</v>
      </c>
      <c r="N734" s="41">
        <v>0.04</v>
      </c>
      <c r="O734" s="40">
        <v>22911</v>
      </c>
      <c r="P734" s="40">
        <v>22425</v>
      </c>
      <c r="Q734" s="43">
        <v>22911</v>
      </c>
      <c r="R734" s="43">
        <v>1700</v>
      </c>
      <c r="S734" s="40" t="s">
        <v>70</v>
      </c>
      <c r="T734" s="40" t="s">
        <v>113</v>
      </c>
      <c r="U734" s="43">
        <v>54.65</v>
      </c>
      <c r="V734" s="43">
        <v>0</v>
      </c>
      <c r="W734" s="43">
        <v>1.8</v>
      </c>
      <c r="X734" s="43">
        <v>0.47799999999999998</v>
      </c>
      <c r="Y734" s="43">
        <f t="shared" si="66"/>
        <v>1.26</v>
      </c>
      <c r="Z734" s="43">
        <f t="shared" si="67"/>
        <v>0.23899999999999999</v>
      </c>
      <c r="AA734" s="43">
        <v>0.83599999999999997</v>
      </c>
      <c r="AB734" s="44">
        <v>0.105195543749406</v>
      </c>
      <c r="AC734">
        <f t="shared" si="68"/>
        <v>494</v>
      </c>
      <c r="AD734">
        <f t="shared" si="69"/>
        <v>1</v>
      </c>
      <c r="AE734">
        <f t="shared" si="70"/>
        <v>0.3</v>
      </c>
      <c r="AF734">
        <f>'TP Factors'!$D$3</f>
        <v>1.168489000131735</v>
      </c>
      <c r="AG734">
        <f t="shared" si="71"/>
        <v>0.4</v>
      </c>
    </row>
    <row r="735" spans="1:33">
      <c r="A735" s="40" t="s">
        <v>65</v>
      </c>
      <c r="B735" s="40">
        <v>27</v>
      </c>
      <c r="C735" s="40" t="s">
        <v>66</v>
      </c>
      <c r="D735" s="41">
        <v>33.090000000000003</v>
      </c>
      <c r="E735" s="40" t="s">
        <v>67</v>
      </c>
      <c r="F735" s="40">
        <v>1234</v>
      </c>
      <c r="G735" s="35">
        <v>98</v>
      </c>
      <c r="H735" s="40" t="s">
        <v>68</v>
      </c>
      <c r="I735" s="40" t="s">
        <v>69</v>
      </c>
      <c r="J735" s="40">
        <v>717</v>
      </c>
      <c r="K735" s="42">
        <v>190.83545709099999</v>
      </c>
      <c r="L735" s="42">
        <v>2023.2155319999999</v>
      </c>
      <c r="M735" s="41">
        <v>0.9</v>
      </c>
      <c r="N735" s="41">
        <v>0.17</v>
      </c>
      <c r="O735" s="40">
        <v>22912</v>
      </c>
      <c r="P735" s="40">
        <v>22426</v>
      </c>
      <c r="Q735" s="43">
        <v>22912</v>
      </c>
      <c r="R735" s="43">
        <v>1700</v>
      </c>
      <c r="S735" s="40" t="s">
        <v>77</v>
      </c>
      <c r="T735" s="40" t="s">
        <v>138</v>
      </c>
      <c r="U735" s="43">
        <v>54.65</v>
      </c>
      <c r="V735" s="43">
        <v>0</v>
      </c>
      <c r="W735" s="43">
        <v>1.8</v>
      </c>
      <c r="X735" s="43">
        <v>0.47799999999999998</v>
      </c>
      <c r="Y735" s="43">
        <f t="shared" si="66"/>
        <v>1.26</v>
      </c>
      <c r="Z735" s="43">
        <f t="shared" si="67"/>
        <v>0.23899999999999999</v>
      </c>
      <c r="AA735" s="43">
        <v>0.68</v>
      </c>
      <c r="AB735" s="44">
        <v>0.499945446026553</v>
      </c>
      <c r="AC735">
        <f t="shared" si="68"/>
        <v>1910</v>
      </c>
      <c r="AD735">
        <f t="shared" si="69"/>
        <v>5</v>
      </c>
      <c r="AE735">
        <f t="shared" si="70"/>
        <v>1</v>
      </c>
      <c r="AF735">
        <f>'TP Factors'!$D$3</f>
        <v>1.168489000131735</v>
      </c>
      <c r="AG735">
        <f t="shared" si="71"/>
        <v>1.2</v>
      </c>
    </row>
    <row r="736" spans="1:33">
      <c r="A736" s="40" t="s">
        <v>65</v>
      </c>
      <c r="B736" s="40">
        <v>27</v>
      </c>
      <c r="C736" s="40" t="s">
        <v>66</v>
      </c>
      <c r="D736" s="41">
        <v>33.090000000000003</v>
      </c>
      <c r="E736" s="40" t="s">
        <v>67</v>
      </c>
      <c r="F736" s="40">
        <v>1234</v>
      </c>
      <c r="G736" s="35">
        <v>13</v>
      </c>
      <c r="H736" s="40" t="s">
        <v>68</v>
      </c>
      <c r="I736" s="40" t="s">
        <v>69</v>
      </c>
      <c r="J736" s="40">
        <v>11</v>
      </c>
      <c r="K736" s="42">
        <v>68.867969381400002</v>
      </c>
      <c r="L736" s="42">
        <v>119.841190301</v>
      </c>
      <c r="M736" s="41">
        <v>0.01</v>
      </c>
      <c r="N736" s="41">
        <v>0</v>
      </c>
      <c r="O736" s="40">
        <v>22927</v>
      </c>
      <c r="P736" s="40">
        <v>22441</v>
      </c>
      <c r="Q736" s="43">
        <v>22927</v>
      </c>
      <c r="R736" s="43">
        <v>1100</v>
      </c>
      <c r="S736" s="40" t="s">
        <v>77</v>
      </c>
      <c r="T736" s="40" t="s">
        <v>97</v>
      </c>
      <c r="U736" s="43">
        <v>54.65</v>
      </c>
      <c r="V736" s="43">
        <v>0</v>
      </c>
      <c r="W736" s="43">
        <v>1.85</v>
      </c>
      <c r="X736" s="43">
        <v>0.22</v>
      </c>
      <c r="Y736" s="43">
        <f t="shared" si="66"/>
        <v>1.2949999999999999</v>
      </c>
      <c r="Z736" s="43">
        <f t="shared" si="67"/>
        <v>0.11</v>
      </c>
      <c r="AA736" s="43">
        <v>0.17399999999999999</v>
      </c>
      <c r="AB736" s="44">
        <v>2.9614028797054499E-2</v>
      </c>
      <c r="AC736">
        <f t="shared" si="68"/>
        <v>29</v>
      </c>
      <c r="AD736">
        <f t="shared" si="69"/>
        <v>0</v>
      </c>
      <c r="AE736">
        <f t="shared" si="70"/>
        <v>0</v>
      </c>
      <c r="AF736">
        <f>'TP Factors'!$D$3</f>
        <v>1.168489000131735</v>
      </c>
      <c r="AG736">
        <f t="shared" si="71"/>
        <v>0</v>
      </c>
    </row>
    <row r="737" spans="1:33">
      <c r="A737" s="40" t="s">
        <v>65</v>
      </c>
      <c r="B737" s="40">
        <v>27</v>
      </c>
      <c r="C737" s="40" t="s">
        <v>66</v>
      </c>
      <c r="D737" s="41">
        <v>33.090000000000003</v>
      </c>
      <c r="E737" s="40" t="s">
        <v>67</v>
      </c>
      <c r="F737" s="40">
        <v>1234</v>
      </c>
      <c r="G737" s="35">
        <v>102.5</v>
      </c>
      <c r="H737" s="40" t="s">
        <v>68</v>
      </c>
      <c r="I737" s="40" t="s">
        <v>69</v>
      </c>
      <c r="J737" s="40">
        <v>822</v>
      </c>
      <c r="K737" s="42">
        <v>321.09298659900003</v>
      </c>
      <c r="L737" s="42">
        <v>2560.7857619400002</v>
      </c>
      <c r="M737" s="41">
        <v>1.21</v>
      </c>
      <c r="N737" s="41">
        <v>0.21</v>
      </c>
      <c r="O737" s="40">
        <v>22928</v>
      </c>
      <c r="P737" s="40">
        <v>22442</v>
      </c>
      <c r="Q737" s="43">
        <v>22928</v>
      </c>
      <c r="R737" s="43">
        <v>1300</v>
      </c>
      <c r="S737" s="40" t="s">
        <v>77</v>
      </c>
      <c r="T737" s="40" t="s">
        <v>83</v>
      </c>
      <c r="U737" s="43">
        <v>54.65</v>
      </c>
      <c r="V737" s="43">
        <v>0</v>
      </c>
      <c r="W737" s="43">
        <v>2.42</v>
      </c>
      <c r="X737" s="43">
        <v>0.51600000000000001</v>
      </c>
      <c r="Y737" s="43">
        <f t="shared" si="66"/>
        <v>1.694</v>
      </c>
      <c r="Z737" s="43">
        <f t="shared" si="67"/>
        <v>0.25800000000000001</v>
      </c>
      <c r="AA737" s="43">
        <v>0.63100000000000001</v>
      </c>
      <c r="AB737" s="44">
        <v>0.63278141141972799</v>
      </c>
      <c r="AC737">
        <f t="shared" si="68"/>
        <v>2243</v>
      </c>
      <c r="AD737">
        <f t="shared" si="69"/>
        <v>8</v>
      </c>
      <c r="AE737">
        <f t="shared" si="70"/>
        <v>1.3</v>
      </c>
      <c r="AF737">
        <f>'TP Factors'!$D$3</f>
        <v>1.168489000131735</v>
      </c>
      <c r="AG737">
        <f t="shared" si="71"/>
        <v>1.5</v>
      </c>
    </row>
    <row r="738" spans="1:33">
      <c r="A738" s="40" t="s">
        <v>65</v>
      </c>
      <c r="B738" s="40">
        <v>27</v>
      </c>
      <c r="C738" s="40" t="s">
        <v>66</v>
      </c>
      <c r="D738" s="41">
        <v>33.090000000000003</v>
      </c>
      <c r="E738" s="40" t="s">
        <v>67</v>
      </c>
      <c r="F738" s="40">
        <v>1234</v>
      </c>
      <c r="G738" s="35">
        <v>98</v>
      </c>
      <c r="H738" s="40" t="s">
        <v>68</v>
      </c>
      <c r="I738" s="40" t="s">
        <v>69</v>
      </c>
      <c r="J738" s="40">
        <v>308</v>
      </c>
      <c r="K738" s="42">
        <v>142.53545841600001</v>
      </c>
      <c r="L738" s="42">
        <v>816.33339092400001</v>
      </c>
      <c r="M738" s="41">
        <v>0.39</v>
      </c>
      <c r="N738" s="41">
        <v>7.0000000000000007E-2</v>
      </c>
      <c r="O738" s="40">
        <v>22936</v>
      </c>
      <c r="P738" s="40">
        <v>22450</v>
      </c>
      <c r="Q738" s="43">
        <v>22936</v>
      </c>
      <c r="R738" s="43">
        <v>1700</v>
      </c>
      <c r="S738" s="40" t="s">
        <v>72</v>
      </c>
      <c r="T738" s="40" t="s">
        <v>114</v>
      </c>
      <c r="U738" s="43">
        <v>54.65</v>
      </c>
      <c r="V738" s="43">
        <v>0</v>
      </c>
      <c r="W738" s="43">
        <v>1.8</v>
      </c>
      <c r="X738" s="43">
        <v>0.47799999999999998</v>
      </c>
      <c r="Y738" s="43">
        <f t="shared" si="66"/>
        <v>1.26</v>
      </c>
      <c r="Z738" s="43">
        <f t="shared" si="67"/>
        <v>0.23899999999999999</v>
      </c>
      <c r="AA738" s="43">
        <v>0.72399999999999998</v>
      </c>
      <c r="AB738" s="44">
        <v>0.201719567089577</v>
      </c>
      <c r="AC738">
        <f t="shared" si="68"/>
        <v>820</v>
      </c>
      <c r="AD738">
        <f t="shared" si="69"/>
        <v>2</v>
      </c>
      <c r="AE738">
        <f t="shared" si="70"/>
        <v>0.4</v>
      </c>
      <c r="AF738">
        <f>'TP Factors'!$D$3</f>
        <v>1.168489000131735</v>
      </c>
      <c r="AG738">
        <f t="shared" si="71"/>
        <v>0.5</v>
      </c>
    </row>
    <row r="739" spans="1:33">
      <c r="A739" s="40" t="s">
        <v>65</v>
      </c>
      <c r="B739" s="40">
        <v>27</v>
      </c>
      <c r="C739" s="40" t="s">
        <v>66</v>
      </c>
      <c r="D739" s="41">
        <v>33.090000000000003</v>
      </c>
      <c r="E739" s="40" t="s">
        <v>67</v>
      </c>
      <c r="F739" s="40">
        <v>1234</v>
      </c>
      <c r="G739" s="35">
        <v>102.5</v>
      </c>
      <c r="H739" s="40" t="s">
        <v>68</v>
      </c>
      <c r="I739" s="40" t="s">
        <v>69</v>
      </c>
      <c r="J739" s="40">
        <v>124</v>
      </c>
      <c r="K739" s="42">
        <v>103.00239702499999</v>
      </c>
      <c r="L739" s="42">
        <v>386.21327738700001</v>
      </c>
      <c r="M739" s="41">
        <v>0.18</v>
      </c>
      <c r="N739" s="41">
        <v>0.03</v>
      </c>
      <c r="O739" s="40">
        <v>22949</v>
      </c>
      <c r="P739" s="40">
        <v>22463</v>
      </c>
      <c r="Q739" s="43">
        <v>22949</v>
      </c>
      <c r="R739" s="43">
        <v>1300</v>
      </c>
      <c r="S739" s="40" t="s">
        <v>77</v>
      </c>
      <c r="T739" s="40" t="s">
        <v>83</v>
      </c>
      <c r="U739" s="43">
        <v>54.65</v>
      </c>
      <c r="V739" s="43">
        <v>0</v>
      </c>
      <c r="W739" s="43">
        <v>2.42</v>
      </c>
      <c r="X739" s="43">
        <v>0.51600000000000001</v>
      </c>
      <c r="Y739" s="43">
        <f t="shared" si="66"/>
        <v>1.694</v>
      </c>
      <c r="Z739" s="43">
        <f t="shared" si="67"/>
        <v>0.25800000000000001</v>
      </c>
      <c r="AA739" s="43">
        <v>0.63100000000000001</v>
      </c>
      <c r="AB739" s="44">
        <v>9.5401817630451399E-2</v>
      </c>
      <c r="AC739">
        <f t="shared" si="68"/>
        <v>338</v>
      </c>
      <c r="AD739">
        <f t="shared" si="69"/>
        <v>1</v>
      </c>
      <c r="AE739">
        <f t="shared" si="70"/>
        <v>0.2</v>
      </c>
      <c r="AF739">
        <f>'TP Factors'!$D$3</f>
        <v>1.168489000131735</v>
      </c>
      <c r="AG739">
        <f t="shared" si="71"/>
        <v>0.2</v>
      </c>
    </row>
    <row r="740" spans="1:33">
      <c r="A740" s="40" t="s">
        <v>65</v>
      </c>
      <c r="B740" s="40">
        <v>27</v>
      </c>
      <c r="C740" s="40" t="s">
        <v>66</v>
      </c>
      <c r="D740" s="41">
        <v>33.090000000000003</v>
      </c>
      <c r="E740" s="40" t="s">
        <v>67</v>
      </c>
      <c r="F740" s="40">
        <v>1234</v>
      </c>
      <c r="G740" s="35">
        <v>98</v>
      </c>
      <c r="H740" s="40" t="s">
        <v>68</v>
      </c>
      <c r="I740" s="40" t="s">
        <v>69</v>
      </c>
      <c r="J740" s="40">
        <v>161</v>
      </c>
      <c r="K740" s="42">
        <v>91.783626808099996</v>
      </c>
      <c r="L740" s="42">
        <v>368.89737370900002</v>
      </c>
      <c r="M740" s="41">
        <v>0.2</v>
      </c>
      <c r="N740" s="41">
        <v>0.04</v>
      </c>
      <c r="O740" s="40">
        <v>22959</v>
      </c>
      <c r="P740" s="40">
        <v>22473</v>
      </c>
      <c r="Q740" s="43">
        <v>22959</v>
      </c>
      <c r="R740" s="43">
        <v>1700</v>
      </c>
      <c r="S740" s="40" t="s">
        <v>70</v>
      </c>
      <c r="T740" s="40" t="s">
        <v>113</v>
      </c>
      <c r="U740" s="43">
        <v>54.65</v>
      </c>
      <c r="V740" s="43">
        <v>0</v>
      </c>
      <c r="W740" s="43">
        <v>1.8</v>
      </c>
      <c r="X740" s="43">
        <v>0.47799999999999998</v>
      </c>
      <c r="Y740" s="43">
        <f t="shared" si="66"/>
        <v>1.26</v>
      </c>
      <c r="Z740" s="43">
        <f t="shared" si="67"/>
        <v>0.23899999999999999</v>
      </c>
      <c r="AA740" s="43">
        <v>0.83599999999999997</v>
      </c>
      <c r="AB740" s="44">
        <v>9.1156161612002004E-2</v>
      </c>
      <c r="AC740">
        <f t="shared" si="68"/>
        <v>428</v>
      </c>
      <c r="AD740">
        <f t="shared" si="69"/>
        <v>1</v>
      </c>
      <c r="AE740">
        <f t="shared" si="70"/>
        <v>0.2</v>
      </c>
      <c r="AF740">
        <f>'TP Factors'!$D$3</f>
        <v>1.168489000131735</v>
      </c>
      <c r="AG740">
        <f t="shared" si="71"/>
        <v>0.2</v>
      </c>
    </row>
    <row r="741" spans="1:33">
      <c r="A741" s="40" t="s">
        <v>65</v>
      </c>
      <c r="B741" s="40">
        <v>27</v>
      </c>
      <c r="C741" s="40" t="s">
        <v>66</v>
      </c>
      <c r="D741" s="41">
        <v>33.090000000000003</v>
      </c>
      <c r="E741" s="40" t="s">
        <v>67</v>
      </c>
      <c r="F741" s="40">
        <v>1234</v>
      </c>
      <c r="G741" s="35">
        <v>98</v>
      </c>
      <c r="H741" s="40" t="s">
        <v>68</v>
      </c>
      <c r="I741" s="40" t="s">
        <v>69</v>
      </c>
      <c r="J741" s="40">
        <v>109</v>
      </c>
      <c r="K741" s="42">
        <v>76.197895751299995</v>
      </c>
      <c r="L741" s="42">
        <v>307.08140405300003</v>
      </c>
      <c r="M741" s="41">
        <v>0.14000000000000001</v>
      </c>
      <c r="N741" s="41">
        <v>0.03</v>
      </c>
      <c r="O741" s="40">
        <v>23007</v>
      </c>
      <c r="P741" s="40">
        <v>22520</v>
      </c>
      <c r="Q741" s="43">
        <v>23007</v>
      </c>
      <c r="R741" s="43">
        <v>1700</v>
      </c>
      <c r="S741" s="40" t="s">
        <v>77</v>
      </c>
      <c r="T741" s="40" t="s">
        <v>138</v>
      </c>
      <c r="U741" s="43">
        <v>54.65</v>
      </c>
      <c r="V741" s="43">
        <v>0</v>
      </c>
      <c r="W741" s="43">
        <v>1.8</v>
      </c>
      <c r="X741" s="43">
        <v>0.47799999999999998</v>
      </c>
      <c r="Y741" s="43">
        <f t="shared" si="66"/>
        <v>1.26</v>
      </c>
      <c r="Z741" s="43">
        <f t="shared" si="67"/>
        <v>0.23899999999999999</v>
      </c>
      <c r="AA741" s="43">
        <v>0.68</v>
      </c>
      <c r="AB741" s="44">
        <v>7.5881163959222495E-2</v>
      </c>
      <c r="AC741">
        <f t="shared" si="68"/>
        <v>290</v>
      </c>
      <c r="AD741">
        <f t="shared" si="69"/>
        <v>1</v>
      </c>
      <c r="AE741">
        <f t="shared" si="70"/>
        <v>0.2</v>
      </c>
      <c r="AF741">
        <f>'TP Factors'!$D$3</f>
        <v>1.168489000131735</v>
      </c>
      <c r="AG741">
        <f t="shared" si="71"/>
        <v>0.2</v>
      </c>
    </row>
    <row r="742" spans="1:33">
      <c r="A742" s="40" t="s">
        <v>65</v>
      </c>
      <c r="B742" s="40">
        <v>27</v>
      </c>
      <c r="C742" s="40" t="s">
        <v>66</v>
      </c>
      <c r="D742" s="41">
        <v>33.090000000000003</v>
      </c>
      <c r="E742" s="40" t="s">
        <v>67</v>
      </c>
      <c r="F742" s="40">
        <v>1234</v>
      </c>
      <c r="G742" s="35">
        <v>98</v>
      </c>
      <c r="H742" s="40" t="s">
        <v>68</v>
      </c>
      <c r="I742" s="40" t="s">
        <v>69</v>
      </c>
      <c r="J742" s="40">
        <v>93</v>
      </c>
      <c r="K742" s="42">
        <v>100.923363678</v>
      </c>
      <c r="L742" s="42">
        <v>263.45094725000001</v>
      </c>
      <c r="M742" s="41">
        <v>0.12</v>
      </c>
      <c r="N742" s="41">
        <v>0.02</v>
      </c>
      <c r="O742" s="40">
        <v>23008</v>
      </c>
      <c r="P742" s="40">
        <v>22521</v>
      </c>
      <c r="Q742" s="43">
        <v>23008</v>
      </c>
      <c r="R742" s="43">
        <v>1700</v>
      </c>
      <c r="S742" s="40" t="s">
        <v>77</v>
      </c>
      <c r="T742" s="40" t="s">
        <v>138</v>
      </c>
      <c r="U742" s="43">
        <v>54.65</v>
      </c>
      <c r="V742" s="43">
        <v>0</v>
      </c>
      <c r="W742" s="43">
        <v>1.8</v>
      </c>
      <c r="X742" s="43">
        <v>0.47799999999999998</v>
      </c>
      <c r="Y742" s="43">
        <f t="shared" si="66"/>
        <v>1.26</v>
      </c>
      <c r="Z742" s="43">
        <f t="shared" si="67"/>
        <v>0.23899999999999999</v>
      </c>
      <c r="AA742" s="43">
        <v>0.68</v>
      </c>
      <c r="AB742" s="44">
        <v>6.5099886415811006E-2</v>
      </c>
      <c r="AC742">
        <f t="shared" si="68"/>
        <v>249</v>
      </c>
      <c r="AD742">
        <f t="shared" si="69"/>
        <v>1</v>
      </c>
      <c r="AE742">
        <f t="shared" si="70"/>
        <v>0.1</v>
      </c>
      <c r="AF742">
        <f>'TP Factors'!$D$3</f>
        <v>1.168489000131735</v>
      </c>
      <c r="AG742">
        <f t="shared" si="71"/>
        <v>0.1</v>
      </c>
    </row>
    <row r="743" spans="1:33">
      <c r="A743" s="40" t="s">
        <v>65</v>
      </c>
      <c r="B743" s="40">
        <v>27</v>
      </c>
      <c r="C743" s="40" t="s">
        <v>66</v>
      </c>
      <c r="D743" s="41">
        <v>33.090000000000003</v>
      </c>
      <c r="E743" s="40" t="s">
        <v>67</v>
      </c>
      <c r="F743" s="40">
        <v>1234</v>
      </c>
      <c r="G743" s="35">
        <v>105</v>
      </c>
      <c r="H743" s="40" t="s">
        <v>68</v>
      </c>
      <c r="I743" s="40" t="s">
        <v>69</v>
      </c>
      <c r="J743" s="40">
        <v>129</v>
      </c>
      <c r="K743" s="42">
        <v>73.849847476700006</v>
      </c>
      <c r="L743" s="42">
        <v>286.72517641899998</v>
      </c>
      <c r="M743" s="41">
        <v>0.17</v>
      </c>
      <c r="N743" s="41">
        <v>0.03</v>
      </c>
      <c r="O743" s="40">
        <v>23009</v>
      </c>
      <c r="P743" s="40">
        <v>22522</v>
      </c>
      <c r="Q743" s="43">
        <v>23009</v>
      </c>
      <c r="R743" s="43">
        <v>1400</v>
      </c>
      <c r="S743" s="40" t="s">
        <v>77</v>
      </c>
      <c r="T743" s="40" t="s">
        <v>102</v>
      </c>
      <c r="U743" s="43">
        <v>54.65</v>
      </c>
      <c r="V743" s="43">
        <v>0</v>
      </c>
      <c r="W743" s="43">
        <v>2.83</v>
      </c>
      <c r="X743" s="43">
        <v>0.497</v>
      </c>
      <c r="Y743" s="43">
        <f t="shared" si="66"/>
        <v>1.9809999999999999</v>
      </c>
      <c r="Z743" s="43">
        <f t="shared" si="67"/>
        <v>0.2485</v>
      </c>
      <c r="AA743" s="43">
        <v>0.88600000000000001</v>
      </c>
      <c r="AB743" s="44">
        <v>7.0851050695474205E-2</v>
      </c>
      <c r="AC743">
        <f t="shared" si="68"/>
        <v>353</v>
      </c>
      <c r="AD743">
        <f t="shared" si="69"/>
        <v>2</v>
      </c>
      <c r="AE743">
        <f t="shared" si="70"/>
        <v>0.2</v>
      </c>
      <c r="AF743">
        <f>'TP Factors'!$D$3</f>
        <v>1.168489000131735</v>
      </c>
      <c r="AG743">
        <f t="shared" si="71"/>
        <v>0.2</v>
      </c>
    </row>
    <row r="744" spans="1:33">
      <c r="A744" s="40" t="s">
        <v>65</v>
      </c>
      <c r="B744" s="40">
        <v>27</v>
      </c>
      <c r="C744" s="40" t="s">
        <v>66</v>
      </c>
      <c r="D744" s="41">
        <v>33.090000000000003</v>
      </c>
      <c r="E744" s="40" t="s">
        <v>67</v>
      </c>
      <c r="F744" s="40">
        <v>1234</v>
      </c>
      <c r="G744" s="35">
        <v>98</v>
      </c>
      <c r="H744" s="40" t="s">
        <v>68</v>
      </c>
      <c r="I744" s="40" t="s">
        <v>69</v>
      </c>
      <c r="J744" s="40">
        <v>791</v>
      </c>
      <c r="K744" s="42">
        <v>459.41979426799998</v>
      </c>
      <c r="L744" s="42">
        <v>2233.94792719</v>
      </c>
      <c r="M744" s="41">
        <v>1</v>
      </c>
      <c r="N744" s="41">
        <v>0.19</v>
      </c>
      <c r="O744" s="40">
        <v>23010</v>
      </c>
      <c r="P744" s="40">
        <v>22523</v>
      </c>
      <c r="Q744" s="43">
        <v>23010</v>
      </c>
      <c r="R744" s="43">
        <v>1700</v>
      </c>
      <c r="S744" s="40" t="s">
        <v>77</v>
      </c>
      <c r="T744" s="40" t="s">
        <v>138</v>
      </c>
      <c r="U744" s="43">
        <v>54.65</v>
      </c>
      <c r="V744" s="43">
        <v>0</v>
      </c>
      <c r="W744" s="43">
        <v>1.8</v>
      </c>
      <c r="X744" s="43">
        <v>0.47799999999999998</v>
      </c>
      <c r="Y744" s="43">
        <f t="shared" si="66"/>
        <v>1.26</v>
      </c>
      <c r="Z744" s="43">
        <f t="shared" si="67"/>
        <v>0.23899999999999999</v>
      </c>
      <c r="AA744" s="43">
        <v>0.68</v>
      </c>
      <c r="AB744" s="44">
        <v>0.307169655277024</v>
      </c>
      <c r="AC744">
        <f t="shared" si="68"/>
        <v>1173</v>
      </c>
      <c r="AD744">
        <f t="shared" si="69"/>
        <v>3</v>
      </c>
      <c r="AE744">
        <f t="shared" si="70"/>
        <v>0.6</v>
      </c>
      <c r="AF744">
        <f>'TP Factors'!$D$3</f>
        <v>1.168489000131735</v>
      </c>
      <c r="AG744">
        <f t="shared" si="71"/>
        <v>0.7</v>
      </c>
    </row>
    <row r="745" spans="1:33">
      <c r="A745" s="40" t="s">
        <v>65</v>
      </c>
      <c r="B745" s="40">
        <v>27</v>
      </c>
      <c r="C745" s="40" t="s">
        <v>66</v>
      </c>
      <c r="D745" s="41">
        <v>33.090000000000003</v>
      </c>
      <c r="E745" s="40" t="s">
        <v>67</v>
      </c>
      <c r="F745" s="40">
        <v>1234</v>
      </c>
      <c r="G745" s="35">
        <v>11.1</v>
      </c>
      <c r="H745" s="40" t="s">
        <v>68</v>
      </c>
      <c r="I745" s="40" t="s">
        <v>69</v>
      </c>
      <c r="J745" s="40">
        <v>141</v>
      </c>
      <c r="K745" s="42">
        <v>152.947608137</v>
      </c>
      <c r="L745" s="42">
        <v>793.62714339900003</v>
      </c>
      <c r="M745" s="41">
        <v>0.12</v>
      </c>
      <c r="N745" s="41">
        <v>0</v>
      </c>
      <c r="O745" s="40">
        <v>23011</v>
      </c>
      <c r="P745" s="40">
        <v>22524</v>
      </c>
      <c r="Q745" s="43">
        <v>23011</v>
      </c>
      <c r="R745" s="43">
        <v>8120</v>
      </c>
      <c r="S745" s="40" t="s">
        <v>70</v>
      </c>
      <c r="T745" s="40" t="s">
        <v>71</v>
      </c>
      <c r="U745" s="43">
        <v>54.65</v>
      </c>
      <c r="V745" s="43">
        <v>0</v>
      </c>
      <c r="W745" s="43">
        <v>1.25</v>
      </c>
      <c r="X745" s="43">
        <v>5.2999999999999999E-2</v>
      </c>
      <c r="Y745" s="43">
        <f t="shared" si="66"/>
        <v>0.875</v>
      </c>
      <c r="Z745" s="43">
        <f t="shared" si="67"/>
        <v>2.6499999999999999E-2</v>
      </c>
      <c r="AA745" s="43">
        <v>0.35</v>
      </c>
      <c r="AB745" s="44">
        <v>9.75926970634452E-2</v>
      </c>
      <c r="AC745">
        <f t="shared" si="68"/>
        <v>192</v>
      </c>
      <c r="AD745">
        <f t="shared" si="69"/>
        <v>0</v>
      </c>
      <c r="AE745">
        <f t="shared" si="70"/>
        <v>0</v>
      </c>
      <c r="AF745">
        <f>'TP Factors'!$D$3</f>
        <v>1.168489000131735</v>
      </c>
      <c r="AG745">
        <f t="shared" si="71"/>
        <v>0</v>
      </c>
    </row>
    <row r="746" spans="1:33">
      <c r="A746" s="40" t="s">
        <v>65</v>
      </c>
      <c r="B746" s="40">
        <v>27</v>
      </c>
      <c r="C746" s="40" t="s">
        <v>66</v>
      </c>
      <c r="D746" s="41">
        <v>33.090000000000003</v>
      </c>
      <c r="E746" s="40" t="s">
        <v>67</v>
      </c>
      <c r="F746" s="40">
        <v>1234</v>
      </c>
      <c r="G746" s="35">
        <v>0</v>
      </c>
      <c r="H746" s="40" t="s">
        <v>68</v>
      </c>
      <c r="I746" s="40" t="s">
        <v>69</v>
      </c>
      <c r="J746" s="40">
        <v>452</v>
      </c>
      <c r="K746" s="42">
        <v>196.432617523</v>
      </c>
      <c r="L746" s="42">
        <v>1776.7233495400001</v>
      </c>
      <c r="M746" s="41">
        <v>0.19</v>
      </c>
      <c r="N746" s="41">
        <v>0.03</v>
      </c>
      <c r="O746" s="40">
        <v>23031</v>
      </c>
      <c r="P746" s="40">
        <v>22543</v>
      </c>
      <c r="Q746" s="43">
        <v>23031</v>
      </c>
      <c r="R746" s="43">
        <v>5300</v>
      </c>
      <c r="S746" s="40" t="s">
        <v>72</v>
      </c>
      <c r="T746" s="40" t="s">
        <v>121</v>
      </c>
      <c r="U746" s="43">
        <v>54.65</v>
      </c>
      <c r="V746" s="43">
        <v>0</v>
      </c>
      <c r="W746" s="43">
        <v>0.6</v>
      </c>
      <c r="X746" s="43">
        <v>0.13500000000000001</v>
      </c>
      <c r="Y746" s="43">
        <f t="shared" si="66"/>
        <v>0.42</v>
      </c>
      <c r="Z746" s="43">
        <f t="shared" si="67"/>
        <v>6.7500000000000004E-2</v>
      </c>
      <c r="AA746" s="43">
        <v>0.5</v>
      </c>
      <c r="AB746" s="44">
        <v>0.43903614492300003</v>
      </c>
      <c r="AC746">
        <f t="shared" si="68"/>
        <v>1233</v>
      </c>
      <c r="AD746">
        <f t="shared" si="69"/>
        <v>1</v>
      </c>
      <c r="AE746">
        <f t="shared" si="70"/>
        <v>0.2</v>
      </c>
      <c r="AF746">
        <f>'TP Factors'!$D$3</f>
        <v>1.168489000131735</v>
      </c>
      <c r="AG746">
        <f t="shared" si="71"/>
        <v>0.2</v>
      </c>
    </row>
    <row r="747" spans="1:33">
      <c r="A747" s="40" t="s">
        <v>65</v>
      </c>
      <c r="B747" s="40">
        <v>27</v>
      </c>
      <c r="C747" s="40" t="s">
        <v>66</v>
      </c>
      <c r="D747" s="41">
        <v>33.090000000000003</v>
      </c>
      <c r="E747" s="40" t="s">
        <v>67</v>
      </c>
      <c r="F747" s="40">
        <v>1234</v>
      </c>
      <c r="G747" s="35">
        <v>0</v>
      </c>
      <c r="H747" s="40" t="s">
        <v>68</v>
      </c>
      <c r="I747" s="40" t="s">
        <v>69</v>
      </c>
      <c r="J747" s="40">
        <v>7</v>
      </c>
      <c r="K747" s="42">
        <v>25.467471361800001</v>
      </c>
      <c r="L747" s="42">
        <v>28.647701836500001</v>
      </c>
      <c r="M747" s="41">
        <v>0</v>
      </c>
      <c r="N747" s="41">
        <v>0</v>
      </c>
      <c r="O747" s="40">
        <v>23033</v>
      </c>
      <c r="P747" s="40">
        <v>22545</v>
      </c>
      <c r="Q747" s="43">
        <v>23033</v>
      </c>
      <c r="R747" s="43">
        <v>5300</v>
      </c>
      <c r="S747" s="40" t="s">
        <v>72</v>
      </c>
      <c r="T747" s="40" t="s">
        <v>121</v>
      </c>
      <c r="U747" s="43">
        <v>54.65</v>
      </c>
      <c r="V747" s="43">
        <v>0</v>
      </c>
      <c r="W747" s="43">
        <v>0.6</v>
      </c>
      <c r="X747" s="43">
        <v>0.13500000000000001</v>
      </c>
      <c r="Y747" s="43">
        <f t="shared" si="66"/>
        <v>0.42</v>
      </c>
      <c r="Z747" s="43">
        <f t="shared" si="67"/>
        <v>6.7500000000000004E-2</v>
      </c>
      <c r="AA747" s="43">
        <v>0.5</v>
      </c>
      <c r="AB747" s="44">
        <v>7.0789729733737603E-3</v>
      </c>
      <c r="AC747">
        <f t="shared" si="68"/>
        <v>20</v>
      </c>
      <c r="AD747">
        <f t="shared" si="69"/>
        <v>0</v>
      </c>
      <c r="AE747">
        <f t="shared" si="70"/>
        <v>0</v>
      </c>
      <c r="AF747">
        <f>'TP Factors'!$D$3</f>
        <v>1.168489000131735</v>
      </c>
      <c r="AG747">
        <f t="shared" si="71"/>
        <v>0</v>
      </c>
    </row>
    <row r="748" spans="1:33">
      <c r="A748" s="40" t="s">
        <v>65</v>
      </c>
      <c r="B748" s="40">
        <v>27</v>
      </c>
      <c r="C748" s="40" t="s">
        <v>66</v>
      </c>
      <c r="D748" s="41">
        <v>33.090000000000003</v>
      </c>
      <c r="E748" s="40" t="s">
        <v>67</v>
      </c>
      <c r="F748" s="40">
        <v>1234</v>
      </c>
      <c r="G748" s="35">
        <v>102.5</v>
      </c>
      <c r="H748" s="40" t="s">
        <v>68</v>
      </c>
      <c r="I748" s="40" t="s">
        <v>69</v>
      </c>
      <c r="J748" s="40">
        <v>68</v>
      </c>
      <c r="K748" s="42">
        <v>70.467995671799997</v>
      </c>
      <c r="L748" s="42">
        <v>212.597947035</v>
      </c>
      <c r="M748" s="41">
        <v>0.1</v>
      </c>
      <c r="N748" s="41">
        <v>0.02</v>
      </c>
      <c r="O748" s="40">
        <v>23040</v>
      </c>
      <c r="P748" s="40">
        <v>22552</v>
      </c>
      <c r="Q748" s="43">
        <v>23040</v>
      </c>
      <c r="R748" s="43">
        <v>1300</v>
      </c>
      <c r="S748" s="40" t="s">
        <v>77</v>
      </c>
      <c r="T748" s="40" t="s">
        <v>83</v>
      </c>
      <c r="U748" s="43">
        <v>54.65</v>
      </c>
      <c r="V748" s="43">
        <v>0</v>
      </c>
      <c r="W748" s="43">
        <v>2.42</v>
      </c>
      <c r="X748" s="43">
        <v>0.51600000000000001</v>
      </c>
      <c r="Y748" s="43">
        <f t="shared" si="66"/>
        <v>1.694</v>
      </c>
      <c r="Z748" s="43">
        <f t="shared" si="67"/>
        <v>0.25800000000000001</v>
      </c>
      <c r="AA748" s="43">
        <v>0.63100000000000001</v>
      </c>
      <c r="AB748" s="44">
        <v>5.2472086100895501E-2</v>
      </c>
      <c r="AC748">
        <f t="shared" si="68"/>
        <v>186</v>
      </c>
      <c r="AD748">
        <f t="shared" si="69"/>
        <v>1</v>
      </c>
      <c r="AE748">
        <f t="shared" si="70"/>
        <v>0.1</v>
      </c>
      <c r="AF748">
        <f>'TP Factors'!$D$3</f>
        <v>1.168489000131735</v>
      </c>
      <c r="AG748">
        <f t="shared" si="71"/>
        <v>0.1</v>
      </c>
    </row>
    <row r="749" spans="1:33">
      <c r="A749" s="40" t="s">
        <v>65</v>
      </c>
      <c r="B749" s="40">
        <v>27</v>
      </c>
      <c r="C749" s="40" t="s">
        <v>66</v>
      </c>
      <c r="D749" s="41">
        <v>33.090000000000003</v>
      </c>
      <c r="E749" s="40" t="s">
        <v>67</v>
      </c>
      <c r="F749" s="40">
        <v>1234</v>
      </c>
      <c r="G749" s="35">
        <v>98</v>
      </c>
      <c r="H749" s="40" t="s">
        <v>68</v>
      </c>
      <c r="I749" s="40" t="s">
        <v>69</v>
      </c>
      <c r="J749" s="40">
        <v>10</v>
      </c>
      <c r="K749" s="42">
        <v>36.372992958899999</v>
      </c>
      <c r="L749" s="42">
        <v>25.8799652557</v>
      </c>
      <c r="M749" s="41">
        <v>0.01</v>
      </c>
      <c r="N749" s="41">
        <v>0</v>
      </c>
      <c r="O749" s="40">
        <v>23051</v>
      </c>
      <c r="P749" s="40">
        <v>22563</v>
      </c>
      <c r="Q749" s="43">
        <v>23051</v>
      </c>
      <c r="R749" s="43">
        <v>1700</v>
      </c>
      <c r="S749" s="40" t="s">
        <v>72</v>
      </c>
      <c r="T749" s="40" t="s">
        <v>114</v>
      </c>
      <c r="U749" s="43">
        <v>54.65</v>
      </c>
      <c r="V749" s="43">
        <v>0</v>
      </c>
      <c r="W749" s="43">
        <v>1.8</v>
      </c>
      <c r="X749" s="43">
        <v>0.47799999999999998</v>
      </c>
      <c r="Y749" s="43">
        <f t="shared" si="66"/>
        <v>1.26</v>
      </c>
      <c r="Z749" s="43">
        <f t="shared" si="67"/>
        <v>0.23899999999999999</v>
      </c>
      <c r="AA749" s="43">
        <v>0.72399999999999998</v>
      </c>
      <c r="AB749" s="44">
        <v>6.3950531051182903E-3</v>
      </c>
      <c r="AC749">
        <f t="shared" si="68"/>
        <v>26</v>
      </c>
      <c r="AD749">
        <f t="shared" si="69"/>
        <v>0</v>
      </c>
      <c r="AE749">
        <f t="shared" si="70"/>
        <v>0</v>
      </c>
      <c r="AF749">
        <f>'TP Factors'!$D$3</f>
        <v>1.168489000131735</v>
      </c>
      <c r="AG749">
        <f t="shared" si="71"/>
        <v>0</v>
      </c>
    </row>
    <row r="750" spans="1:33">
      <c r="A750" s="40" t="s">
        <v>65</v>
      </c>
      <c r="B750" s="40">
        <v>27</v>
      </c>
      <c r="C750" s="40" t="s">
        <v>66</v>
      </c>
      <c r="D750" s="41">
        <v>33.090000000000003</v>
      </c>
      <c r="E750" s="40" t="s">
        <v>67</v>
      </c>
      <c r="F750" s="40">
        <v>1234</v>
      </c>
      <c r="G750" s="35">
        <v>105</v>
      </c>
      <c r="H750" s="40" t="s">
        <v>68</v>
      </c>
      <c r="I750" s="40" t="s">
        <v>69</v>
      </c>
      <c r="J750" s="40">
        <v>17</v>
      </c>
      <c r="K750" s="42">
        <v>29.165336061400001</v>
      </c>
      <c r="L750" s="42">
        <v>37.159857799000001</v>
      </c>
      <c r="M750" s="41">
        <v>0.02</v>
      </c>
      <c r="N750" s="41">
        <v>0</v>
      </c>
      <c r="O750" s="40">
        <v>23061</v>
      </c>
      <c r="P750" s="40">
        <v>22573</v>
      </c>
      <c r="Q750" s="43">
        <v>23061</v>
      </c>
      <c r="R750" s="43">
        <v>1400</v>
      </c>
      <c r="S750" s="40" t="s">
        <v>72</v>
      </c>
      <c r="T750" s="40" t="s">
        <v>103</v>
      </c>
      <c r="U750" s="43">
        <v>54.65</v>
      </c>
      <c r="V750" s="43">
        <v>0</v>
      </c>
      <c r="W750" s="43">
        <v>2.83</v>
      </c>
      <c r="X750" s="43">
        <v>0.497</v>
      </c>
      <c r="Y750" s="43">
        <f t="shared" si="66"/>
        <v>1.9809999999999999</v>
      </c>
      <c r="Z750" s="43">
        <f t="shared" si="67"/>
        <v>0.2485</v>
      </c>
      <c r="AA750" s="43">
        <v>0.88700000000000001</v>
      </c>
      <c r="AB750" s="44">
        <v>9.1823641061363898E-3</v>
      </c>
      <c r="AC750">
        <f t="shared" si="68"/>
        <v>46</v>
      </c>
      <c r="AD750">
        <f t="shared" si="69"/>
        <v>0</v>
      </c>
      <c r="AE750">
        <f t="shared" si="70"/>
        <v>0</v>
      </c>
      <c r="AF750">
        <f>'TP Factors'!$D$3</f>
        <v>1.168489000131735</v>
      </c>
      <c r="AG750">
        <f t="shared" si="71"/>
        <v>0</v>
      </c>
    </row>
    <row r="751" spans="1:33">
      <c r="A751" s="40" t="s">
        <v>65</v>
      </c>
      <c r="B751" s="40">
        <v>27</v>
      </c>
      <c r="C751" s="40" t="s">
        <v>66</v>
      </c>
      <c r="D751" s="41">
        <v>33.090000000000003</v>
      </c>
      <c r="E751" s="40" t="s">
        <v>67</v>
      </c>
      <c r="F751" s="40">
        <v>1234</v>
      </c>
      <c r="G751" s="35">
        <v>13</v>
      </c>
      <c r="H751" s="40" t="s">
        <v>68</v>
      </c>
      <c r="I751" s="40" t="s">
        <v>69</v>
      </c>
      <c r="J751" s="40">
        <v>33</v>
      </c>
      <c r="K751" s="42">
        <v>117.887837941</v>
      </c>
      <c r="L751" s="42">
        <v>375.97534190200003</v>
      </c>
      <c r="M751" s="41">
        <v>0.04</v>
      </c>
      <c r="N751" s="41">
        <v>0</v>
      </c>
      <c r="O751" s="40">
        <v>23086</v>
      </c>
      <c r="P751" s="40">
        <v>22598</v>
      </c>
      <c r="Q751" s="43">
        <v>23086</v>
      </c>
      <c r="R751" s="43">
        <v>1100</v>
      </c>
      <c r="S751" s="40" t="s">
        <v>77</v>
      </c>
      <c r="T751" s="40" t="s">
        <v>97</v>
      </c>
      <c r="U751" s="43">
        <v>54.65</v>
      </c>
      <c r="V751" s="43">
        <v>0</v>
      </c>
      <c r="W751" s="43">
        <v>1.85</v>
      </c>
      <c r="X751" s="43">
        <v>0.22</v>
      </c>
      <c r="Y751" s="43">
        <f t="shared" si="66"/>
        <v>1.2949999999999999</v>
      </c>
      <c r="Z751" s="43">
        <f t="shared" si="67"/>
        <v>0.11</v>
      </c>
      <c r="AA751" s="43">
        <v>0.17399999999999999</v>
      </c>
      <c r="AB751" s="44">
        <v>9.2905158665593596E-2</v>
      </c>
      <c r="AC751">
        <f t="shared" si="68"/>
        <v>91</v>
      </c>
      <c r="AD751">
        <f t="shared" si="69"/>
        <v>0</v>
      </c>
      <c r="AE751">
        <f t="shared" si="70"/>
        <v>0</v>
      </c>
      <c r="AF751">
        <f>'TP Factors'!$D$3</f>
        <v>1.168489000131735</v>
      </c>
      <c r="AG751">
        <f t="shared" si="71"/>
        <v>0</v>
      </c>
    </row>
    <row r="752" spans="1:33">
      <c r="A752" s="40" t="s">
        <v>65</v>
      </c>
      <c r="B752" s="40">
        <v>27</v>
      </c>
      <c r="C752" s="40" t="s">
        <v>66</v>
      </c>
      <c r="D752" s="41">
        <v>33.090000000000003</v>
      </c>
      <c r="E752" s="40" t="s">
        <v>67</v>
      </c>
      <c r="F752" s="40">
        <v>1234</v>
      </c>
      <c r="G752" s="35">
        <v>98</v>
      </c>
      <c r="H752" s="40" t="s">
        <v>68</v>
      </c>
      <c r="I752" s="40" t="s">
        <v>69</v>
      </c>
      <c r="J752" s="40">
        <v>49</v>
      </c>
      <c r="K752" s="42">
        <v>53.379393329700001</v>
      </c>
      <c r="L752" s="42">
        <v>137.05519570600001</v>
      </c>
      <c r="M752" s="41">
        <v>0.06</v>
      </c>
      <c r="N752" s="41">
        <v>0.01</v>
      </c>
      <c r="O752" s="40">
        <v>23088</v>
      </c>
      <c r="P752" s="40">
        <v>22600</v>
      </c>
      <c r="Q752" s="43">
        <v>23088</v>
      </c>
      <c r="R752" s="43">
        <v>1700</v>
      </c>
      <c r="S752" s="40" t="s">
        <v>77</v>
      </c>
      <c r="T752" s="40" t="s">
        <v>138</v>
      </c>
      <c r="U752" s="43">
        <v>54.65</v>
      </c>
      <c r="V752" s="43">
        <v>0</v>
      </c>
      <c r="W752" s="43">
        <v>1.8</v>
      </c>
      <c r="X752" s="43">
        <v>0.47799999999999998</v>
      </c>
      <c r="Y752" s="43">
        <f t="shared" ref="Y752:Y815" si="72">W752*0.7</f>
        <v>1.26</v>
      </c>
      <c r="Z752" s="43">
        <f t="shared" ref="Z752:Z815" si="73">X752*0.5</f>
        <v>0.23899999999999999</v>
      </c>
      <c r="AA752" s="43">
        <v>0.68</v>
      </c>
      <c r="AB752" s="44">
        <v>3.38669409479685E-2</v>
      </c>
      <c r="AC752">
        <f t="shared" si="68"/>
        <v>129</v>
      </c>
      <c r="AD752">
        <f t="shared" si="69"/>
        <v>0</v>
      </c>
      <c r="AE752">
        <f t="shared" si="70"/>
        <v>0.1</v>
      </c>
      <c r="AF752">
        <f>'TP Factors'!$D$3</f>
        <v>1.168489000131735</v>
      </c>
      <c r="AG752">
        <f t="shared" si="71"/>
        <v>0.1</v>
      </c>
    </row>
    <row r="753" spans="1:33">
      <c r="A753" s="40" t="s">
        <v>65</v>
      </c>
      <c r="B753" s="40">
        <v>27</v>
      </c>
      <c r="C753" s="40" t="s">
        <v>66</v>
      </c>
      <c r="D753" s="41">
        <v>33.090000000000003</v>
      </c>
      <c r="E753" s="40" t="s">
        <v>67</v>
      </c>
      <c r="F753" s="40">
        <v>1234</v>
      </c>
      <c r="G753" s="35">
        <v>98</v>
      </c>
      <c r="H753" s="40" t="s">
        <v>68</v>
      </c>
      <c r="I753" s="40" t="s">
        <v>69</v>
      </c>
      <c r="J753" s="40">
        <v>80</v>
      </c>
      <c r="K753" s="42">
        <v>62.3970536725</v>
      </c>
      <c r="L753" s="42">
        <v>226.68951595199999</v>
      </c>
      <c r="M753" s="41">
        <v>0.1</v>
      </c>
      <c r="N753" s="41">
        <v>0.02</v>
      </c>
      <c r="O753" s="40">
        <v>23089</v>
      </c>
      <c r="P753" s="40">
        <v>22601</v>
      </c>
      <c r="Q753" s="43">
        <v>23089</v>
      </c>
      <c r="R753" s="43">
        <v>1700</v>
      </c>
      <c r="S753" s="40" t="s">
        <v>77</v>
      </c>
      <c r="T753" s="40" t="s">
        <v>138</v>
      </c>
      <c r="U753" s="43">
        <v>54.65</v>
      </c>
      <c r="V753" s="43">
        <v>0</v>
      </c>
      <c r="W753" s="43">
        <v>1.8</v>
      </c>
      <c r="X753" s="43">
        <v>0.47799999999999998</v>
      </c>
      <c r="Y753" s="43">
        <f t="shared" si="72"/>
        <v>1.26</v>
      </c>
      <c r="Z753" s="43">
        <f t="shared" si="73"/>
        <v>0.23899999999999999</v>
      </c>
      <c r="AA753" s="43">
        <v>0.68</v>
      </c>
      <c r="AB753" s="44">
        <v>5.6015975248493201E-2</v>
      </c>
      <c r="AC753">
        <f t="shared" si="68"/>
        <v>214</v>
      </c>
      <c r="AD753">
        <f t="shared" si="69"/>
        <v>1</v>
      </c>
      <c r="AE753">
        <f t="shared" si="70"/>
        <v>0.1</v>
      </c>
      <c r="AF753">
        <f>'TP Factors'!$D$3</f>
        <v>1.168489000131735</v>
      </c>
      <c r="AG753">
        <f t="shared" si="71"/>
        <v>0.1</v>
      </c>
    </row>
    <row r="754" spans="1:33">
      <c r="A754" s="40" t="s">
        <v>65</v>
      </c>
      <c r="B754" s="40">
        <v>27</v>
      </c>
      <c r="C754" s="40" t="s">
        <v>66</v>
      </c>
      <c r="D754" s="41">
        <v>33.090000000000003</v>
      </c>
      <c r="E754" s="40" t="s">
        <v>67</v>
      </c>
      <c r="F754" s="40">
        <v>1234</v>
      </c>
      <c r="G754" s="35">
        <v>98</v>
      </c>
      <c r="H754" s="40" t="s">
        <v>68</v>
      </c>
      <c r="I754" s="40" t="s">
        <v>69</v>
      </c>
      <c r="J754" s="40">
        <v>18</v>
      </c>
      <c r="K754" s="42">
        <v>29.5585978083</v>
      </c>
      <c r="L754" s="42">
        <v>52.223121589100003</v>
      </c>
      <c r="M754" s="41">
        <v>0.02</v>
      </c>
      <c r="N754" s="41">
        <v>0</v>
      </c>
      <c r="O754" s="40">
        <v>23090</v>
      </c>
      <c r="P754" s="40">
        <v>22602</v>
      </c>
      <c r="Q754" s="43">
        <v>23090</v>
      </c>
      <c r="R754" s="43">
        <v>1700</v>
      </c>
      <c r="S754" s="40" t="s">
        <v>77</v>
      </c>
      <c r="T754" s="40" t="s">
        <v>138</v>
      </c>
      <c r="U754" s="43">
        <v>54.65</v>
      </c>
      <c r="V754" s="43">
        <v>0</v>
      </c>
      <c r="W754" s="43">
        <v>1.8</v>
      </c>
      <c r="X754" s="43">
        <v>0.47799999999999998</v>
      </c>
      <c r="Y754" s="43">
        <f t="shared" si="72"/>
        <v>1.26</v>
      </c>
      <c r="Z754" s="43">
        <f t="shared" si="73"/>
        <v>0.23899999999999999</v>
      </c>
      <c r="AA754" s="43">
        <v>0.68</v>
      </c>
      <c r="AB754" s="44">
        <v>1.2904562762936301E-2</v>
      </c>
      <c r="AC754">
        <f t="shared" si="68"/>
        <v>49</v>
      </c>
      <c r="AD754">
        <f t="shared" si="69"/>
        <v>0</v>
      </c>
      <c r="AE754">
        <f t="shared" si="70"/>
        <v>0</v>
      </c>
      <c r="AF754">
        <f>'TP Factors'!$D$3</f>
        <v>1.168489000131735</v>
      </c>
      <c r="AG754">
        <f t="shared" si="71"/>
        <v>0</v>
      </c>
    </row>
    <row r="755" spans="1:33">
      <c r="A755" s="40" t="s">
        <v>65</v>
      </c>
      <c r="B755" s="40">
        <v>27</v>
      </c>
      <c r="C755" s="40" t="s">
        <v>66</v>
      </c>
      <c r="D755" s="41">
        <v>33.090000000000003</v>
      </c>
      <c r="E755" s="40" t="s">
        <v>67</v>
      </c>
      <c r="F755" s="40">
        <v>1234</v>
      </c>
      <c r="G755" s="35">
        <v>11.1</v>
      </c>
      <c r="H755" s="40" t="s">
        <v>68</v>
      </c>
      <c r="I755" s="40" t="s">
        <v>69</v>
      </c>
      <c r="J755" s="40">
        <v>11</v>
      </c>
      <c r="K755" s="42">
        <v>54.364603277500002</v>
      </c>
      <c r="L755" s="42">
        <v>109.967197439</v>
      </c>
      <c r="M755" s="41">
        <v>0.01</v>
      </c>
      <c r="N755" s="41">
        <v>0</v>
      </c>
      <c r="O755" s="40">
        <v>23091</v>
      </c>
      <c r="P755" s="40">
        <v>22603</v>
      </c>
      <c r="Q755" s="43">
        <v>23091</v>
      </c>
      <c r="R755" s="43">
        <v>8120</v>
      </c>
      <c r="S755" s="40" t="s">
        <v>77</v>
      </c>
      <c r="T755" s="40" t="s">
        <v>80</v>
      </c>
      <c r="U755" s="43">
        <v>54.65</v>
      </c>
      <c r="V755" s="43">
        <v>0</v>
      </c>
      <c r="W755" s="43">
        <v>1.25</v>
      </c>
      <c r="X755" s="43">
        <v>5.2999999999999999E-2</v>
      </c>
      <c r="Y755" s="43">
        <f t="shared" si="72"/>
        <v>0.875</v>
      </c>
      <c r="Z755" s="43">
        <f t="shared" si="73"/>
        <v>2.6499999999999999E-2</v>
      </c>
      <c r="AA755" s="43">
        <v>0.2</v>
      </c>
      <c r="AB755" s="44">
        <v>2.7173377582470098E-2</v>
      </c>
      <c r="AC755">
        <f t="shared" si="68"/>
        <v>31</v>
      </c>
      <c r="AD755">
        <f t="shared" si="69"/>
        <v>0</v>
      </c>
      <c r="AE755">
        <f t="shared" si="70"/>
        <v>0</v>
      </c>
      <c r="AF755">
        <f>'TP Factors'!$D$3</f>
        <v>1.168489000131735</v>
      </c>
      <c r="AG755">
        <f t="shared" si="71"/>
        <v>0</v>
      </c>
    </row>
    <row r="756" spans="1:33">
      <c r="A756" s="40" t="s">
        <v>65</v>
      </c>
      <c r="B756" s="40">
        <v>27</v>
      </c>
      <c r="C756" s="40" t="s">
        <v>66</v>
      </c>
      <c r="D756" s="41">
        <v>33.090000000000003</v>
      </c>
      <c r="E756" s="40" t="s">
        <v>67</v>
      </c>
      <c r="F756" s="40">
        <v>1234</v>
      </c>
      <c r="G756" s="35">
        <v>105</v>
      </c>
      <c r="H756" s="40" t="s">
        <v>68</v>
      </c>
      <c r="I756" s="40" t="s">
        <v>69</v>
      </c>
      <c r="J756" s="40">
        <v>2941</v>
      </c>
      <c r="K756" s="42">
        <v>418.19141467399999</v>
      </c>
      <c r="L756" s="42">
        <v>6516.3720793700004</v>
      </c>
      <c r="M756" s="41">
        <v>3.97</v>
      </c>
      <c r="N756" s="41">
        <v>0.73</v>
      </c>
      <c r="O756" s="40">
        <v>23092</v>
      </c>
      <c r="P756" s="40">
        <v>22604</v>
      </c>
      <c r="Q756" s="43">
        <v>23092</v>
      </c>
      <c r="R756" s="43">
        <v>1400</v>
      </c>
      <c r="S756" s="40" t="s">
        <v>72</v>
      </c>
      <c r="T756" s="40" t="s">
        <v>103</v>
      </c>
      <c r="U756" s="43">
        <v>54.65</v>
      </c>
      <c r="V756" s="43">
        <v>0</v>
      </c>
      <c r="W756" s="43">
        <v>2.83</v>
      </c>
      <c r="X756" s="43">
        <v>0.497</v>
      </c>
      <c r="Y756" s="43">
        <f t="shared" si="72"/>
        <v>1.9809999999999999</v>
      </c>
      <c r="Z756" s="43">
        <f t="shared" si="73"/>
        <v>0.2485</v>
      </c>
      <c r="AA756" s="43">
        <v>0.88700000000000001</v>
      </c>
      <c r="AB756" s="44">
        <v>1.6102241675531599</v>
      </c>
      <c r="AC756">
        <f t="shared" si="68"/>
        <v>8023</v>
      </c>
      <c r="AD756">
        <f t="shared" si="69"/>
        <v>35</v>
      </c>
      <c r="AE756">
        <f t="shared" si="70"/>
        <v>4.4000000000000004</v>
      </c>
      <c r="AF756">
        <f>'TP Factors'!$D$3</f>
        <v>1.168489000131735</v>
      </c>
      <c r="AG756">
        <f t="shared" si="71"/>
        <v>5.0999999999999996</v>
      </c>
    </row>
    <row r="757" spans="1:33">
      <c r="A757" s="40" t="s">
        <v>65</v>
      </c>
      <c r="B757" s="40">
        <v>27</v>
      </c>
      <c r="C757" s="40" t="s">
        <v>66</v>
      </c>
      <c r="D757" s="41">
        <v>33.090000000000003</v>
      </c>
      <c r="E757" s="40" t="s">
        <v>67</v>
      </c>
      <c r="F757" s="40">
        <v>1234</v>
      </c>
      <c r="G757" s="35">
        <v>98</v>
      </c>
      <c r="H757" s="40" t="s">
        <v>68</v>
      </c>
      <c r="I757" s="40" t="s">
        <v>69</v>
      </c>
      <c r="J757" s="40">
        <v>826</v>
      </c>
      <c r="K757" s="42">
        <v>196.90963280899999</v>
      </c>
      <c r="L757" s="42">
        <v>2189.7700265499998</v>
      </c>
      <c r="M757" s="41">
        <v>1.04</v>
      </c>
      <c r="N757" s="41">
        <v>0.2</v>
      </c>
      <c r="O757" s="40">
        <v>23094</v>
      </c>
      <c r="P757" s="40">
        <v>22606</v>
      </c>
      <c r="Q757" s="43">
        <v>23094</v>
      </c>
      <c r="R757" s="43">
        <v>1700</v>
      </c>
      <c r="S757" s="40" t="s">
        <v>72</v>
      </c>
      <c r="T757" s="40" t="s">
        <v>114</v>
      </c>
      <c r="U757" s="43">
        <v>54.65</v>
      </c>
      <c r="V757" s="43">
        <v>0</v>
      </c>
      <c r="W757" s="43">
        <v>1.8</v>
      </c>
      <c r="X757" s="43">
        <v>0.47799999999999998</v>
      </c>
      <c r="Y757" s="43">
        <f t="shared" si="72"/>
        <v>1.26</v>
      </c>
      <c r="Z757" s="43">
        <f t="shared" si="73"/>
        <v>0.23899999999999999</v>
      </c>
      <c r="AA757" s="43">
        <v>0.72399999999999998</v>
      </c>
      <c r="AB757" s="44">
        <v>0.541101793326625</v>
      </c>
      <c r="AC757">
        <f t="shared" si="68"/>
        <v>2201</v>
      </c>
      <c r="AD757">
        <f t="shared" si="69"/>
        <v>6</v>
      </c>
      <c r="AE757">
        <f t="shared" si="70"/>
        <v>1.2</v>
      </c>
      <c r="AF757">
        <f>'TP Factors'!$D$3</f>
        <v>1.168489000131735</v>
      </c>
      <c r="AG757">
        <f t="shared" si="71"/>
        <v>1.4</v>
      </c>
    </row>
    <row r="758" spans="1:33">
      <c r="A758" s="40" t="s">
        <v>65</v>
      </c>
      <c r="B758" s="40">
        <v>27</v>
      </c>
      <c r="C758" s="40" t="s">
        <v>66</v>
      </c>
      <c r="D758" s="41">
        <v>33.090000000000003</v>
      </c>
      <c r="E758" s="40" t="s">
        <v>67</v>
      </c>
      <c r="F758" s="40">
        <v>1234</v>
      </c>
      <c r="G758" s="35">
        <v>98</v>
      </c>
      <c r="H758" s="40" t="s">
        <v>68</v>
      </c>
      <c r="I758" s="40" t="s">
        <v>69</v>
      </c>
      <c r="J758" s="40">
        <v>13</v>
      </c>
      <c r="K758" s="42">
        <v>42.9832289804</v>
      </c>
      <c r="L758" s="42">
        <v>34.778166689800003</v>
      </c>
      <c r="M758" s="41">
        <v>0.02</v>
      </c>
      <c r="N758" s="41">
        <v>0</v>
      </c>
      <c r="O758" s="40">
        <v>23095</v>
      </c>
      <c r="P758" s="40">
        <v>22607</v>
      </c>
      <c r="Q758" s="43">
        <v>23095</v>
      </c>
      <c r="R758" s="43">
        <v>1700</v>
      </c>
      <c r="S758" s="40" t="s">
        <v>72</v>
      </c>
      <c r="T758" s="40" t="s">
        <v>114</v>
      </c>
      <c r="U758" s="43">
        <v>54.65</v>
      </c>
      <c r="V758" s="43">
        <v>0</v>
      </c>
      <c r="W758" s="43">
        <v>1.8</v>
      </c>
      <c r="X758" s="43">
        <v>0.47799999999999998</v>
      </c>
      <c r="Y758" s="43">
        <f t="shared" si="72"/>
        <v>1.26</v>
      </c>
      <c r="Z758" s="43">
        <f t="shared" si="73"/>
        <v>0.23899999999999999</v>
      </c>
      <c r="AA758" s="43">
        <v>0.72399999999999998</v>
      </c>
      <c r="AB758" s="44">
        <v>8.5938377712443705E-3</v>
      </c>
      <c r="AC758">
        <f t="shared" si="68"/>
        <v>35</v>
      </c>
      <c r="AD758">
        <f t="shared" si="69"/>
        <v>0</v>
      </c>
      <c r="AE758">
        <f t="shared" si="70"/>
        <v>0</v>
      </c>
      <c r="AF758">
        <f>'TP Factors'!$D$3</f>
        <v>1.168489000131735</v>
      </c>
      <c r="AG758">
        <f t="shared" si="71"/>
        <v>0</v>
      </c>
    </row>
    <row r="759" spans="1:33">
      <c r="A759" s="40" t="s">
        <v>65</v>
      </c>
      <c r="B759" s="40">
        <v>27</v>
      </c>
      <c r="C759" s="40" t="s">
        <v>66</v>
      </c>
      <c r="D759" s="41">
        <v>33.090000000000003</v>
      </c>
      <c r="E759" s="40" t="s">
        <v>67</v>
      </c>
      <c r="F759" s="40">
        <v>1234</v>
      </c>
      <c r="G759" s="35">
        <v>13</v>
      </c>
      <c r="H759" s="40" t="s">
        <v>68</v>
      </c>
      <c r="I759" s="40" t="s">
        <v>69</v>
      </c>
      <c r="J759" s="40">
        <v>14</v>
      </c>
      <c r="K759" s="42">
        <v>59.307660689899997</v>
      </c>
      <c r="L759" s="42">
        <v>153.165898924</v>
      </c>
      <c r="M759" s="41">
        <v>0.02</v>
      </c>
      <c r="N759" s="41">
        <v>0</v>
      </c>
      <c r="O759" s="40">
        <v>23113</v>
      </c>
      <c r="P759" s="40">
        <v>22625</v>
      </c>
      <c r="Q759" s="43">
        <v>23113</v>
      </c>
      <c r="R759" s="43">
        <v>1100</v>
      </c>
      <c r="S759" s="40" t="s">
        <v>77</v>
      </c>
      <c r="T759" s="40" t="s">
        <v>97</v>
      </c>
      <c r="U759" s="43">
        <v>54.65</v>
      </c>
      <c r="V759" s="43">
        <v>0</v>
      </c>
      <c r="W759" s="43">
        <v>1.85</v>
      </c>
      <c r="X759" s="43">
        <v>0.22</v>
      </c>
      <c r="Y759" s="43">
        <f t="shared" si="72"/>
        <v>1.2949999999999999</v>
      </c>
      <c r="Z759" s="43">
        <f t="shared" si="73"/>
        <v>0.11</v>
      </c>
      <c r="AA759" s="43">
        <v>0.17399999999999999</v>
      </c>
      <c r="AB759" s="44">
        <v>3.7847966494807601E-2</v>
      </c>
      <c r="AC759">
        <f t="shared" si="68"/>
        <v>37</v>
      </c>
      <c r="AD759">
        <f t="shared" si="69"/>
        <v>0</v>
      </c>
      <c r="AE759">
        <f t="shared" si="70"/>
        <v>0</v>
      </c>
      <c r="AF759">
        <f>'TP Factors'!$D$3</f>
        <v>1.168489000131735</v>
      </c>
      <c r="AG759">
        <f t="shared" si="71"/>
        <v>0</v>
      </c>
    </row>
    <row r="760" spans="1:33">
      <c r="A760" s="40" t="s">
        <v>65</v>
      </c>
      <c r="B760" s="40">
        <v>27</v>
      </c>
      <c r="C760" s="40" t="s">
        <v>66</v>
      </c>
      <c r="D760" s="41">
        <v>33.090000000000003</v>
      </c>
      <c r="E760" s="40" t="s">
        <v>67</v>
      </c>
      <c r="F760" s="40">
        <v>1234</v>
      </c>
      <c r="G760" s="35">
        <v>13</v>
      </c>
      <c r="H760" s="40" t="s">
        <v>68</v>
      </c>
      <c r="I760" s="40" t="s">
        <v>69</v>
      </c>
      <c r="J760" s="40">
        <v>299</v>
      </c>
      <c r="K760" s="42">
        <v>268.23377021599998</v>
      </c>
      <c r="L760" s="42">
        <v>3377.6067474800002</v>
      </c>
      <c r="M760" s="41">
        <v>0.39</v>
      </c>
      <c r="N760" s="41">
        <v>0.03</v>
      </c>
      <c r="O760" s="40">
        <v>23124</v>
      </c>
      <c r="P760" s="40">
        <v>22636</v>
      </c>
      <c r="Q760" s="43">
        <v>23124</v>
      </c>
      <c r="R760" s="43">
        <v>1100</v>
      </c>
      <c r="S760" s="40" t="s">
        <v>77</v>
      </c>
      <c r="T760" s="40" t="s">
        <v>97</v>
      </c>
      <c r="U760" s="43">
        <v>54.65</v>
      </c>
      <c r="V760" s="43">
        <v>0</v>
      </c>
      <c r="W760" s="43">
        <v>1.85</v>
      </c>
      <c r="X760" s="43">
        <v>0.22</v>
      </c>
      <c r="Y760" s="43">
        <f t="shared" si="72"/>
        <v>1.2949999999999999</v>
      </c>
      <c r="Z760" s="43">
        <f t="shared" si="73"/>
        <v>0.11</v>
      </c>
      <c r="AA760" s="43">
        <v>0.17399999999999999</v>
      </c>
      <c r="AB760" s="44">
        <v>0.834621465289898</v>
      </c>
      <c r="AC760">
        <f t="shared" si="68"/>
        <v>816</v>
      </c>
      <c r="AD760">
        <f t="shared" si="69"/>
        <v>2</v>
      </c>
      <c r="AE760">
        <f t="shared" si="70"/>
        <v>0.2</v>
      </c>
      <c r="AF760">
        <f>'TP Factors'!$D$3</f>
        <v>1.168489000131735</v>
      </c>
      <c r="AG760">
        <f t="shared" si="71"/>
        <v>0.2</v>
      </c>
    </row>
    <row r="761" spans="1:33">
      <c r="A761" s="40" t="s">
        <v>65</v>
      </c>
      <c r="B761" s="40">
        <v>27</v>
      </c>
      <c r="C761" s="40" t="s">
        <v>66</v>
      </c>
      <c r="D761" s="41">
        <v>33.090000000000003</v>
      </c>
      <c r="E761" s="40" t="s">
        <v>67</v>
      </c>
      <c r="F761" s="40">
        <v>1234</v>
      </c>
      <c r="G761" s="35">
        <v>102.5</v>
      </c>
      <c r="H761" s="40" t="s">
        <v>68</v>
      </c>
      <c r="I761" s="40" t="s">
        <v>69</v>
      </c>
      <c r="J761" s="40">
        <v>54</v>
      </c>
      <c r="K761" s="42">
        <v>64.172082081499994</v>
      </c>
      <c r="L761" s="42">
        <v>168.07175897499999</v>
      </c>
      <c r="M761" s="41">
        <v>0.08</v>
      </c>
      <c r="N761" s="41">
        <v>0.01</v>
      </c>
      <c r="O761" s="40">
        <v>23129</v>
      </c>
      <c r="P761" s="40">
        <v>22641</v>
      </c>
      <c r="Q761" s="43">
        <v>23129</v>
      </c>
      <c r="R761" s="43">
        <v>1300</v>
      </c>
      <c r="S761" s="40" t="s">
        <v>77</v>
      </c>
      <c r="T761" s="40" t="s">
        <v>83</v>
      </c>
      <c r="U761" s="43">
        <v>54.65</v>
      </c>
      <c r="V761" s="43">
        <v>0</v>
      </c>
      <c r="W761" s="43">
        <v>2.42</v>
      </c>
      <c r="X761" s="43">
        <v>0.51600000000000001</v>
      </c>
      <c r="Y761" s="43">
        <f t="shared" si="72"/>
        <v>1.694</v>
      </c>
      <c r="Z761" s="43">
        <f t="shared" si="73"/>
        <v>0.25800000000000001</v>
      </c>
      <c r="AA761" s="43">
        <v>0.63100000000000001</v>
      </c>
      <c r="AB761" s="44">
        <v>4.15174077505941E-2</v>
      </c>
      <c r="AC761">
        <f t="shared" si="68"/>
        <v>147</v>
      </c>
      <c r="AD761">
        <f t="shared" si="69"/>
        <v>1</v>
      </c>
      <c r="AE761">
        <f t="shared" si="70"/>
        <v>0.1</v>
      </c>
      <c r="AF761">
        <f>'TP Factors'!$D$3</f>
        <v>1.168489000131735</v>
      </c>
      <c r="AG761">
        <f t="shared" si="71"/>
        <v>0.1</v>
      </c>
    </row>
    <row r="762" spans="1:33">
      <c r="A762" s="40" t="s">
        <v>65</v>
      </c>
      <c r="B762" s="40">
        <v>27</v>
      </c>
      <c r="C762" s="40" t="s">
        <v>66</v>
      </c>
      <c r="D762" s="41">
        <v>33.090000000000003</v>
      </c>
      <c r="E762" s="40" t="s">
        <v>67</v>
      </c>
      <c r="F762" s="40">
        <v>1234</v>
      </c>
      <c r="G762" s="35">
        <v>105</v>
      </c>
      <c r="H762" s="40" t="s">
        <v>68</v>
      </c>
      <c r="I762" s="40" t="s">
        <v>69</v>
      </c>
      <c r="J762" s="40">
        <v>10</v>
      </c>
      <c r="K762" s="42">
        <v>24.695728564900001</v>
      </c>
      <c r="L762" s="42">
        <v>21.590122674300002</v>
      </c>
      <c r="M762" s="41">
        <v>0.01</v>
      </c>
      <c r="N762" s="41">
        <v>0</v>
      </c>
      <c r="O762" s="40">
        <v>23145</v>
      </c>
      <c r="P762" s="40">
        <v>22657</v>
      </c>
      <c r="Q762" s="43">
        <v>23145</v>
      </c>
      <c r="R762" s="43">
        <v>1400</v>
      </c>
      <c r="S762" s="40" t="s">
        <v>70</v>
      </c>
      <c r="T762" s="40" t="s">
        <v>109</v>
      </c>
      <c r="U762" s="43">
        <v>54.65</v>
      </c>
      <c r="V762" s="43">
        <v>0</v>
      </c>
      <c r="W762" s="43">
        <v>2.83</v>
      </c>
      <c r="X762" s="43">
        <v>0.497</v>
      </c>
      <c r="Y762" s="43">
        <f t="shared" si="72"/>
        <v>1.9809999999999999</v>
      </c>
      <c r="Z762" s="43">
        <f t="shared" si="73"/>
        <v>0.2485</v>
      </c>
      <c r="AA762" s="43">
        <v>0.9</v>
      </c>
      <c r="AB762" s="44">
        <v>5.3350141573192903E-3</v>
      </c>
      <c r="AC762">
        <f t="shared" si="68"/>
        <v>27</v>
      </c>
      <c r="AD762">
        <f t="shared" si="69"/>
        <v>0</v>
      </c>
      <c r="AE762">
        <f t="shared" si="70"/>
        <v>0</v>
      </c>
      <c r="AF762">
        <f>'TP Factors'!$D$3</f>
        <v>1.168489000131735</v>
      </c>
      <c r="AG762">
        <f t="shared" si="71"/>
        <v>0</v>
      </c>
    </row>
    <row r="763" spans="1:33">
      <c r="A763" s="40" t="s">
        <v>65</v>
      </c>
      <c r="B763" s="40">
        <v>27</v>
      </c>
      <c r="C763" s="40" t="s">
        <v>66</v>
      </c>
      <c r="D763" s="41">
        <v>33.090000000000003</v>
      </c>
      <c r="E763" s="40" t="s">
        <v>67</v>
      </c>
      <c r="F763" s="40">
        <v>1234</v>
      </c>
      <c r="G763" s="35">
        <v>98</v>
      </c>
      <c r="H763" s="40" t="s">
        <v>68</v>
      </c>
      <c r="I763" s="40" t="s">
        <v>69</v>
      </c>
      <c r="J763" s="40">
        <v>861</v>
      </c>
      <c r="K763" s="42">
        <v>309.74389865299997</v>
      </c>
      <c r="L763" s="42">
        <v>2429.72461028</v>
      </c>
      <c r="M763" s="41">
        <v>1.08</v>
      </c>
      <c r="N763" s="41">
        <v>0.21</v>
      </c>
      <c r="O763" s="40">
        <v>23154</v>
      </c>
      <c r="P763" s="40">
        <v>22666</v>
      </c>
      <c r="Q763" s="43">
        <v>23154</v>
      </c>
      <c r="R763" s="43">
        <v>1700</v>
      </c>
      <c r="S763" s="40" t="s">
        <v>77</v>
      </c>
      <c r="T763" s="40" t="s">
        <v>138</v>
      </c>
      <c r="U763" s="43">
        <v>54.65</v>
      </c>
      <c r="V763" s="43">
        <v>0</v>
      </c>
      <c r="W763" s="43">
        <v>1.8</v>
      </c>
      <c r="X763" s="43">
        <v>0.47799999999999998</v>
      </c>
      <c r="Y763" s="43">
        <f t="shared" si="72"/>
        <v>1.26</v>
      </c>
      <c r="Z763" s="43">
        <f t="shared" si="73"/>
        <v>0.23899999999999999</v>
      </c>
      <c r="AA763" s="43">
        <v>0.68</v>
      </c>
      <c r="AB763" s="44">
        <v>0.34118103481364098</v>
      </c>
      <c r="AC763">
        <f t="shared" si="68"/>
        <v>1303</v>
      </c>
      <c r="AD763">
        <f t="shared" si="69"/>
        <v>4</v>
      </c>
      <c r="AE763">
        <f t="shared" si="70"/>
        <v>0.7</v>
      </c>
      <c r="AF763">
        <f>'TP Factors'!$D$3</f>
        <v>1.168489000131735</v>
      </c>
      <c r="AG763">
        <f t="shared" si="71"/>
        <v>0.8</v>
      </c>
    </row>
    <row r="764" spans="1:33">
      <c r="A764" s="40" t="s">
        <v>65</v>
      </c>
      <c r="B764" s="40">
        <v>27</v>
      </c>
      <c r="C764" s="40" t="s">
        <v>66</v>
      </c>
      <c r="D764" s="41">
        <v>33.090000000000003</v>
      </c>
      <c r="E764" s="40" t="s">
        <v>67</v>
      </c>
      <c r="F764" s="40">
        <v>1234</v>
      </c>
      <c r="G764" s="35">
        <v>102.5</v>
      </c>
      <c r="H764" s="40" t="s">
        <v>68</v>
      </c>
      <c r="I764" s="40" t="s">
        <v>69</v>
      </c>
      <c r="J764" s="40">
        <v>70</v>
      </c>
      <c r="K764" s="42">
        <v>77.874104961699999</v>
      </c>
      <c r="L764" s="42">
        <v>216.58816877500001</v>
      </c>
      <c r="M764" s="41">
        <v>0.1</v>
      </c>
      <c r="N764" s="41">
        <v>0.02</v>
      </c>
      <c r="O764" s="40">
        <v>23156</v>
      </c>
      <c r="P764" s="40">
        <v>22668</v>
      </c>
      <c r="Q764" s="43">
        <v>23156</v>
      </c>
      <c r="R764" s="43">
        <v>1300</v>
      </c>
      <c r="S764" s="40" t="s">
        <v>77</v>
      </c>
      <c r="T764" s="40" t="s">
        <v>83</v>
      </c>
      <c r="U764" s="43">
        <v>54.65</v>
      </c>
      <c r="V764" s="43">
        <v>0</v>
      </c>
      <c r="W764" s="43">
        <v>2.42</v>
      </c>
      <c r="X764" s="43">
        <v>0.51600000000000001</v>
      </c>
      <c r="Y764" s="43">
        <f t="shared" si="72"/>
        <v>1.694</v>
      </c>
      <c r="Z764" s="43">
        <f t="shared" si="73"/>
        <v>0.25800000000000001</v>
      </c>
      <c r="AA764" s="43">
        <v>0.63100000000000001</v>
      </c>
      <c r="AB764" s="44">
        <v>5.3519887988926602E-2</v>
      </c>
      <c r="AC764">
        <f t="shared" si="68"/>
        <v>190</v>
      </c>
      <c r="AD764">
        <f t="shared" si="69"/>
        <v>1</v>
      </c>
      <c r="AE764">
        <f t="shared" si="70"/>
        <v>0.1</v>
      </c>
      <c r="AF764">
        <f>'TP Factors'!$D$3</f>
        <v>1.168489000131735</v>
      </c>
      <c r="AG764">
        <f t="shared" si="71"/>
        <v>0.1</v>
      </c>
    </row>
    <row r="765" spans="1:33">
      <c r="A765" s="40" t="s">
        <v>65</v>
      </c>
      <c r="B765" s="40">
        <v>27</v>
      </c>
      <c r="C765" s="40" t="s">
        <v>66</v>
      </c>
      <c r="D765" s="41">
        <v>33.090000000000003</v>
      </c>
      <c r="E765" s="40" t="s">
        <v>67</v>
      </c>
      <c r="F765" s="40">
        <v>1234</v>
      </c>
      <c r="G765" s="35">
        <v>98</v>
      </c>
      <c r="H765" s="40" t="s">
        <v>68</v>
      </c>
      <c r="I765" s="40" t="s">
        <v>69</v>
      </c>
      <c r="J765" s="40">
        <v>131</v>
      </c>
      <c r="K765" s="42">
        <v>81.839109278199999</v>
      </c>
      <c r="L765" s="42">
        <v>370.01493826299998</v>
      </c>
      <c r="M765" s="41">
        <v>0.17</v>
      </c>
      <c r="N765" s="41">
        <v>0.03</v>
      </c>
      <c r="O765" s="40">
        <v>23157</v>
      </c>
      <c r="P765" s="40">
        <v>22669</v>
      </c>
      <c r="Q765" s="43">
        <v>23157</v>
      </c>
      <c r="R765" s="43">
        <v>1700</v>
      </c>
      <c r="S765" s="40" t="s">
        <v>77</v>
      </c>
      <c r="T765" s="40" t="s">
        <v>138</v>
      </c>
      <c r="U765" s="43">
        <v>54.65</v>
      </c>
      <c r="V765" s="43">
        <v>0</v>
      </c>
      <c r="W765" s="43">
        <v>1.8</v>
      </c>
      <c r="X765" s="43">
        <v>0.47799999999999998</v>
      </c>
      <c r="Y765" s="43">
        <f t="shared" si="72"/>
        <v>1.26</v>
      </c>
      <c r="Z765" s="43">
        <f t="shared" si="73"/>
        <v>0.23899999999999999</v>
      </c>
      <c r="AA765" s="43">
        <v>0.68</v>
      </c>
      <c r="AB765" s="44">
        <v>9.1432316735240202E-2</v>
      </c>
      <c r="AC765">
        <f t="shared" si="68"/>
        <v>349</v>
      </c>
      <c r="AD765">
        <f t="shared" si="69"/>
        <v>1</v>
      </c>
      <c r="AE765">
        <f t="shared" si="70"/>
        <v>0.2</v>
      </c>
      <c r="AF765">
        <f>'TP Factors'!$D$3</f>
        <v>1.168489000131735</v>
      </c>
      <c r="AG765">
        <f t="shared" si="71"/>
        <v>0.2</v>
      </c>
    </row>
    <row r="766" spans="1:33">
      <c r="A766" s="40" t="s">
        <v>65</v>
      </c>
      <c r="B766" s="40">
        <v>27</v>
      </c>
      <c r="C766" s="40" t="s">
        <v>66</v>
      </c>
      <c r="D766" s="41">
        <v>33.090000000000003</v>
      </c>
      <c r="E766" s="40" t="s">
        <v>67</v>
      </c>
      <c r="F766" s="40">
        <v>1234</v>
      </c>
      <c r="G766" s="35">
        <v>98</v>
      </c>
      <c r="H766" s="40" t="s">
        <v>68</v>
      </c>
      <c r="I766" s="40" t="s">
        <v>69</v>
      </c>
      <c r="J766" s="40">
        <v>6</v>
      </c>
      <c r="K766" s="42">
        <v>21.8608850243</v>
      </c>
      <c r="L766" s="42">
        <v>18.219037306200001</v>
      </c>
      <c r="M766" s="41">
        <v>0.01</v>
      </c>
      <c r="N766" s="41">
        <v>0</v>
      </c>
      <c r="O766" s="40">
        <v>23158</v>
      </c>
      <c r="P766" s="40">
        <v>22670</v>
      </c>
      <c r="Q766" s="43">
        <v>23158</v>
      </c>
      <c r="R766" s="43">
        <v>1700</v>
      </c>
      <c r="S766" s="40" t="s">
        <v>77</v>
      </c>
      <c r="T766" s="40" t="s">
        <v>138</v>
      </c>
      <c r="U766" s="43">
        <v>54.65</v>
      </c>
      <c r="V766" s="43">
        <v>0</v>
      </c>
      <c r="W766" s="43">
        <v>1.8</v>
      </c>
      <c r="X766" s="43">
        <v>0.47799999999999998</v>
      </c>
      <c r="Y766" s="43">
        <f t="shared" si="72"/>
        <v>1.26</v>
      </c>
      <c r="Z766" s="43">
        <f t="shared" si="73"/>
        <v>0.23899999999999999</v>
      </c>
      <c r="AA766" s="43">
        <v>0.68</v>
      </c>
      <c r="AB766" s="44">
        <v>4.5020041543085204E-3</v>
      </c>
      <c r="AC766">
        <f t="shared" si="68"/>
        <v>17</v>
      </c>
      <c r="AD766">
        <f t="shared" si="69"/>
        <v>0</v>
      </c>
      <c r="AE766">
        <f t="shared" si="70"/>
        <v>0</v>
      </c>
      <c r="AF766">
        <f>'TP Factors'!$D$3</f>
        <v>1.168489000131735</v>
      </c>
      <c r="AG766">
        <f t="shared" si="71"/>
        <v>0</v>
      </c>
    </row>
    <row r="767" spans="1:33">
      <c r="A767" s="40" t="s">
        <v>65</v>
      </c>
      <c r="B767" s="40">
        <v>27</v>
      </c>
      <c r="C767" s="40" t="s">
        <v>66</v>
      </c>
      <c r="D767" s="41">
        <v>33.090000000000003</v>
      </c>
      <c r="E767" s="40" t="s">
        <v>67</v>
      </c>
      <c r="F767" s="40">
        <v>1234</v>
      </c>
      <c r="G767" s="35">
        <v>102.5</v>
      </c>
      <c r="H767" s="40" t="s">
        <v>68</v>
      </c>
      <c r="I767" s="40" t="s">
        <v>69</v>
      </c>
      <c r="J767" s="40">
        <v>488</v>
      </c>
      <c r="K767" s="42">
        <v>240.581056045</v>
      </c>
      <c r="L767" s="42">
        <v>1521.0949886599999</v>
      </c>
      <c r="M767" s="41">
        <v>0.72</v>
      </c>
      <c r="N767" s="41">
        <v>0.13</v>
      </c>
      <c r="O767" s="40">
        <v>23166</v>
      </c>
      <c r="P767" s="40">
        <v>22678</v>
      </c>
      <c r="Q767" s="43">
        <v>23166</v>
      </c>
      <c r="R767" s="43">
        <v>1300</v>
      </c>
      <c r="S767" s="40" t="s">
        <v>77</v>
      </c>
      <c r="T767" s="40" t="s">
        <v>83</v>
      </c>
      <c r="U767" s="43">
        <v>54.65</v>
      </c>
      <c r="V767" s="43">
        <v>0</v>
      </c>
      <c r="W767" s="43">
        <v>2.42</v>
      </c>
      <c r="X767" s="43">
        <v>0.51600000000000001</v>
      </c>
      <c r="Y767" s="43">
        <f t="shared" si="72"/>
        <v>1.694</v>
      </c>
      <c r="Z767" s="43">
        <f t="shared" si="73"/>
        <v>0.25800000000000001</v>
      </c>
      <c r="AA767" s="43">
        <v>0.63100000000000001</v>
      </c>
      <c r="AB767" s="44">
        <v>0.37559558717593899</v>
      </c>
      <c r="AC767">
        <f t="shared" si="68"/>
        <v>1331</v>
      </c>
      <c r="AD767">
        <f t="shared" si="69"/>
        <v>5</v>
      </c>
      <c r="AE767">
        <f t="shared" si="70"/>
        <v>0.8</v>
      </c>
      <c r="AF767">
        <f>'TP Factors'!$D$3</f>
        <v>1.168489000131735</v>
      </c>
      <c r="AG767">
        <f t="shared" si="71"/>
        <v>0.9</v>
      </c>
    </row>
    <row r="768" spans="1:33">
      <c r="A768" s="40" t="s">
        <v>65</v>
      </c>
      <c r="B768" s="40">
        <v>27</v>
      </c>
      <c r="C768" s="40" t="s">
        <v>66</v>
      </c>
      <c r="D768" s="41">
        <v>33.090000000000003</v>
      </c>
      <c r="E768" s="40" t="s">
        <v>67</v>
      </c>
      <c r="F768" s="40">
        <v>1234</v>
      </c>
      <c r="G768" s="35">
        <v>13</v>
      </c>
      <c r="H768" s="40" t="s">
        <v>68</v>
      </c>
      <c r="I768" s="40" t="s">
        <v>69</v>
      </c>
      <c r="J768" s="40">
        <v>15</v>
      </c>
      <c r="K768" s="42">
        <v>54.027814218099998</v>
      </c>
      <c r="L768" s="42">
        <v>171.44553046799999</v>
      </c>
      <c r="M768" s="41">
        <v>0.02</v>
      </c>
      <c r="N768" s="41">
        <v>0</v>
      </c>
      <c r="O768" s="40">
        <v>23178</v>
      </c>
      <c r="P768" s="40">
        <v>22690</v>
      </c>
      <c r="Q768" s="43">
        <v>23178</v>
      </c>
      <c r="R768" s="43">
        <v>1100</v>
      </c>
      <c r="S768" s="40" t="s">
        <v>77</v>
      </c>
      <c r="T768" s="40" t="s">
        <v>97</v>
      </c>
      <c r="U768" s="43">
        <v>54.65</v>
      </c>
      <c r="V768" s="43">
        <v>0</v>
      </c>
      <c r="W768" s="43">
        <v>1.85</v>
      </c>
      <c r="X768" s="43">
        <v>0.22</v>
      </c>
      <c r="Y768" s="43">
        <f t="shared" si="72"/>
        <v>1.2949999999999999</v>
      </c>
      <c r="Z768" s="43">
        <f t="shared" si="73"/>
        <v>0.11</v>
      </c>
      <c r="AA768" s="43">
        <v>0.17399999999999999</v>
      </c>
      <c r="AB768" s="44">
        <v>4.2364943746178899E-2</v>
      </c>
      <c r="AC768">
        <f t="shared" si="68"/>
        <v>41</v>
      </c>
      <c r="AD768">
        <f t="shared" si="69"/>
        <v>0</v>
      </c>
      <c r="AE768">
        <f t="shared" si="70"/>
        <v>0</v>
      </c>
      <c r="AF768">
        <f>'TP Factors'!$D$3</f>
        <v>1.168489000131735</v>
      </c>
      <c r="AG768">
        <f t="shared" si="71"/>
        <v>0</v>
      </c>
    </row>
    <row r="769" spans="1:33">
      <c r="A769" s="40" t="s">
        <v>65</v>
      </c>
      <c r="B769" s="40">
        <v>27</v>
      </c>
      <c r="C769" s="40" t="s">
        <v>66</v>
      </c>
      <c r="D769" s="41">
        <v>33.090000000000003</v>
      </c>
      <c r="E769" s="40" t="s">
        <v>67</v>
      </c>
      <c r="F769" s="40">
        <v>1234</v>
      </c>
      <c r="G769" s="35">
        <v>13</v>
      </c>
      <c r="H769" s="40" t="s">
        <v>68</v>
      </c>
      <c r="I769" s="40" t="s">
        <v>69</v>
      </c>
      <c r="J769" s="40">
        <v>2</v>
      </c>
      <c r="K769" s="42">
        <v>24.780398012500001</v>
      </c>
      <c r="L769" s="42">
        <v>27.019446397700001</v>
      </c>
      <c r="M769" s="41">
        <v>0</v>
      </c>
      <c r="N769" s="41">
        <v>0</v>
      </c>
      <c r="O769" s="40">
        <v>23189</v>
      </c>
      <c r="P769" s="40">
        <v>22701</v>
      </c>
      <c r="Q769" s="43">
        <v>23189</v>
      </c>
      <c r="R769" s="43">
        <v>1100</v>
      </c>
      <c r="S769" s="40" t="s">
        <v>77</v>
      </c>
      <c r="T769" s="40" t="s">
        <v>97</v>
      </c>
      <c r="U769" s="43">
        <v>54.65</v>
      </c>
      <c r="V769" s="43">
        <v>0</v>
      </c>
      <c r="W769" s="43">
        <v>1.85</v>
      </c>
      <c r="X769" s="43">
        <v>0.22</v>
      </c>
      <c r="Y769" s="43">
        <f t="shared" si="72"/>
        <v>1.2949999999999999</v>
      </c>
      <c r="Z769" s="43">
        <f t="shared" si="73"/>
        <v>0.11</v>
      </c>
      <c r="AA769" s="43">
        <v>0.17399999999999999</v>
      </c>
      <c r="AB769" s="44">
        <v>6.6766239026878997E-3</v>
      </c>
      <c r="AC769">
        <f t="shared" si="68"/>
        <v>7</v>
      </c>
      <c r="AD769">
        <f t="shared" si="69"/>
        <v>0</v>
      </c>
      <c r="AE769">
        <f t="shared" si="70"/>
        <v>0</v>
      </c>
      <c r="AF769">
        <f>'TP Factors'!$D$3</f>
        <v>1.168489000131735</v>
      </c>
      <c r="AG769">
        <f t="shared" si="71"/>
        <v>0</v>
      </c>
    </row>
    <row r="770" spans="1:33">
      <c r="A770" s="40" t="s">
        <v>65</v>
      </c>
      <c r="B770" s="40">
        <v>27</v>
      </c>
      <c r="C770" s="40" t="s">
        <v>66</v>
      </c>
      <c r="D770" s="41">
        <v>33.090000000000003</v>
      </c>
      <c r="E770" s="40" t="s">
        <v>67</v>
      </c>
      <c r="F770" s="40">
        <v>1234</v>
      </c>
      <c r="G770" s="35">
        <v>13</v>
      </c>
      <c r="H770" s="40" t="s">
        <v>68</v>
      </c>
      <c r="I770" s="40" t="s">
        <v>69</v>
      </c>
      <c r="J770" s="40">
        <v>2</v>
      </c>
      <c r="K770" s="42">
        <v>20.719073587600001</v>
      </c>
      <c r="L770" s="42">
        <v>10.924465165399999</v>
      </c>
      <c r="M770" s="41">
        <v>0</v>
      </c>
      <c r="N770" s="41">
        <v>0</v>
      </c>
      <c r="O770" s="40">
        <v>23190</v>
      </c>
      <c r="P770" s="40">
        <v>22702</v>
      </c>
      <c r="Q770" s="43">
        <v>23190</v>
      </c>
      <c r="R770" s="43">
        <v>1100</v>
      </c>
      <c r="S770" s="40" t="s">
        <v>70</v>
      </c>
      <c r="T770" s="40" t="s">
        <v>99</v>
      </c>
      <c r="U770" s="43">
        <v>54.65</v>
      </c>
      <c r="V770" s="43">
        <v>0</v>
      </c>
      <c r="W770" s="43">
        <v>1.85</v>
      </c>
      <c r="X770" s="43">
        <v>0.22</v>
      </c>
      <c r="Y770" s="43">
        <f t="shared" si="72"/>
        <v>1.2949999999999999</v>
      </c>
      <c r="Z770" s="43">
        <f t="shared" si="73"/>
        <v>0.11</v>
      </c>
      <c r="AA770" s="43">
        <v>0.34200000000000003</v>
      </c>
      <c r="AB770" s="44">
        <v>2.6994833333305601E-3</v>
      </c>
      <c r="AC770">
        <f t="shared" si="68"/>
        <v>5</v>
      </c>
      <c r="AD770">
        <f t="shared" si="69"/>
        <v>0</v>
      </c>
      <c r="AE770">
        <f t="shared" si="70"/>
        <v>0</v>
      </c>
      <c r="AF770">
        <f>'TP Factors'!$D$3</f>
        <v>1.168489000131735</v>
      </c>
      <c r="AG770">
        <f t="shared" si="71"/>
        <v>0</v>
      </c>
    </row>
    <row r="771" spans="1:33">
      <c r="A771" s="40" t="s">
        <v>65</v>
      </c>
      <c r="B771" s="40">
        <v>27</v>
      </c>
      <c r="C771" s="40" t="s">
        <v>66</v>
      </c>
      <c r="D771" s="41">
        <v>33.090000000000003</v>
      </c>
      <c r="E771" s="40" t="s">
        <v>67</v>
      </c>
      <c r="F771" s="40">
        <v>1234</v>
      </c>
      <c r="G771" s="35">
        <v>13</v>
      </c>
      <c r="H771" s="40" t="s">
        <v>68</v>
      </c>
      <c r="I771" s="40" t="s">
        <v>69</v>
      </c>
      <c r="J771" s="40">
        <v>27</v>
      </c>
      <c r="K771" s="42">
        <v>72.177893279000003</v>
      </c>
      <c r="L771" s="42">
        <v>154.351768179</v>
      </c>
      <c r="M771" s="41">
        <v>0.03</v>
      </c>
      <c r="N771" s="41">
        <v>0</v>
      </c>
      <c r="O771" s="40">
        <v>23191</v>
      </c>
      <c r="P771" s="40">
        <v>22703</v>
      </c>
      <c r="Q771" s="43">
        <v>23191</v>
      </c>
      <c r="R771" s="43">
        <v>1100</v>
      </c>
      <c r="S771" s="40" t="s">
        <v>72</v>
      </c>
      <c r="T771" s="40" t="s">
        <v>74</v>
      </c>
      <c r="U771" s="43">
        <v>54.65</v>
      </c>
      <c r="V771" s="43">
        <v>0</v>
      </c>
      <c r="W771" s="43">
        <v>1.85</v>
      </c>
      <c r="X771" s="43">
        <v>0.22</v>
      </c>
      <c r="Y771" s="43">
        <f t="shared" si="72"/>
        <v>1.2949999999999999</v>
      </c>
      <c r="Z771" s="43">
        <f t="shared" si="73"/>
        <v>0.11</v>
      </c>
      <c r="AA771" s="43">
        <v>0.34200000000000003</v>
      </c>
      <c r="AB771" s="44">
        <v>3.81409999932176E-2</v>
      </c>
      <c r="AC771">
        <f t="shared" ref="AC771:AC834" si="74">ROUND(AB771*AA771*U771*102.79,0)</f>
        <v>73</v>
      </c>
      <c r="AD771">
        <f t="shared" ref="AD771:AD834" si="75">ROUND(Y771*AC771*0.002205,0)</f>
        <v>0</v>
      </c>
      <c r="AE771">
        <f t="shared" ref="AE771:AE834" si="76">ROUND(Z771*AC771*0.002205,1)</f>
        <v>0</v>
      </c>
      <c r="AF771">
        <f>'TP Factors'!$D$3</f>
        <v>1.168489000131735</v>
      </c>
      <c r="AG771">
        <f t="shared" ref="AG771:AG834" si="77">ROUND(AE771*AF771,1)</f>
        <v>0</v>
      </c>
    </row>
    <row r="772" spans="1:33">
      <c r="A772" s="40" t="s">
        <v>65</v>
      </c>
      <c r="B772" s="40">
        <v>27</v>
      </c>
      <c r="C772" s="40" t="s">
        <v>66</v>
      </c>
      <c r="D772" s="41">
        <v>33.090000000000003</v>
      </c>
      <c r="E772" s="40" t="s">
        <v>67</v>
      </c>
      <c r="F772" s="40">
        <v>1234</v>
      </c>
      <c r="G772" s="35">
        <v>102.5</v>
      </c>
      <c r="H772" s="40" t="s">
        <v>68</v>
      </c>
      <c r="I772" s="40" t="s">
        <v>69</v>
      </c>
      <c r="J772" s="40">
        <v>438</v>
      </c>
      <c r="K772" s="42">
        <v>205.87030148400001</v>
      </c>
      <c r="L772" s="42">
        <v>1363.76234976</v>
      </c>
      <c r="M772" s="41">
        <v>0.64</v>
      </c>
      <c r="N772" s="41">
        <v>0.11</v>
      </c>
      <c r="O772" s="40">
        <v>23206</v>
      </c>
      <c r="P772" s="40">
        <v>22718</v>
      </c>
      <c r="Q772" s="43">
        <v>23206</v>
      </c>
      <c r="R772" s="43">
        <v>1300</v>
      </c>
      <c r="S772" s="40" t="s">
        <v>77</v>
      </c>
      <c r="T772" s="40" t="s">
        <v>83</v>
      </c>
      <c r="U772" s="43">
        <v>54.65</v>
      </c>
      <c r="V772" s="43">
        <v>0</v>
      </c>
      <c r="W772" s="43">
        <v>2.42</v>
      </c>
      <c r="X772" s="43">
        <v>0.51600000000000001</v>
      </c>
      <c r="Y772" s="43">
        <f t="shared" si="72"/>
        <v>1.694</v>
      </c>
      <c r="Z772" s="43">
        <f t="shared" si="73"/>
        <v>0.25800000000000001</v>
      </c>
      <c r="AA772" s="43">
        <v>0.63100000000000001</v>
      </c>
      <c r="AB772" s="44">
        <v>0.33699166769338901</v>
      </c>
      <c r="AC772">
        <f t="shared" si="74"/>
        <v>1195</v>
      </c>
      <c r="AD772">
        <f t="shared" si="75"/>
        <v>4</v>
      </c>
      <c r="AE772">
        <f t="shared" si="76"/>
        <v>0.7</v>
      </c>
      <c r="AF772">
        <f>'TP Factors'!$D$3</f>
        <v>1.168489000131735</v>
      </c>
      <c r="AG772">
        <f t="shared" si="77"/>
        <v>0.8</v>
      </c>
    </row>
    <row r="773" spans="1:33">
      <c r="A773" s="40" t="s">
        <v>65</v>
      </c>
      <c r="B773" s="40">
        <v>27</v>
      </c>
      <c r="C773" s="40" t="s">
        <v>66</v>
      </c>
      <c r="D773" s="41">
        <v>33.090000000000003</v>
      </c>
      <c r="E773" s="40" t="s">
        <v>67</v>
      </c>
      <c r="F773" s="40">
        <v>1234</v>
      </c>
      <c r="G773" s="35">
        <v>13</v>
      </c>
      <c r="H773" s="40" t="s">
        <v>68</v>
      </c>
      <c r="I773" s="40" t="s">
        <v>69</v>
      </c>
      <c r="J773" s="40">
        <v>325</v>
      </c>
      <c r="K773" s="42">
        <v>180.02401271799999</v>
      </c>
      <c r="L773" s="42">
        <v>1867.9797552099999</v>
      </c>
      <c r="M773" s="41">
        <v>0.42</v>
      </c>
      <c r="N773" s="41">
        <v>0.04</v>
      </c>
      <c r="O773" s="40">
        <v>23210</v>
      </c>
      <c r="P773" s="40">
        <v>22722</v>
      </c>
      <c r="Q773" s="43">
        <v>23210</v>
      </c>
      <c r="R773" s="43">
        <v>1100</v>
      </c>
      <c r="S773" s="40" t="s">
        <v>72</v>
      </c>
      <c r="T773" s="40" t="s">
        <v>74</v>
      </c>
      <c r="U773" s="43">
        <v>54.65</v>
      </c>
      <c r="V773" s="43">
        <v>0</v>
      </c>
      <c r="W773" s="43">
        <v>1.85</v>
      </c>
      <c r="X773" s="43">
        <v>0.22</v>
      </c>
      <c r="Y773" s="43">
        <f t="shared" si="72"/>
        <v>1.2949999999999999</v>
      </c>
      <c r="Z773" s="43">
        <f t="shared" si="73"/>
        <v>0.11</v>
      </c>
      <c r="AA773" s="43">
        <v>0.34200000000000003</v>
      </c>
      <c r="AB773" s="44">
        <v>0.46158600361098701</v>
      </c>
      <c r="AC773">
        <f t="shared" si="74"/>
        <v>887</v>
      </c>
      <c r="AD773">
        <f t="shared" si="75"/>
        <v>3</v>
      </c>
      <c r="AE773">
        <f t="shared" si="76"/>
        <v>0.2</v>
      </c>
      <c r="AF773">
        <f>'TP Factors'!$D$3</f>
        <v>1.168489000131735</v>
      </c>
      <c r="AG773">
        <f t="shared" si="77"/>
        <v>0.2</v>
      </c>
    </row>
    <row r="774" spans="1:33">
      <c r="A774" s="40" t="s">
        <v>65</v>
      </c>
      <c r="B774" s="40">
        <v>27</v>
      </c>
      <c r="C774" s="40" t="s">
        <v>66</v>
      </c>
      <c r="D774" s="41">
        <v>33.090000000000003</v>
      </c>
      <c r="E774" s="40" t="s">
        <v>67</v>
      </c>
      <c r="F774" s="40">
        <v>1234</v>
      </c>
      <c r="G774" s="35">
        <v>11.1</v>
      </c>
      <c r="H774" s="40" t="s">
        <v>68</v>
      </c>
      <c r="I774" s="40" t="s">
        <v>69</v>
      </c>
      <c r="J774" s="40">
        <v>10</v>
      </c>
      <c r="K774" s="42">
        <v>45.402997617899999</v>
      </c>
      <c r="L774" s="42">
        <v>78.148857595699994</v>
      </c>
      <c r="M774" s="41">
        <v>0.01</v>
      </c>
      <c r="N774" s="41">
        <v>0</v>
      </c>
      <c r="O774" s="40">
        <v>23211</v>
      </c>
      <c r="P774" s="40">
        <v>22723</v>
      </c>
      <c r="Q774" s="43">
        <v>23211</v>
      </c>
      <c r="R774" s="43">
        <v>8120</v>
      </c>
      <c r="S774" s="40" t="s">
        <v>72</v>
      </c>
      <c r="T774" s="40" t="s">
        <v>87</v>
      </c>
      <c r="U774" s="43">
        <v>54.65</v>
      </c>
      <c r="V774" s="43">
        <v>0</v>
      </c>
      <c r="W774" s="43">
        <v>1.25</v>
      </c>
      <c r="X774" s="43">
        <v>5.2999999999999999E-2</v>
      </c>
      <c r="Y774" s="43">
        <f t="shared" si="72"/>
        <v>0.875</v>
      </c>
      <c r="Z774" s="43">
        <f t="shared" si="73"/>
        <v>2.6499999999999999E-2</v>
      </c>
      <c r="AA774" s="43">
        <v>0.25</v>
      </c>
      <c r="AB774" s="44">
        <v>1.93109260196229E-2</v>
      </c>
      <c r="AC774">
        <f t="shared" si="74"/>
        <v>27</v>
      </c>
      <c r="AD774">
        <f t="shared" si="75"/>
        <v>0</v>
      </c>
      <c r="AE774">
        <f t="shared" si="76"/>
        <v>0</v>
      </c>
      <c r="AF774">
        <f>'TP Factors'!$D$3</f>
        <v>1.168489000131735</v>
      </c>
      <c r="AG774">
        <f t="shared" si="77"/>
        <v>0</v>
      </c>
    </row>
    <row r="775" spans="1:33">
      <c r="A775" s="40" t="s">
        <v>65</v>
      </c>
      <c r="B775" s="40">
        <v>27</v>
      </c>
      <c r="C775" s="40" t="s">
        <v>66</v>
      </c>
      <c r="D775" s="41">
        <v>33.090000000000003</v>
      </c>
      <c r="E775" s="40" t="s">
        <v>67</v>
      </c>
      <c r="F775" s="40">
        <v>1234</v>
      </c>
      <c r="G775" s="35">
        <v>45</v>
      </c>
      <c r="H775" s="40" t="s">
        <v>68</v>
      </c>
      <c r="I775" s="40" t="s">
        <v>69</v>
      </c>
      <c r="J775" s="40">
        <v>467</v>
      </c>
      <c r="K775" s="42">
        <v>169.94846874500001</v>
      </c>
      <c r="L775" s="42">
        <v>1305.42096864</v>
      </c>
      <c r="M775" s="41">
        <v>0.39</v>
      </c>
      <c r="N775" s="41">
        <v>0.11</v>
      </c>
      <c r="O775" s="40">
        <v>23212</v>
      </c>
      <c r="P775" s="40">
        <v>22724</v>
      </c>
      <c r="Q775" s="43">
        <v>23212</v>
      </c>
      <c r="R775" s="43">
        <v>8140</v>
      </c>
      <c r="S775" s="40" t="s">
        <v>72</v>
      </c>
      <c r="T775" s="40" t="s">
        <v>84</v>
      </c>
      <c r="U775" s="43">
        <v>54.65</v>
      </c>
      <c r="V775" s="43">
        <v>0</v>
      </c>
      <c r="W775" s="43">
        <v>1.18</v>
      </c>
      <c r="X775" s="43">
        <v>0.48</v>
      </c>
      <c r="Y775" s="43">
        <f t="shared" si="72"/>
        <v>0.82599999999999996</v>
      </c>
      <c r="Z775" s="43">
        <f t="shared" si="73"/>
        <v>0.24</v>
      </c>
      <c r="AA775" s="43">
        <v>0.70299999999999996</v>
      </c>
      <c r="AB775" s="44">
        <v>0.322575256106373</v>
      </c>
      <c r="AC775">
        <f t="shared" si="74"/>
        <v>1274</v>
      </c>
      <c r="AD775">
        <f t="shared" si="75"/>
        <v>2</v>
      </c>
      <c r="AE775">
        <f t="shared" si="76"/>
        <v>0.7</v>
      </c>
      <c r="AF775">
        <f>'TP Factors'!$D$3</f>
        <v>1.168489000131735</v>
      </c>
      <c r="AG775">
        <f t="shared" si="77"/>
        <v>0.8</v>
      </c>
    </row>
    <row r="776" spans="1:33">
      <c r="A776" s="40" t="s">
        <v>65</v>
      </c>
      <c r="B776" s="40">
        <v>27</v>
      </c>
      <c r="C776" s="40" t="s">
        <v>66</v>
      </c>
      <c r="D776" s="41">
        <v>33.090000000000003</v>
      </c>
      <c r="E776" s="40" t="s">
        <v>67</v>
      </c>
      <c r="F776" s="40">
        <v>1234</v>
      </c>
      <c r="G776" s="35">
        <v>13</v>
      </c>
      <c r="H776" s="40" t="s">
        <v>68</v>
      </c>
      <c r="I776" s="40" t="s">
        <v>69</v>
      </c>
      <c r="J776" s="40">
        <v>118</v>
      </c>
      <c r="K776" s="42">
        <v>107.619341737</v>
      </c>
      <c r="L776" s="42">
        <v>675.23278780600003</v>
      </c>
      <c r="M776" s="41">
        <v>0.15</v>
      </c>
      <c r="N776" s="41">
        <v>0.01</v>
      </c>
      <c r="O776" s="40">
        <v>23222</v>
      </c>
      <c r="P776" s="40">
        <v>22734</v>
      </c>
      <c r="Q776" s="43">
        <v>23222</v>
      </c>
      <c r="R776" s="43">
        <v>1100</v>
      </c>
      <c r="S776" s="40" t="s">
        <v>72</v>
      </c>
      <c r="T776" s="40" t="s">
        <v>74</v>
      </c>
      <c r="U776" s="43">
        <v>54.65</v>
      </c>
      <c r="V776" s="43">
        <v>0</v>
      </c>
      <c r="W776" s="43">
        <v>1.85</v>
      </c>
      <c r="X776" s="43">
        <v>0.22</v>
      </c>
      <c r="Y776" s="43">
        <f t="shared" si="72"/>
        <v>1.2949999999999999</v>
      </c>
      <c r="Z776" s="43">
        <f t="shared" si="73"/>
        <v>0.11</v>
      </c>
      <c r="AA776" s="43">
        <v>0.34200000000000003</v>
      </c>
      <c r="AB776" s="44">
        <v>0.166852988181733</v>
      </c>
      <c r="AC776">
        <f t="shared" si="74"/>
        <v>321</v>
      </c>
      <c r="AD776">
        <f t="shared" si="75"/>
        <v>1</v>
      </c>
      <c r="AE776">
        <f t="shared" si="76"/>
        <v>0.1</v>
      </c>
      <c r="AF776">
        <f>'TP Factors'!$D$3</f>
        <v>1.168489000131735</v>
      </c>
      <c r="AG776">
        <f t="shared" si="77"/>
        <v>0.1</v>
      </c>
    </row>
    <row r="777" spans="1:33">
      <c r="A777" s="40" t="s">
        <v>65</v>
      </c>
      <c r="B777" s="40">
        <v>27</v>
      </c>
      <c r="C777" s="40" t="s">
        <v>66</v>
      </c>
      <c r="D777" s="41">
        <v>33.090000000000003</v>
      </c>
      <c r="E777" s="40" t="s">
        <v>67</v>
      </c>
      <c r="F777" s="40">
        <v>1234</v>
      </c>
      <c r="G777" s="35">
        <v>102.5</v>
      </c>
      <c r="H777" s="40" t="s">
        <v>68</v>
      </c>
      <c r="I777" s="40" t="s">
        <v>69</v>
      </c>
      <c r="J777" s="40">
        <v>1187</v>
      </c>
      <c r="K777" s="42">
        <v>375.45352825700002</v>
      </c>
      <c r="L777" s="42">
        <v>3524.2309628799999</v>
      </c>
      <c r="M777" s="41">
        <v>1.74</v>
      </c>
      <c r="N777" s="41">
        <v>0.31</v>
      </c>
      <c r="O777" s="40">
        <v>23247</v>
      </c>
      <c r="P777" s="40">
        <v>22758</v>
      </c>
      <c r="Q777" s="43">
        <v>23247</v>
      </c>
      <c r="R777" s="43">
        <v>1300</v>
      </c>
      <c r="S777" s="40" t="s">
        <v>72</v>
      </c>
      <c r="T777" s="40" t="s">
        <v>89</v>
      </c>
      <c r="U777" s="43">
        <v>54.65</v>
      </c>
      <c r="V777" s="43">
        <v>0</v>
      </c>
      <c r="W777" s="43">
        <v>2.42</v>
      </c>
      <c r="X777" s="43">
        <v>0.51600000000000001</v>
      </c>
      <c r="Y777" s="43">
        <f t="shared" si="72"/>
        <v>1.694</v>
      </c>
      <c r="Z777" s="43">
        <f t="shared" si="73"/>
        <v>0.25800000000000001</v>
      </c>
      <c r="AA777" s="43">
        <v>0.66200000000000003</v>
      </c>
      <c r="AB777" s="44">
        <v>0.87064225607710699</v>
      </c>
      <c r="AC777">
        <f t="shared" si="74"/>
        <v>3238</v>
      </c>
      <c r="AD777">
        <f t="shared" si="75"/>
        <v>12</v>
      </c>
      <c r="AE777">
        <f t="shared" si="76"/>
        <v>1.8</v>
      </c>
      <c r="AF777">
        <f>'TP Factors'!$D$3</f>
        <v>1.168489000131735</v>
      </c>
      <c r="AG777">
        <f t="shared" si="77"/>
        <v>2.1</v>
      </c>
    </row>
    <row r="778" spans="1:33">
      <c r="A778" s="40" t="s">
        <v>65</v>
      </c>
      <c r="B778" s="40">
        <v>27</v>
      </c>
      <c r="C778" s="40" t="s">
        <v>66</v>
      </c>
      <c r="D778" s="41">
        <v>33.090000000000003</v>
      </c>
      <c r="E778" s="40" t="s">
        <v>67</v>
      </c>
      <c r="F778" s="40">
        <v>1234</v>
      </c>
      <c r="G778" s="35">
        <v>102.5</v>
      </c>
      <c r="H778" s="40" t="s">
        <v>68</v>
      </c>
      <c r="I778" s="40" t="s">
        <v>69</v>
      </c>
      <c r="J778" s="40">
        <v>13</v>
      </c>
      <c r="K778" s="42">
        <v>65.034037309400006</v>
      </c>
      <c r="L778" s="42">
        <v>39.755453850099997</v>
      </c>
      <c r="M778" s="41">
        <v>0.02</v>
      </c>
      <c r="N778" s="41">
        <v>0</v>
      </c>
      <c r="O778" s="40">
        <v>23259</v>
      </c>
      <c r="P778" s="40">
        <v>22770</v>
      </c>
      <c r="Q778" s="43">
        <v>23259</v>
      </c>
      <c r="R778" s="43">
        <v>1300</v>
      </c>
      <c r="S778" s="40" t="s">
        <v>77</v>
      </c>
      <c r="T778" s="40" t="s">
        <v>83</v>
      </c>
      <c r="U778" s="43">
        <v>54.65</v>
      </c>
      <c r="V778" s="43">
        <v>0</v>
      </c>
      <c r="W778" s="43">
        <v>2.42</v>
      </c>
      <c r="X778" s="43">
        <v>0.51600000000000001</v>
      </c>
      <c r="Y778" s="43">
        <f t="shared" si="72"/>
        <v>1.694</v>
      </c>
      <c r="Z778" s="43">
        <f t="shared" si="73"/>
        <v>0.25800000000000001</v>
      </c>
      <c r="AA778" s="43">
        <v>0.63100000000000001</v>
      </c>
      <c r="AB778" s="44">
        <v>9.8237473018200992E-3</v>
      </c>
      <c r="AC778">
        <f t="shared" si="74"/>
        <v>35</v>
      </c>
      <c r="AD778">
        <f t="shared" si="75"/>
        <v>0</v>
      </c>
      <c r="AE778">
        <f t="shared" si="76"/>
        <v>0</v>
      </c>
      <c r="AF778">
        <f>'TP Factors'!$D$3</f>
        <v>1.168489000131735</v>
      </c>
      <c r="AG778">
        <f t="shared" si="77"/>
        <v>0</v>
      </c>
    </row>
    <row r="779" spans="1:33">
      <c r="A779" s="40" t="s">
        <v>65</v>
      </c>
      <c r="B779" s="40">
        <v>27</v>
      </c>
      <c r="C779" s="40" t="s">
        <v>66</v>
      </c>
      <c r="D779" s="41">
        <v>33.090000000000003</v>
      </c>
      <c r="E779" s="40" t="s">
        <v>67</v>
      </c>
      <c r="F779" s="40">
        <v>1234</v>
      </c>
      <c r="G779" s="35">
        <v>102.5</v>
      </c>
      <c r="H779" s="40" t="s">
        <v>68</v>
      </c>
      <c r="I779" s="40" t="s">
        <v>69</v>
      </c>
      <c r="J779" s="40">
        <v>282</v>
      </c>
      <c r="K779" s="42">
        <v>124.01630141299999</v>
      </c>
      <c r="L779" s="42">
        <v>877.76864752300003</v>
      </c>
      <c r="M779" s="41">
        <v>0.41</v>
      </c>
      <c r="N779" s="41">
        <v>7.0000000000000007E-2</v>
      </c>
      <c r="O779" s="40">
        <v>23260</v>
      </c>
      <c r="P779" s="40">
        <v>22771</v>
      </c>
      <c r="Q779" s="43">
        <v>23260</v>
      </c>
      <c r="R779" s="43">
        <v>1300</v>
      </c>
      <c r="S779" s="40" t="s">
        <v>77</v>
      </c>
      <c r="T779" s="40" t="s">
        <v>83</v>
      </c>
      <c r="U779" s="43">
        <v>54.65</v>
      </c>
      <c r="V779" s="43">
        <v>0</v>
      </c>
      <c r="W779" s="43">
        <v>2.42</v>
      </c>
      <c r="X779" s="43">
        <v>0.51600000000000001</v>
      </c>
      <c r="Y779" s="43">
        <f t="shared" si="72"/>
        <v>1.694</v>
      </c>
      <c r="Z779" s="43">
        <f t="shared" si="73"/>
        <v>0.25800000000000001</v>
      </c>
      <c r="AA779" s="43">
        <v>0.63100000000000001</v>
      </c>
      <c r="AB779" s="44">
        <v>0.21690048887772501</v>
      </c>
      <c r="AC779">
        <f t="shared" si="74"/>
        <v>769</v>
      </c>
      <c r="AD779">
        <f t="shared" si="75"/>
        <v>3</v>
      </c>
      <c r="AE779">
        <f t="shared" si="76"/>
        <v>0.4</v>
      </c>
      <c r="AF779">
        <f>'TP Factors'!$D$3</f>
        <v>1.168489000131735</v>
      </c>
      <c r="AG779">
        <f t="shared" si="77"/>
        <v>0.5</v>
      </c>
    </row>
    <row r="780" spans="1:33">
      <c r="A780" s="40" t="s">
        <v>65</v>
      </c>
      <c r="B780" s="40">
        <v>27</v>
      </c>
      <c r="C780" s="40" t="s">
        <v>66</v>
      </c>
      <c r="D780" s="41">
        <v>33.090000000000003</v>
      </c>
      <c r="E780" s="40" t="s">
        <v>67</v>
      </c>
      <c r="F780" s="40">
        <v>1234</v>
      </c>
      <c r="G780" s="35">
        <v>102.5</v>
      </c>
      <c r="H780" s="40" t="s">
        <v>68</v>
      </c>
      <c r="I780" s="40" t="s">
        <v>69</v>
      </c>
      <c r="J780" s="40">
        <v>4</v>
      </c>
      <c r="K780" s="42">
        <v>25.677964987599999</v>
      </c>
      <c r="L780" s="42">
        <v>13.8954933848</v>
      </c>
      <c r="M780" s="41">
        <v>0.01</v>
      </c>
      <c r="N780" s="41">
        <v>0</v>
      </c>
      <c r="O780" s="40">
        <v>23261</v>
      </c>
      <c r="P780" s="40">
        <v>22772</v>
      </c>
      <c r="Q780" s="43">
        <v>23261</v>
      </c>
      <c r="R780" s="43">
        <v>1300</v>
      </c>
      <c r="S780" s="40" t="s">
        <v>77</v>
      </c>
      <c r="T780" s="40" t="s">
        <v>83</v>
      </c>
      <c r="U780" s="43">
        <v>54.65</v>
      </c>
      <c r="V780" s="43">
        <v>0</v>
      </c>
      <c r="W780" s="43">
        <v>2.42</v>
      </c>
      <c r="X780" s="43">
        <v>0.51600000000000001</v>
      </c>
      <c r="Y780" s="43">
        <f t="shared" si="72"/>
        <v>1.694</v>
      </c>
      <c r="Z780" s="43">
        <f t="shared" si="73"/>
        <v>0.25800000000000001</v>
      </c>
      <c r="AA780" s="43">
        <v>0.63100000000000001</v>
      </c>
      <c r="AB780" s="44">
        <v>3.4336374594351399E-3</v>
      </c>
      <c r="AC780">
        <f t="shared" si="74"/>
        <v>12</v>
      </c>
      <c r="AD780">
        <f t="shared" si="75"/>
        <v>0</v>
      </c>
      <c r="AE780">
        <f t="shared" si="76"/>
        <v>0</v>
      </c>
      <c r="AF780">
        <f>'TP Factors'!$D$3</f>
        <v>1.168489000131735</v>
      </c>
      <c r="AG780">
        <f t="shared" si="77"/>
        <v>0</v>
      </c>
    </row>
    <row r="781" spans="1:33">
      <c r="A781" s="40" t="s">
        <v>65</v>
      </c>
      <c r="B781" s="40">
        <v>27</v>
      </c>
      <c r="C781" s="40" t="s">
        <v>66</v>
      </c>
      <c r="D781" s="41">
        <v>33.090000000000003</v>
      </c>
      <c r="E781" s="40" t="s">
        <v>67</v>
      </c>
      <c r="F781" s="40">
        <v>1234</v>
      </c>
      <c r="G781" s="35">
        <v>102.5</v>
      </c>
      <c r="H781" s="40" t="s">
        <v>68</v>
      </c>
      <c r="I781" s="40" t="s">
        <v>69</v>
      </c>
      <c r="J781" s="40">
        <v>2</v>
      </c>
      <c r="K781" s="42">
        <v>36.9275319913</v>
      </c>
      <c r="L781" s="42">
        <v>5.4067932969500001</v>
      </c>
      <c r="M781" s="41">
        <v>0</v>
      </c>
      <c r="N781" s="41">
        <v>0</v>
      </c>
      <c r="O781" s="40">
        <v>23292</v>
      </c>
      <c r="P781" s="40">
        <v>22803</v>
      </c>
      <c r="Q781" s="43">
        <v>23292</v>
      </c>
      <c r="R781" s="43">
        <v>1300</v>
      </c>
      <c r="S781" s="40" t="s">
        <v>77</v>
      </c>
      <c r="T781" s="40" t="s">
        <v>83</v>
      </c>
      <c r="U781" s="43">
        <v>54.65</v>
      </c>
      <c r="V781" s="43">
        <v>0</v>
      </c>
      <c r="W781" s="43">
        <v>2.42</v>
      </c>
      <c r="X781" s="43">
        <v>0.51600000000000001</v>
      </c>
      <c r="Y781" s="43">
        <f t="shared" si="72"/>
        <v>1.694</v>
      </c>
      <c r="Z781" s="43">
        <f t="shared" si="73"/>
        <v>0.25800000000000001</v>
      </c>
      <c r="AA781" s="43">
        <v>0.63100000000000001</v>
      </c>
      <c r="AB781" s="44">
        <v>1.33604237487078E-3</v>
      </c>
      <c r="AC781">
        <f t="shared" si="74"/>
        <v>5</v>
      </c>
      <c r="AD781">
        <f t="shared" si="75"/>
        <v>0</v>
      </c>
      <c r="AE781">
        <f t="shared" si="76"/>
        <v>0</v>
      </c>
      <c r="AF781">
        <f>'TP Factors'!$D$3</f>
        <v>1.168489000131735</v>
      </c>
      <c r="AG781">
        <f t="shared" si="77"/>
        <v>0</v>
      </c>
    </row>
    <row r="782" spans="1:33">
      <c r="A782" s="40" t="s">
        <v>65</v>
      </c>
      <c r="B782" s="40">
        <v>27</v>
      </c>
      <c r="C782" s="40" t="s">
        <v>66</v>
      </c>
      <c r="D782" s="41">
        <v>33.090000000000003</v>
      </c>
      <c r="E782" s="40" t="s">
        <v>67</v>
      </c>
      <c r="F782" s="40">
        <v>1234</v>
      </c>
      <c r="G782" s="35">
        <v>13</v>
      </c>
      <c r="H782" s="40" t="s">
        <v>68</v>
      </c>
      <c r="I782" s="40" t="s">
        <v>69</v>
      </c>
      <c r="J782" s="40">
        <v>136</v>
      </c>
      <c r="K782" s="42">
        <v>110.194241723</v>
      </c>
      <c r="L782" s="42">
        <v>782.74600300400004</v>
      </c>
      <c r="M782" s="41">
        <v>0.18</v>
      </c>
      <c r="N782" s="41">
        <v>0.01</v>
      </c>
      <c r="O782" s="40">
        <v>23294</v>
      </c>
      <c r="P782" s="40">
        <v>22805</v>
      </c>
      <c r="Q782" s="43">
        <v>23294</v>
      </c>
      <c r="R782" s="43">
        <v>1100</v>
      </c>
      <c r="S782" s="40" t="s">
        <v>70</v>
      </c>
      <c r="T782" s="40" t="s">
        <v>99</v>
      </c>
      <c r="U782" s="43">
        <v>54.65</v>
      </c>
      <c r="V782" s="43">
        <v>0</v>
      </c>
      <c r="W782" s="43">
        <v>1.85</v>
      </c>
      <c r="X782" s="43">
        <v>0.22</v>
      </c>
      <c r="Y782" s="43">
        <f t="shared" si="72"/>
        <v>1.2949999999999999</v>
      </c>
      <c r="Z782" s="43">
        <f t="shared" si="73"/>
        <v>0.11</v>
      </c>
      <c r="AA782" s="43">
        <v>0.34200000000000003</v>
      </c>
      <c r="AB782" s="44">
        <v>9.4598265632605996E-2</v>
      </c>
      <c r="AC782">
        <f t="shared" si="74"/>
        <v>182</v>
      </c>
      <c r="AD782">
        <f t="shared" si="75"/>
        <v>1</v>
      </c>
      <c r="AE782">
        <f t="shared" si="76"/>
        <v>0</v>
      </c>
      <c r="AF782">
        <f>'TP Factors'!$D$3</f>
        <v>1.168489000131735</v>
      </c>
      <c r="AG782">
        <f t="shared" si="77"/>
        <v>0</v>
      </c>
    </row>
    <row r="783" spans="1:33">
      <c r="A783" s="40" t="s">
        <v>65</v>
      </c>
      <c r="B783" s="40">
        <v>27</v>
      </c>
      <c r="C783" s="40" t="s">
        <v>66</v>
      </c>
      <c r="D783" s="41">
        <v>33.090000000000003</v>
      </c>
      <c r="E783" s="40" t="s">
        <v>67</v>
      </c>
      <c r="F783" s="40">
        <v>1234</v>
      </c>
      <c r="G783" s="35">
        <v>102.5</v>
      </c>
      <c r="H783" s="40" t="s">
        <v>68</v>
      </c>
      <c r="I783" s="40" t="s">
        <v>69</v>
      </c>
      <c r="J783" s="40">
        <v>132</v>
      </c>
      <c r="K783" s="42">
        <v>94.051894340199993</v>
      </c>
      <c r="L783" s="42">
        <v>390.74482216400003</v>
      </c>
      <c r="M783" s="41">
        <v>0.19</v>
      </c>
      <c r="N783" s="41">
        <v>0.03</v>
      </c>
      <c r="O783" s="40">
        <v>23315</v>
      </c>
      <c r="P783" s="40">
        <v>22826</v>
      </c>
      <c r="Q783" s="43">
        <v>23315</v>
      </c>
      <c r="R783" s="43">
        <v>1300</v>
      </c>
      <c r="S783" s="40" t="s">
        <v>72</v>
      </c>
      <c r="T783" s="40" t="s">
        <v>89</v>
      </c>
      <c r="U783" s="43">
        <v>54.65</v>
      </c>
      <c r="V783" s="43">
        <v>0</v>
      </c>
      <c r="W783" s="43">
        <v>2.42</v>
      </c>
      <c r="X783" s="43">
        <v>0.51600000000000001</v>
      </c>
      <c r="Y783" s="43">
        <f t="shared" si="72"/>
        <v>1.694</v>
      </c>
      <c r="Z783" s="43">
        <f t="shared" si="73"/>
        <v>0.25800000000000001</v>
      </c>
      <c r="AA783" s="43">
        <v>0.66200000000000003</v>
      </c>
      <c r="AB783" s="44">
        <v>9.6549445172919607E-2</v>
      </c>
      <c r="AC783">
        <f t="shared" si="74"/>
        <v>359</v>
      </c>
      <c r="AD783">
        <f t="shared" si="75"/>
        <v>1</v>
      </c>
      <c r="AE783">
        <f t="shared" si="76"/>
        <v>0.2</v>
      </c>
      <c r="AF783">
        <f>'TP Factors'!$D$3</f>
        <v>1.168489000131735</v>
      </c>
      <c r="AG783">
        <f t="shared" si="77"/>
        <v>0.2</v>
      </c>
    </row>
    <row r="784" spans="1:33">
      <c r="A784" s="40" t="s">
        <v>65</v>
      </c>
      <c r="B784" s="40">
        <v>27</v>
      </c>
      <c r="C784" s="40" t="s">
        <v>66</v>
      </c>
      <c r="D784" s="41">
        <v>33.090000000000003</v>
      </c>
      <c r="E784" s="40" t="s">
        <v>67</v>
      </c>
      <c r="F784" s="40">
        <v>1234</v>
      </c>
      <c r="G784" s="35">
        <v>13</v>
      </c>
      <c r="H784" s="40" t="s">
        <v>68</v>
      </c>
      <c r="I784" s="40" t="s">
        <v>69</v>
      </c>
      <c r="J784" s="40">
        <v>141</v>
      </c>
      <c r="K784" s="42">
        <v>116.297183469</v>
      </c>
      <c r="L784" s="42">
        <v>812.48965386199995</v>
      </c>
      <c r="M784" s="41">
        <v>0.18</v>
      </c>
      <c r="N784" s="41">
        <v>0.02</v>
      </c>
      <c r="O784" s="40">
        <v>23349</v>
      </c>
      <c r="P784" s="40">
        <v>22858</v>
      </c>
      <c r="Q784" s="43">
        <v>23349</v>
      </c>
      <c r="R784" s="43">
        <v>1100</v>
      </c>
      <c r="S784" s="40" t="s">
        <v>72</v>
      </c>
      <c r="T784" s="40" t="s">
        <v>74</v>
      </c>
      <c r="U784" s="43">
        <v>54.65</v>
      </c>
      <c r="V784" s="43">
        <v>0</v>
      </c>
      <c r="W784" s="43">
        <v>1.85</v>
      </c>
      <c r="X784" s="43">
        <v>0.22</v>
      </c>
      <c r="Y784" s="43">
        <f t="shared" si="72"/>
        <v>1.2949999999999999</v>
      </c>
      <c r="Z784" s="43">
        <f t="shared" si="73"/>
        <v>0.11</v>
      </c>
      <c r="AA784" s="43">
        <v>0.34200000000000003</v>
      </c>
      <c r="AB784" s="44">
        <v>0.20076976278342101</v>
      </c>
      <c r="AC784">
        <f t="shared" si="74"/>
        <v>386</v>
      </c>
      <c r="AD784">
        <f t="shared" si="75"/>
        <v>1</v>
      </c>
      <c r="AE784">
        <f t="shared" si="76"/>
        <v>0.1</v>
      </c>
      <c r="AF784">
        <f>'TP Factors'!$D$3</f>
        <v>1.168489000131735</v>
      </c>
      <c r="AG784">
        <f t="shared" si="77"/>
        <v>0.1</v>
      </c>
    </row>
    <row r="785" spans="1:33">
      <c r="A785" s="40" t="s">
        <v>65</v>
      </c>
      <c r="B785" s="40">
        <v>27</v>
      </c>
      <c r="C785" s="40" t="s">
        <v>66</v>
      </c>
      <c r="D785" s="41">
        <v>33.090000000000003</v>
      </c>
      <c r="E785" s="40" t="s">
        <v>67</v>
      </c>
      <c r="F785" s="40">
        <v>1234</v>
      </c>
      <c r="G785" s="35">
        <v>102.5</v>
      </c>
      <c r="H785" s="40" t="s">
        <v>68</v>
      </c>
      <c r="I785" s="40" t="s">
        <v>69</v>
      </c>
      <c r="J785" s="40">
        <v>164</v>
      </c>
      <c r="K785" s="42">
        <v>100.0076765</v>
      </c>
      <c r="L785" s="42">
        <v>485.31543713100001</v>
      </c>
      <c r="M785" s="41">
        <v>0.24</v>
      </c>
      <c r="N785" s="41">
        <v>0.04</v>
      </c>
      <c r="O785" s="40">
        <v>23363</v>
      </c>
      <c r="P785" s="40">
        <v>22872</v>
      </c>
      <c r="Q785" s="43">
        <v>23363</v>
      </c>
      <c r="R785" s="43">
        <v>1300</v>
      </c>
      <c r="S785" s="40" t="s">
        <v>72</v>
      </c>
      <c r="T785" s="40" t="s">
        <v>89</v>
      </c>
      <c r="U785" s="43">
        <v>54.65</v>
      </c>
      <c r="V785" s="43">
        <v>0</v>
      </c>
      <c r="W785" s="43">
        <v>2.42</v>
      </c>
      <c r="X785" s="43">
        <v>0.51600000000000001</v>
      </c>
      <c r="Y785" s="43">
        <f t="shared" si="72"/>
        <v>1.694</v>
      </c>
      <c r="Z785" s="43">
        <f t="shared" si="73"/>
        <v>0.25800000000000001</v>
      </c>
      <c r="AA785" s="43">
        <v>0.66200000000000003</v>
      </c>
      <c r="AB785" s="44">
        <v>0.11992301164877101</v>
      </c>
      <c r="AC785">
        <f t="shared" si="74"/>
        <v>446</v>
      </c>
      <c r="AD785">
        <f t="shared" si="75"/>
        <v>2</v>
      </c>
      <c r="AE785">
        <f t="shared" si="76"/>
        <v>0.3</v>
      </c>
      <c r="AF785">
        <f>'TP Factors'!$D$3</f>
        <v>1.168489000131735</v>
      </c>
      <c r="AG785">
        <f t="shared" si="77"/>
        <v>0.4</v>
      </c>
    </row>
    <row r="786" spans="1:33">
      <c r="A786" s="40" t="s">
        <v>65</v>
      </c>
      <c r="B786" s="40">
        <v>27</v>
      </c>
      <c r="C786" s="40" t="s">
        <v>66</v>
      </c>
      <c r="D786" s="41">
        <v>33.090000000000003</v>
      </c>
      <c r="E786" s="40" t="s">
        <v>67</v>
      </c>
      <c r="F786" s="40">
        <v>1234</v>
      </c>
      <c r="G786" s="35">
        <v>13</v>
      </c>
      <c r="H786" s="40" t="s">
        <v>68</v>
      </c>
      <c r="I786" s="40" t="s">
        <v>69</v>
      </c>
      <c r="J786" s="40">
        <v>305</v>
      </c>
      <c r="K786" s="42">
        <v>276.21127379299998</v>
      </c>
      <c r="L786" s="42">
        <v>1750.83206221</v>
      </c>
      <c r="M786" s="41">
        <v>0.39</v>
      </c>
      <c r="N786" s="41">
        <v>0.03</v>
      </c>
      <c r="O786" s="40">
        <v>23434</v>
      </c>
      <c r="P786" s="40">
        <v>22939</v>
      </c>
      <c r="Q786" s="43">
        <v>23434</v>
      </c>
      <c r="R786" s="43">
        <v>1100</v>
      </c>
      <c r="S786" s="40" t="s">
        <v>72</v>
      </c>
      <c r="T786" s="40" t="s">
        <v>74</v>
      </c>
      <c r="U786" s="43">
        <v>54.65</v>
      </c>
      <c r="V786" s="43">
        <v>0</v>
      </c>
      <c r="W786" s="43">
        <v>1.85</v>
      </c>
      <c r="X786" s="43">
        <v>0.22</v>
      </c>
      <c r="Y786" s="43">
        <f t="shared" si="72"/>
        <v>1.2949999999999999</v>
      </c>
      <c r="Z786" s="43">
        <f t="shared" si="73"/>
        <v>0.11</v>
      </c>
      <c r="AA786" s="43">
        <v>0.34200000000000003</v>
      </c>
      <c r="AB786" s="44">
        <v>0.43263829404070597</v>
      </c>
      <c r="AC786">
        <f t="shared" si="74"/>
        <v>831</v>
      </c>
      <c r="AD786">
        <f t="shared" si="75"/>
        <v>2</v>
      </c>
      <c r="AE786">
        <f t="shared" si="76"/>
        <v>0.2</v>
      </c>
      <c r="AF786">
        <f>'TP Factors'!$D$3</f>
        <v>1.168489000131735</v>
      </c>
      <c r="AG786">
        <f t="shared" si="77"/>
        <v>0.2</v>
      </c>
    </row>
    <row r="787" spans="1:33">
      <c r="A787" s="40" t="s">
        <v>65</v>
      </c>
      <c r="B787" s="40">
        <v>27</v>
      </c>
      <c r="C787" s="40" t="s">
        <v>66</v>
      </c>
      <c r="D787" s="41">
        <v>33.090000000000003</v>
      </c>
      <c r="E787" s="40" t="s">
        <v>67</v>
      </c>
      <c r="F787" s="40">
        <v>1234</v>
      </c>
      <c r="G787" s="35">
        <v>102.5</v>
      </c>
      <c r="H787" s="40" t="s">
        <v>68</v>
      </c>
      <c r="I787" s="40" t="s">
        <v>69</v>
      </c>
      <c r="J787" s="40">
        <v>57</v>
      </c>
      <c r="K787" s="42">
        <v>66.593113876999993</v>
      </c>
      <c r="L787" s="42">
        <v>167.92092704699999</v>
      </c>
      <c r="M787" s="41">
        <v>0.08</v>
      </c>
      <c r="N787" s="41">
        <v>0.01</v>
      </c>
      <c r="O787" s="40">
        <v>23445</v>
      </c>
      <c r="P787" s="40">
        <v>22950</v>
      </c>
      <c r="Q787" s="43">
        <v>23445</v>
      </c>
      <c r="R787" s="43">
        <v>1300</v>
      </c>
      <c r="S787" s="40" t="s">
        <v>72</v>
      </c>
      <c r="T787" s="40" t="s">
        <v>89</v>
      </c>
      <c r="U787" s="43">
        <v>54.65</v>
      </c>
      <c r="V787" s="43">
        <v>0</v>
      </c>
      <c r="W787" s="43">
        <v>2.42</v>
      </c>
      <c r="X787" s="43">
        <v>0.51600000000000001</v>
      </c>
      <c r="Y787" s="43">
        <f t="shared" si="72"/>
        <v>1.694</v>
      </c>
      <c r="Z787" s="43">
        <f t="shared" si="73"/>
        <v>0.25800000000000001</v>
      </c>
      <c r="AA787" s="43">
        <v>0.66200000000000003</v>
      </c>
      <c r="AB787" s="44">
        <v>4.1493991683683701E-2</v>
      </c>
      <c r="AC787">
        <f t="shared" si="74"/>
        <v>154</v>
      </c>
      <c r="AD787">
        <f t="shared" si="75"/>
        <v>1</v>
      </c>
      <c r="AE787">
        <f t="shared" si="76"/>
        <v>0.1</v>
      </c>
      <c r="AF787">
        <f>'TP Factors'!$D$3</f>
        <v>1.168489000131735</v>
      </c>
      <c r="AG787">
        <f t="shared" si="77"/>
        <v>0.1</v>
      </c>
    </row>
    <row r="788" spans="1:33">
      <c r="A788" s="40" t="s">
        <v>65</v>
      </c>
      <c r="B788" s="40">
        <v>27</v>
      </c>
      <c r="C788" s="40" t="s">
        <v>66</v>
      </c>
      <c r="D788" s="41">
        <v>33.090000000000003</v>
      </c>
      <c r="E788" s="40" t="s">
        <v>67</v>
      </c>
      <c r="F788" s="40">
        <v>1234</v>
      </c>
      <c r="G788" s="35">
        <v>13</v>
      </c>
      <c r="H788" s="40" t="s">
        <v>68</v>
      </c>
      <c r="I788" s="40" t="s">
        <v>69</v>
      </c>
      <c r="J788" s="40">
        <v>86</v>
      </c>
      <c r="K788" s="42">
        <v>89.826613034600001</v>
      </c>
      <c r="L788" s="42">
        <v>496.57741005700001</v>
      </c>
      <c r="M788" s="41">
        <v>0.11</v>
      </c>
      <c r="N788" s="41">
        <v>0.01</v>
      </c>
      <c r="O788" s="40">
        <v>23452</v>
      </c>
      <c r="P788" s="40">
        <v>22956</v>
      </c>
      <c r="Q788" s="43">
        <v>23452</v>
      </c>
      <c r="R788" s="43">
        <v>1100</v>
      </c>
      <c r="S788" s="40" t="s">
        <v>72</v>
      </c>
      <c r="T788" s="40" t="s">
        <v>74</v>
      </c>
      <c r="U788" s="43">
        <v>54.65</v>
      </c>
      <c r="V788" s="43">
        <v>0</v>
      </c>
      <c r="W788" s="43">
        <v>1.85</v>
      </c>
      <c r="X788" s="43">
        <v>0.22</v>
      </c>
      <c r="Y788" s="43">
        <f t="shared" si="72"/>
        <v>1.2949999999999999</v>
      </c>
      <c r="Z788" s="43">
        <f t="shared" si="73"/>
        <v>0.11</v>
      </c>
      <c r="AA788" s="43">
        <v>0.34200000000000003</v>
      </c>
      <c r="AB788" s="44">
        <v>0.122706459508927</v>
      </c>
      <c r="AC788">
        <f t="shared" si="74"/>
        <v>236</v>
      </c>
      <c r="AD788">
        <f t="shared" si="75"/>
        <v>1</v>
      </c>
      <c r="AE788">
        <f t="shared" si="76"/>
        <v>0.1</v>
      </c>
      <c r="AF788">
        <f>'TP Factors'!$D$3</f>
        <v>1.168489000131735</v>
      </c>
      <c r="AG788">
        <f t="shared" si="77"/>
        <v>0.1</v>
      </c>
    </row>
    <row r="789" spans="1:33">
      <c r="A789" s="40" t="s">
        <v>65</v>
      </c>
      <c r="B789" s="40">
        <v>27</v>
      </c>
      <c r="C789" s="40" t="s">
        <v>66</v>
      </c>
      <c r="D789" s="41">
        <v>33.090000000000003</v>
      </c>
      <c r="E789" s="40" t="s">
        <v>67</v>
      </c>
      <c r="F789" s="40">
        <v>1234</v>
      </c>
      <c r="G789" s="35">
        <v>13</v>
      </c>
      <c r="H789" s="40" t="s">
        <v>68</v>
      </c>
      <c r="I789" s="40" t="s">
        <v>69</v>
      </c>
      <c r="J789" s="40">
        <v>52</v>
      </c>
      <c r="K789" s="42">
        <v>68.249959367200006</v>
      </c>
      <c r="L789" s="42">
        <v>296.28000050200001</v>
      </c>
      <c r="M789" s="41">
        <v>7.0000000000000007E-2</v>
      </c>
      <c r="N789" s="41">
        <v>0.01</v>
      </c>
      <c r="O789" s="40">
        <v>23458</v>
      </c>
      <c r="P789" s="40">
        <v>22962</v>
      </c>
      <c r="Q789" s="43">
        <v>23458</v>
      </c>
      <c r="R789" s="43">
        <v>1100</v>
      </c>
      <c r="S789" s="40" t="s">
        <v>72</v>
      </c>
      <c r="T789" s="40" t="s">
        <v>74</v>
      </c>
      <c r="U789" s="43">
        <v>54.65</v>
      </c>
      <c r="V789" s="43">
        <v>0</v>
      </c>
      <c r="W789" s="43">
        <v>1.85</v>
      </c>
      <c r="X789" s="43">
        <v>0.22</v>
      </c>
      <c r="Y789" s="43">
        <f t="shared" si="72"/>
        <v>1.2949999999999999</v>
      </c>
      <c r="Z789" s="43">
        <f t="shared" si="73"/>
        <v>0.11</v>
      </c>
      <c r="AA789" s="43">
        <v>0.34200000000000003</v>
      </c>
      <c r="AB789" s="44">
        <v>7.3212089689241297E-2</v>
      </c>
      <c r="AC789">
        <f t="shared" si="74"/>
        <v>141</v>
      </c>
      <c r="AD789">
        <f t="shared" si="75"/>
        <v>0</v>
      </c>
      <c r="AE789">
        <f t="shared" si="76"/>
        <v>0</v>
      </c>
      <c r="AF789">
        <f>'TP Factors'!$D$3</f>
        <v>1.168489000131735</v>
      </c>
      <c r="AG789">
        <f t="shared" si="77"/>
        <v>0</v>
      </c>
    </row>
    <row r="790" spans="1:33">
      <c r="A790" s="40" t="s">
        <v>65</v>
      </c>
      <c r="B790" s="40">
        <v>27</v>
      </c>
      <c r="C790" s="40" t="s">
        <v>66</v>
      </c>
      <c r="D790" s="41">
        <v>33.090000000000003</v>
      </c>
      <c r="E790" s="40" t="s">
        <v>67</v>
      </c>
      <c r="F790" s="40">
        <v>1234</v>
      </c>
      <c r="G790" s="35">
        <v>102.5</v>
      </c>
      <c r="H790" s="40" t="s">
        <v>68</v>
      </c>
      <c r="I790" s="40" t="s">
        <v>69</v>
      </c>
      <c r="J790" s="40">
        <v>210</v>
      </c>
      <c r="K790" s="42">
        <v>105.595247964</v>
      </c>
      <c r="L790" s="42">
        <v>653.64189081400002</v>
      </c>
      <c r="M790" s="41">
        <v>0.31</v>
      </c>
      <c r="N790" s="41">
        <v>0.05</v>
      </c>
      <c r="O790" s="40">
        <v>23471</v>
      </c>
      <c r="P790" s="40">
        <v>22975</v>
      </c>
      <c r="Q790" s="43">
        <v>23471</v>
      </c>
      <c r="R790" s="43">
        <v>1300</v>
      </c>
      <c r="S790" s="40" t="s">
        <v>77</v>
      </c>
      <c r="T790" s="40" t="s">
        <v>83</v>
      </c>
      <c r="U790" s="43">
        <v>54.65</v>
      </c>
      <c r="V790" s="43">
        <v>0</v>
      </c>
      <c r="W790" s="43">
        <v>2.42</v>
      </c>
      <c r="X790" s="43">
        <v>0.51600000000000001</v>
      </c>
      <c r="Y790" s="43">
        <f t="shared" si="72"/>
        <v>1.694</v>
      </c>
      <c r="Z790" s="43">
        <f t="shared" si="73"/>
        <v>0.25800000000000001</v>
      </c>
      <c r="AA790" s="43">
        <v>0.63100000000000001</v>
      </c>
      <c r="AB790" s="44">
        <v>0.16151778269596301</v>
      </c>
      <c r="AC790">
        <f t="shared" si="74"/>
        <v>573</v>
      </c>
      <c r="AD790">
        <f t="shared" si="75"/>
        <v>2</v>
      </c>
      <c r="AE790">
        <f t="shared" si="76"/>
        <v>0.3</v>
      </c>
      <c r="AF790">
        <f>'TP Factors'!$D$3</f>
        <v>1.168489000131735</v>
      </c>
      <c r="AG790">
        <f t="shared" si="77"/>
        <v>0.4</v>
      </c>
    </row>
    <row r="791" spans="1:33">
      <c r="A791" s="40" t="s">
        <v>65</v>
      </c>
      <c r="B791" s="40">
        <v>27</v>
      </c>
      <c r="C791" s="40" t="s">
        <v>66</v>
      </c>
      <c r="D791" s="41">
        <v>33.090000000000003</v>
      </c>
      <c r="E791" s="40" t="s">
        <v>67</v>
      </c>
      <c r="F791" s="40">
        <v>1234</v>
      </c>
      <c r="G791" s="35">
        <v>13</v>
      </c>
      <c r="H791" s="40" t="s">
        <v>68</v>
      </c>
      <c r="I791" s="40" t="s">
        <v>69</v>
      </c>
      <c r="J791" s="40">
        <v>67</v>
      </c>
      <c r="K791" s="42">
        <v>87.238640715599999</v>
      </c>
      <c r="L791" s="42">
        <v>384.709785673</v>
      </c>
      <c r="M791" s="41">
        <v>0.09</v>
      </c>
      <c r="N791" s="41">
        <v>0.01</v>
      </c>
      <c r="O791" s="40">
        <v>23533</v>
      </c>
      <c r="P791" s="40">
        <v>23037</v>
      </c>
      <c r="Q791" s="43">
        <v>23533</v>
      </c>
      <c r="R791" s="43">
        <v>1100</v>
      </c>
      <c r="S791" s="40" t="s">
        <v>72</v>
      </c>
      <c r="T791" s="40" t="s">
        <v>74</v>
      </c>
      <c r="U791" s="43">
        <v>54.65</v>
      </c>
      <c r="V791" s="43">
        <v>0</v>
      </c>
      <c r="W791" s="43">
        <v>1.85</v>
      </c>
      <c r="X791" s="43">
        <v>0.22</v>
      </c>
      <c r="Y791" s="43">
        <f t="shared" si="72"/>
        <v>1.2949999999999999</v>
      </c>
      <c r="Z791" s="43">
        <f t="shared" si="73"/>
        <v>0.11</v>
      </c>
      <c r="AA791" s="43">
        <v>0.34200000000000003</v>
      </c>
      <c r="AB791" s="44">
        <v>9.5063478082313899E-2</v>
      </c>
      <c r="AC791">
        <f t="shared" si="74"/>
        <v>183</v>
      </c>
      <c r="AD791">
        <f t="shared" si="75"/>
        <v>1</v>
      </c>
      <c r="AE791">
        <f t="shared" si="76"/>
        <v>0</v>
      </c>
      <c r="AF791">
        <f>'TP Factors'!$D$3</f>
        <v>1.168489000131735</v>
      </c>
      <c r="AG791">
        <f t="shared" si="77"/>
        <v>0</v>
      </c>
    </row>
    <row r="792" spans="1:33">
      <c r="A792" s="40" t="s">
        <v>65</v>
      </c>
      <c r="B792" s="40">
        <v>27</v>
      </c>
      <c r="C792" s="40" t="s">
        <v>66</v>
      </c>
      <c r="D792" s="41">
        <v>33.090000000000003</v>
      </c>
      <c r="E792" s="40" t="s">
        <v>67</v>
      </c>
      <c r="F792" s="40">
        <v>1234</v>
      </c>
      <c r="G792" s="35">
        <v>102.5</v>
      </c>
      <c r="H792" s="40" t="s">
        <v>68</v>
      </c>
      <c r="I792" s="40" t="s">
        <v>69</v>
      </c>
      <c r="J792" s="40">
        <v>423</v>
      </c>
      <c r="K792" s="42">
        <v>599.03192961299999</v>
      </c>
      <c r="L792" s="42">
        <v>1256.54604122</v>
      </c>
      <c r="M792" s="41">
        <v>0.62</v>
      </c>
      <c r="N792" s="41">
        <v>0.11</v>
      </c>
      <c r="O792" s="40">
        <v>23543</v>
      </c>
      <c r="P792" s="40">
        <v>23047</v>
      </c>
      <c r="Q792" s="43">
        <v>23543</v>
      </c>
      <c r="R792" s="43">
        <v>1300</v>
      </c>
      <c r="S792" s="40" t="s">
        <v>72</v>
      </c>
      <c r="T792" s="40" t="s">
        <v>89</v>
      </c>
      <c r="U792" s="43">
        <v>54.65</v>
      </c>
      <c r="V792" s="43">
        <v>0</v>
      </c>
      <c r="W792" s="43">
        <v>2.42</v>
      </c>
      <c r="X792" s="43">
        <v>0.51600000000000001</v>
      </c>
      <c r="Y792" s="43">
        <f t="shared" si="72"/>
        <v>1.694</v>
      </c>
      <c r="Z792" s="43">
        <f t="shared" si="73"/>
        <v>0.25800000000000001</v>
      </c>
      <c r="AA792" s="43">
        <v>0.66200000000000003</v>
      </c>
      <c r="AB792" s="44">
        <v>0.310233795494401</v>
      </c>
      <c r="AC792">
        <f t="shared" si="74"/>
        <v>1154</v>
      </c>
      <c r="AD792">
        <f t="shared" si="75"/>
        <v>4</v>
      </c>
      <c r="AE792">
        <f t="shared" si="76"/>
        <v>0.7</v>
      </c>
      <c r="AF792">
        <f>'TP Factors'!$D$3</f>
        <v>1.168489000131735</v>
      </c>
      <c r="AG792">
        <f t="shared" si="77"/>
        <v>0.8</v>
      </c>
    </row>
    <row r="793" spans="1:33">
      <c r="A793" s="40" t="s">
        <v>65</v>
      </c>
      <c r="B793" s="40">
        <v>27</v>
      </c>
      <c r="C793" s="40" t="s">
        <v>66</v>
      </c>
      <c r="D793" s="41">
        <v>33.090000000000003</v>
      </c>
      <c r="E793" s="40" t="s">
        <v>67</v>
      </c>
      <c r="F793" s="40">
        <v>1234</v>
      </c>
      <c r="G793" s="35">
        <v>13</v>
      </c>
      <c r="H793" s="40" t="s">
        <v>68</v>
      </c>
      <c r="I793" s="40" t="s">
        <v>69</v>
      </c>
      <c r="J793" s="40">
        <v>8</v>
      </c>
      <c r="K793" s="42">
        <v>35.760036982099997</v>
      </c>
      <c r="L793" s="42">
        <v>47.247205024199999</v>
      </c>
      <c r="M793" s="41">
        <v>0.01</v>
      </c>
      <c r="N793" s="41">
        <v>0</v>
      </c>
      <c r="O793" s="40">
        <v>23575</v>
      </c>
      <c r="P793" s="40">
        <v>23078</v>
      </c>
      <c r="Q793" s="43">
        <v>23575</v>
      </c>
      <c r="R793" s="43">
        <v>1100</v>
      </c>
      <c r="S793" s="40" t="s">
        <v>72</v>
      </c>
      <c r="T793" s="40" t="s">
        <v>74</v>
      </c>
      <c r="U793" s="43">
        <v>54.65</v>
      </c>
      <c r="V793" s="43">
        <v>0</v>
      </c>
      <c r="W793" s="43">
        <v>1.85</v>
      </c>
      <c r="X793" s="43">
        <v>0.22</v>
      </c>
      <c r="Y793" s="43">
        <f t="shared" si="72"/>
        <v>1.2949999999999999</v>
      </c>
      <c r="Z793" s="43">
        <f t="shared" si="73"/>
        <v>0.11</v>
      </c>
      <c r="AA793" s="43">
        <v>0.34200000000000003</v>
      </c>
      <c r="AB793" s="44">
        <v>1.1674991920836099E-2</v>
      </c>
      <c r="AC793">
        <f t="shared" si="74"/>
        <v>22</v>
      </c>
      <c r="AD793">
        <f t="shared" si="75"/>
        <v>0</v>
      </c>
      <c r="AE793">
        <f t="shared" si="76"/>
        <v>0</v>
      </c>
      <c r="AF793">
        <f>'TP Factors'!$D$3</f>
        <v>1.168489000131735</v>
      </c>
      <c r="AG793">
        <f t="shared" si="77"/>
        <v>0</v>
      </c>
    </row>
    <row r="794" spans="1:33">
      <c r="A794" s="40" t="s">
        <v>65</v>
      </c>
      <c r="B794" s="40">
        <v>27</v>
      </c>
      <c r="C794" s="40" t="s">
        <v>66</v>
      </c>
      <c r="D794" s="41">
        <v>33.090000000000003</v>
      </c>
      <c r="E794" s="40" t="s">
        <v>67</v>
      </c>
      <c r="F794" s="40">
        <v>1234</v>
      </c>
      <c r="G794" s="35">
        <v>13</v>
      </c>
      <c r="H794" s="40" t="s">
        <v>68</v>
      </c>
      <c r="I794" s="40" t="s">
        <v>69</v>
      </c>
      <c r="J794" s="40">
        <v>31</v>
      </c>
      <c r="K794" s="42">
        <v>288.808829522</v>
      </c>
      <c r="L794" s="42">
        <v>181.267944564</v>
      </c>
      <c r="M794" s="41">
        <v>0.04</v>
      </c>
      <c r="N794" s="41">
        <v>0</v>
      </c>
      <c r="O794" s="40">
        <v>23649</v>
      </c>
      <c r="P794" s="40">
        <v>23149</v>
      </c>
      <c r="Q794" s="43">
        <v>23649</v>
      </c>
      <c r="R794" s="43">
        <v>1100</v>
      </c>
      <c r="S794" s="40" t="s">
        <v>72</v>
      </c>
      <c r="T794" s="40" t="s">
        <v>74</v>
      </c>
      <c r="U794" s="43">
        <v>54.65</v>
      </c>
      <c r="V794" s="43">
        <v>0</v>
      </c>
      <c r="W794" s="43">
        <v>1.85</v>
      </c>
      <c r="X794" s="43">
        <v>0.22</v>
      </c>
      <c r="Y794" s="43">
        <f t="shared" si="72"/>
        <v>1.2949999999999999</v>
      </c>
      <c r="Z794" s="43">
        <f t="shared" si="73"/>
        <v>0.11</v>
      </c>
      <c r="AA794" s="43">
        <v>0.34200000000000003</v>
      </c>
      <c r="AB794" s="44">
        <v>4.4792105387028901E-2</v>
      </c>
      <c r="AC794">
        <f t="shared" si="74"/>
        <v>86</v>
      </c>
      <c r="AD794">
        <f t="shared" si="75"/>
        <v>0</v>
      </c>
      <c r="AE794">
        <f t="shared" si="76"/>
        <v>0</v>
      </c>
      <c r="AF794">
        <f>'TP Factors'!$D$3</f>
        <v>1.168489000131735</v>
      </c>
      <c r="AG794">
        <f t="shared" si="77"/>
        <v>0</v>
      </c>
    </row>
    <row r="795" spans="1:33">
      <c r="A795" s="40" t="s">
        <v>65</v>
      </c>
      <c r="B795" s="40">
        <v>27</v>
      </c>
      <c r="C795" s="40" t="s">
        <v>66</v>
      </c>
      <c r="D795" s="41">
        <v>33.090000000000003</v>
      </c>
      <c r="E795" s="40" t="s">
        <v>67</v>
      </c>
      <c r="F795" s="40">
        <v>1234</v>
      </c>
      <c r="G795" s="35">
        <v>102.5</v>
      </c>
      <c r="H795" s="40" t="s">
        <v>68</v>
      </c>
      <c r="I795" s="40" t="s">
        <v>69</v>
      </c>
      <c r="J795" s="40">
        <v>1030</v>
      </c>
      <c r="K795" s="42">
        <v>305.94269189800002</v>
      </c>
      <c r="L795" s="42">
        <v>3056.4540581199999</v>
      </c>
      <c r="M795" s="41">
        <v>1.51</v>
      </c>
      <c r="N795" s="41">
        <v>0.27</v>
      </c>
      <c r="O795" s="40">
        <v>23708</v>
      </c>
      <c r="P795" s="40">
        <v>23208</v>
      </c>
      <c r="Q795" s="43">
        <v>23708</v>
      </c>
      <c r="R795" s="43">
        <v>1300</v>
      </c>
      <c r="S795" s="40" t="s">
        <v>72</v>
      </c>
      <c r="T795" s="40" t="s">
        <v>89</v>
      </c>
      <c r="U795" s="43">
        <v>54.65</v>
      </c>
      <c r="V795" s="43">
        <v>0</v>
      </c>
      <c r="W795" s="43">
        <v>2.42</v>
      </c>
      <c r="X795" s="43">
        <v>0.51600000000000001</v>
      </c>
      <c r="Y795" s="43">
        <f t="shared" si="72"/>
        <v>1.694</v>
      </c>
      <c r="Z795" s="43">
        <f t="shared" si="73"/>
        <v>0.25800000000000001</v>
      </c>
      <c r="AA795" s="43">
        <v>0.66200000000000003</v>
      </c>
      <c r="AB795" s="44">
        <v>0.75526322487033304</v>
      </c>
      <c r="AC795">
        <f t="shared" si="74"/>
        <v>2809</v>
      </c>
      <c r="AD795">
        <f t="shared" si="75"/>
        <v>10</v>
      </c>
      <c r="AE795">
        <f t="shared" si="76"/>
        <v>1.6</v>
      </c>
      <c r="AF795">
        <f>'TP Factors'!$D$3</f>
        <v>1.168489000131735</v>
      </c>
      <c r="AG795">
        <f t="shared" si="77"/>
        <v>1.9</v>
      </c>
    </row>
    <row r="796" spans="1:33">
      <c r="A796" s="40" t="s">
        <v>65</v>
      </c>
      <c r="B796" s="40">
        <v>27</v>
      </c>
      <c r="C796" s="40" t="s">
        <v>66</v>
      </c>
      <c r="D796" s="41">
        <v>33.090000000000003</v>
      </c>
      <c r="E796" s="40" t="s">
        <v>67</v>
      </c>
      <c r="F796" s="40">
        <v>1234</v>
      </c>
      <c r="G796" s="35">
        <v>102.5</v>
      </c>
      <c r="H796" s="40" t="s">
        <v>68</v>
      </c>
      <c r="I796" s="40" t="s">
        <v>69</v>
      </c>
      <c r="J796" s="40">
        <v>1</v>
      </c>
      <c r="K796" s="42">
        <v>30.833867978099999</v>
      </c>
      <c r="L796" s="42">
        <v>2.70105551283</v>
      </c>
      <c r="M796" s="41">
        <v>0</v>
      </c>
      <c r="N796" s="41">
        <v>0</v>
      </c>
      <c r="O796" s="40">
        <v>23709</v>
      </c>
      <c r="P796" s="40">
        <v>23209</v>
      </c>
      <c r="Q796" s="43">
        <v>23709</v>
      </c>
      <c r="R796" s="43">
        <v>1300</v>
      </c>
      <c r="S796" s="40" t="s">
        <v>77</v>
      </c>
      <c r="T796" s="40" t="s">
        <v>83</v>
      </c>
      <c r="U796" s="43">
        <v>54.65</v>
      </c>
      <c r="V796" s="43">
        <v>0</v>
      </c>
      <c r="W796" s="43">
        <v>2.42</v>
      </c>
      <c r="X796" s="43">
        <v>0.51600000000000001</v>
      </c>
      <c r="Y796" s="43">
        <f t="shared" si="72"/>
        <v>1.694</v>
      </c>
      <c r="Z796" s="43">
        <f t="shared" si="73"/>
        <v>0.25800000000000001</v>
      </c>
      <c r="AA796" s="43">
        <v>0.63100000000000001</v>
      </c>
      <c r="AB796" s="44">
        <v>6.6744268306173995E-4</v>
      </c>
      <c r="AC796">
        <f t="shared" si="74"/>
        <v>2</v>
      </c>
      <c r="AD796">
        <f t="shared" si="75"/>
        <v>0</v>
      </c>
      <c r="AE796">
        <f t="shared" si="76"/>
        <v>0</v>
      </c>
      <c r="AF796">
        <f>'TP Factors'!$D$3</f>
        <v>1.168489000131735</v>
      </c>
      <c r="AG796">
        <f t="shared" si="77"/>
        <v>0</v>
      </c>
    </row>
    <row r="797" spans="1:33">
      <c r="A797" s="40" t="s">
        <v>65</v>
      </c>
      <c r="B797" s="40">
        <v>27</v>
      </c>
      <c r="C797" s="40" t="s">
        <v>66</v>
      </c>
      <c r="D797" s="41">
        <v>33.090000000000003</v>
      </c>
      <c r="E797" s="40" t="s">
        <v>67</v>
      </c>
      <c r="F797" s="40">
        <v>1234</v>
      </c>
      <c r="G797" s="35">
        <v>102.5</v>
      </c>
      <c r="H797" s="40" t="s">
        <v>68</v>
      </c>
      <c r="I797" s="40" t="s">
        <v>69</v>
      </c>
      <c r="J797" s="40">
        <v>1595</v>
      </c>
      <c r="K797" s="42">
        <v>590.10036180199995</v>
      </c>
      <c r="L797" s="42">
        <v>4965.9574155800001</v>
      </c>
      <c r="M797" s="41">
        <v>2.34</v>
      </c>
      <c r="N797" s="41">
        <v>0.41</v>
      </c>
      <c r="O797" s="40">
        <v>23710</v>
      </c>
      <c r="P797" s="40">
        <v>23210</v>
      </c>
      <c r="Q797" s="43">
        <v>23710</v>
      </c>
      <c r="R797" s="43">
        <v>1300</v>
      </c>
      <c r="S797" s="40" t="s">
        <v>77</v>
      </c>
      <c r="T797" s="40" t="s">
        <v>83</v>
      </c>
      <c r="U797" s="43">
        <v>54.65</v>
      </c>
      <c r="V797" s="43">
        <v>0</v>
      </c>
      <c r="W797" s="43">
        <v>2.42</v>
      </c>
      <c r="X797" s="43">
        <v>0.51600000000000001</v>
      </c>
      <c r="Y797" s="43">
        <f t="shared" si="72"/>
        <v>1.694</v>
      </c>
      <c r="Z797" s="43">
        <f t="shared" si="73"/>
        <v>0.25800000000000001</v>
      </c>
      <c r="AA797" s="43">
        <v>0.63100000000000001</v>
      </c>
      <c r="AB797" s="44">
        <v>1.2271098930172699</v>
      </c>
      <c r="AC797">
        <f t="shared" si="74"/>
        <v>4350</v>
      </c>
      <c r="AD797">
        <f t="shared" si="75"/>
        <v>16</v>
      </c>
      <c r="AE797">
        <f t="shared" si="76"/>
        <v>2.5</v>
      </c>
      <c r="AF797">
        <f>'TP Factors'!$D$3</f>
        <v>1.168489000131735</v>
      </c>
      <c r="AG797">
        <f t="shared" si="77"/>
        <v>2.9</v>
      </c>
    </row>
    <row r="798" spans="1:33">
      <c r="A798" s="40" t="s">
        <v>65</v>
      </c>
      <c r="B798" s="40">
        <v>27</v>
      </c>
      <c r="C798" s="40" t="s">
        <v>66</v>
      </c>
      <c r="D798" s="41">
        <v>33.090000000000003</v>
      </c>
      <c r="E798" s="40" t="s">
        <v>67</v>
      </c>
      <c r="F798" s="40">
        <v>1234</v>
      </c>
      <c r="G798" s="35">
        <v>102.5</v>
      </c>
      <c r="H798" s="40" t="s">
        <v>68</v>
      </c>
      <c r="I798" s="40" t="s">
        <v>69</v>
      </c>
      <c r="J798" s="40">
        <v>5</v>
      </c>
      <c r="K798" s="42">
        <v>48.848309813599997</v>
      </c>
      <c r="L798" s="42">
        <v>14.0192859847</v>
      </c>
      <c r="M798" s="41">
        <v>0.01</v>
      </c>
      <c r="N798" s="41">
        <v>0</v>
      </c>
      <c r="O798" s="40">
        <v>23711</v>
      </c>
      <c r="P798" s="40">
        <v>23211</v>
      </c>
      <c r="Q798" s="43">
        <v>23711</v>
      </c>
      <c r="R798" s="43">
        <v>1300</v>
      </c>
      <c r="S798" s="40" t="s">
        <v>77</v>
      </c>
      <c r="T798" s="40" t="s">
        <v>83</v>
      </c>
      <c r="U798" s="43">
        <v>54.65</v>
      </c>
      <c r="V798" s="43">
        <v>0</v>
      </c>
      <c r="W798" s="43">
        <v>2.42</v>
      </c>
      <c r="X798" s="43">
        <v>0.51600000000000001</v>
      </c>
      <c r="Y798" s="43">
        <f t="shared" si="72"/>
        <v>1.694</v>
      </c>
      <c r="Z798" s="43">
        <f t="shared" si="73"/>
        <v>0.25800000000000001</v>
      </c>
      <c r="AA798" s="43">
        <v>0.63100000000000001</v>
      </c>
      <c r="AB798" s="44">
        <v>3.4642271513232702E-3</v>
      </c>
      <c r="AC798">
        <f t="shared" si="74"/>
        <v>12</v>
      </c>
      <c r="AD798">
        <f t="shared" si="75"/>
        <v>0</v>
      </c>
      <c r="AE798">
        <f t="shared" si="76"/>
        <v>0</v>
      </c>
      <c r="AF798">
        <f>'TP Factors'!$D$3</f>
        <v>1.168489000131735</v>
      </c>
      <c r="AG798">
        <f t="shared" si="77"/>
        <v>0</v>
      </c>
    </row>
    <row r="799" spans="1:33">
      <c r="A799" s="40" t="s">
        <v>65</v>
      </c>
      <c r="B799" s="40">
        <v>27</v>
      </c>
      <c r="C799" s="40" t="s">
        <v>66</v>
      </c>
      <c r="D799" s="41">
        <v>33.090000000000003</v>
      </c>
      <c r="E799" s="40" t="s">
        <v>67</v>
      </c>
      <c r="F799" s="40">
        <v>1234</v>
      </c>
      <c r="G799" s="35">
        <v>13</v>
      </c>
      <c r="H799" s="40" t="s">
        <v>68</v>
      </c>
      <c r="I799" s="40" t="s">
        <v>69</v>
      </c>
      <c r="J799" s="40">
        <v>178</v>
      </c>
      <c r="K799" s="42">
        <v>199.68965691899999</v>
      </c>
      <c r="L799" s="42">
        <v>1025.02215572</v>
      </c>
      <c r="M799" s="41">
        <v>0.23</v>
      </c>
      <c r="N799" s="41">
        <v>0.02</v>
      </c>
      <c r="O799" s="40">
        <v>23712</v>
      </c>
      <c r="P799" s="40">
        <v>23212</v>
      </c>
      <c r="Q799" s="43">
        <v>23712</v>
      </c>
      <c r="R799" s="43">
        <v>1100</v>
      </c>
      <c r="S799" s="40" t="s">
        <v>72</v>
      </c>
      <c r="T799" s="40" t="s">
        <v>74</v>
      </c>
      <c r="U799" s="43">
        <v>54.65</v>
      </c>
      <c r="V799" s="43">
        <v>0</v>
      </c>
      <c r="W799" s="43">
        <v>1.85</v>
      </c>
      <c r="X799" s="43">
        <v>0.22</v>
      </c>
      <c r="Y799" s="43">
        <f t="shared" si="72"/>
        <v>1.2949999999999999</v>
      </c>
      <c r="Z799" s="43">
        <f t="shared" si="73"/>
        <v>0.11</v>
      </c>
      <c r="AA799" s="43">
        <v>0.34200000000000003</v>
      </c>
      <c r="AB799" s="44">
        <v>0.253287477638237</v>
      </c>
      <c r="AC799">
        <f t="shared" si="74"/>
        <v>487</v>
      </c>
      <c r="AD799">
        <f t="shared" si="75"/>
        <v>1</v>
      </c>
      <c r="AE799">
        <f t="shared" si="76"/>
        <v>0.1</v>
      </c>
      <c r="AF799">
        <f>'TP Factors'!$D$3</f>
        <v>1.168489000131735</v>
      </c>
      <c r="AG799">
        <f t="shared" si="77"/>
        <v>0.1</v>
      </c>
    </row>
    <row r="800" spans="1:33">
      <c r="A800" s="40" t="s">
        <v>65</v>
      </c>
      <c r="B800" s="40">
        <v>27</v>
      </c>
      <c r="C800" s="40" t="s">
        <v>66</v>
      </c>
      <c r="D800" s="41">
        <v>33.090000000000003</v>
      </c>
      <c r="E800" s="40" t="s">
        <v>67</v>
      </c>
      <c r="F800" s="40">
        <v>1234</v>
      </c>
      <c r="G800" s="35">
        <v>11.1</v>
      </c>
      <c r="H800" s="40" t="s">
        <v>68</v>
      </c>
      <c r="I800" s="40" t="s">
        <v>69</v>
      </c>
      <c r="J800" s="40">
        <v>17</v>
      </c>
      <c r="K800" s="42">
        <v>58.813739287899999</v>
      </c>
      <c r="L800" s="42">
        <v>130.902567089</v>
      </c>
      <c r="M800" s="41">
        <v>0.01</v>
      </c>
      <c r="N800" s="41">
        <v>0</v>
      </c>
      <c r="O800" s="40">
        <v>23713</v>
      </c>
      <c r="P800" s="40">
        <v>23213</v>
      </c>
      <c r="Q800" s="43">
        <v>23713</v>
      </c>
      <c r="R800" s="43">
        <v>8120</v>
      </c>
      <c r="S800" s="40" t="s">
        <v>72</v>
      </c>
      <c r="T800" s="40" t="s">
        <v>87</v>
      </c>
      <c r="U800" s="43">
        <v>54.65</v>
      </c>
      <c r="V800" s="43">
        <v>0</v>
      </c>
      <c r="W800" s="43">
        <v>1.25</v>
      </c>
      <c r="X800" s="43">
        <v>5.2999999999999999E-2</v>
      </c>
      <c r="Y800" s="43">
        <f t="shared" si="72"/>
        <v>0.875</v>
      </c>
      <c r="Z800" s="43">
        <f t="shared" si="73"/>
        <v>2.6499999999999999E-2</v>
      </c>
      <c r="AA800" s="43">
        <v>0.25</v>
      </c>
      <c r="AB800" s="44">
        <v>3.23465993874716E-2</v>
      </c>
      <c r="AC800">
        <f t="shared" si="74"/>
        <v>45</v>
      </c>
      <c r="AD800">
        <f t="shared" si="75"/>
        <v>0</v>
      </c>
      <c r="AE800">
        <f t="shared" si="76"/>
        <v>0</v>
      </c>
      <c r="AF800">
        <f>'TP Factors'!$D$3</f>
        <v>1.168489000131735</v>
      </c>
      <c r="AG800">
        <f t="shared" si="77"/>
        <v>0</v>
      </c>
    </row>
    <row r="801" spans="1:33">
      <c r="A801" s="40" t="s">
        <v>65</v>
      </c>
      <c r="B801" s="40">
        <v>27</v>
      </c>
      <c r="C801" s="40" t="s">
        <v>66</v>
      </c>
      <c r="D801" s="41">
        <v>33.090000000000003</v>
      </c>
      <c r="E801" s="40" t="s">
        <v>67</v>
      </c>
      <c r="F801" s="40">
        <v>1234</v>
      </c>
      <c r="G801" s="35">
        <v>102.5</v>
      </c>
      <c r="H801" s="40" t="s">
        <v>68</v>
      </c>
      <c r="I801" s="40" t="s">
        <v>69</v>
      </c>
      <c r="J801" s="40">
        <v>1781</v>
      </c>
      <c r="K801" s="42">
        <v>536.79912149899997</v>
      </c>
      <c r="L801" s="42">
        <v>5285.7375985799999</v>
      </c>
      <c r="M801" s="41">
        <v>2.62</v>
      </c>
      <c r="N801" s="41">
        <v>0.46</v>
      </c>
      <c r="O801" s="40">
        <v>23734</v>
      </c>
      <c r="P801" s="40">
        <v>23234</v>
      </c>
      <c r="Q801" s="43">
        <v>23734</v>
      </c>
      <c r="R801" s="43">
        <v>1300</v>
      </c>
      <c r="S801" s="40" t="s">
        <v>72</v>
      </c>
      <c r="T801" s="40" t="s">
        <v>89</v>
      </c>
      <c r="U801" s="43">
        <v>54.65</v>
      </c>
      <c r="V801" s="43">
        <v>0</v>
      </c>
      <c r="W801" s="43">
        <v>2.42</v>
      </c>
      <c r="X801" s="43">
        <v>0.51600000000000001</v>
      </c>
      <c r="Y801" s="43">
        <f t="shared" si="72"/>
        <v>1.694</v>
      </c>
      <c r="Z801" s="43">
        <f t="shared" si="73"/>
        <v>0.25800000000000001</v>
      </c>
      <c r="AA801" s="43">
        <v>0.66200000000000003</v>
      </c>
      <c r="AB801" s="44">
        <v>1.3061289809992001</v>
      </c>
      <c r="AC801">
        <f t="shared" si="74"/>
        <v>4857</v>
      </c>
      <c r="AD801">
        <f t="shared" si="75"/>
        <v>18</v>
      </c>
      <c r="AE801">
        <f t="shared" si="76"/>
        <v>2.8</v>
      </c>
      <c r="AF801">
        <f>'TP Factors'!$D$3</f>
        <v>1.168489000131735</v>
      </c>
      <c r="AG801">
        <f t="shared" si="77"/>
        <v>3.3</v>
      </c>
    </row>
    <row r="802" spans="1:33">
      <c r="A802" s="40" t="s">
        <v>65</v>
      </c>
      <c r="B802" s="40">
        <v>27</v>
      </c>
      <c r="C802" s="40" t="s">
        <v>66</v>
      </c>
      <c r="D802" s="41">
        <v>33.090000000000003</v>
      </c>
      <c r="E802" s="40" t="s">
        <v>67</v>
      </c>
      <c r="F802" s="40">
        <v>1234</v>
      </c>
      <c r="G802" s="35">
        <v>102.5</v>
      </c>
      <c r="H802" s="40" t="s">
        <v>68</v>
      </c>
      <c r="I802" s="40" t="s">
        <v>69</v>
      </c>
      <c r="J802" s="40">
        <v>731</v>
      </c>
      <c r="K802" s="42">
        <v>248.978091646</v>
      </c>
      <c r="L802" s="42">
        <v>2275.3086140599999</v>
      </c>
      <c r="M802" s="41">
        <v>1.07</v>
      </c>
      <c r="N802" s="41">
        <v>0.19</v>
      </c>
      <c r="O802" s="40">
        <v>23735</v>
      </c>
      <c r="P802" s="40">
        <v>23235</v>
      </c>
      <c r="Q802" s="43">
        <v>23735</v>
      </c>
      <c r="R802" s="43">
        <v>1300</v>
      </c>
      <c r="S802" s="40" t="s">
        <v>77</v>
      </c>
      <c r="T802" s="40" t="s">
        <v>83</v>
      </c>
      <c r="U802" s="43">
        <v>54.65</v>
      </c>
      <c r="V802" s="43">
        <v>0</v>
      </c>
      <c r="W802" s="43">
        <v>2.42</v>
      </c>
      <c r="X802" s="43">
        <v>0.51600000000000001</v>
      </c>
      <c r="Y802" s="43">
        <f t="shared" si="72"/>
        <v>1.694</v>
      </c>
      <c r="Z802" s="43">
        <f t="shared" si="73"/>
        <v>0.25800000000000001</v>
      </c>
      <c r="AA802" s="43">
        <v>0.63100000000000001</v>
      </c>
      <c r="AB802" s="44">
        <v>0.56223875403567103</v>
      </c>
      <c r="AC802">
        <f t="shared" si="74"/>
        <v>1993</v>
      </c>
      <c r="AD802">
        <f t="shared" si="75"/>
        <v>7</v>
      </c>
      <c r="AE802">
        <f t="shared" si="76"/>
        <v>1.1000000000000001</v>
      </c>
      <c r="AF802">
        <f>'TP Factors'!$D$3</f>
        <v>1.168489000131735</v>
      </c>
      <c r="AG802">
        <f t="shared" si="77"/>
        <v>1.3</v>
      </c>
    </row>
    <row r="803" spans="1:33">
      <c r="A803" s="40" t="s">
        <v>65</v>
      </c>
      <c r="B803" s="40">
        <v>27</v>
      </c>
      <c r="C803" s="40" t="s">
        <v>66</v>
      </c>
      <c r="D803" s="41">
        <v>33.090000000000003</v>
      </c>
      <c r="E803" s="40" t="s">
        <v>67</v>
      </c>
      <c r="F803" s="40">
        <v>1234</v>
      </c>
      <c r="G803" s="35">
        <v>13</v>
      </c>
      <c r="H803" s="40" t="s">
        <v>68</v>
      </c>
      <c r="I803" s="40" t="s">
        <v>69</v>
      </c>
      <c r="J803" s="40">
        <v>41</v>
      </c>
      <c r="K803" s="42">
        <v>100.98013199499999</v>
      </c>
      <c r="L803" s="42">
        <v>460.40360906900003</v>
      </c>
      <c r="M803" s="41">
        <v>0.05</v>
      </c>
      <c r="N803" s="41">
        <v>0</v>
      </c>
      <c r="O803" s="40">
        <v>23899</v>
      </c>
      <c r="P803" s="40">
        <v>23397</v>
      </c>
      <c r="Q803" s="43">
        <v>23899</v>
      </c>
      <c r="R803" s="43">
        <v>1100</v>
      </c>
      <c r="S803" s="40" t="s">
        <v>77</v>
      </c>
      <c r="T803" s="40" t="s">
        <v>97</v>
      </c>
      <c r="U803" s="43">
        <v>54.65</v>
      </c>
      <c r="V803" s="43">
        <v>0</v>
      </c>
      <c r="W803" s="43">
        <v>1.85</v>
      </c>
      <c r="X803" s="43">
        <v>0.22</v>
      </c>
      <c r="Y803" s="43">
        <f t="shared" si="72"/>
        <v>1.2949999999999999</v>
      </c>
      <c r="Z803" s="43">
        <f t="shared" si="73"/>
        <v>0.11</v>
      </c>
      <c r="AA803" s="43">
        <v>0.17399999999999999</v>
      </c>
      <c r="AB803" s="44">
        <v>0.113767754373578</v>
      </c>
      <c r="AC803">
        <f t="shared" si="74"/>
        <v>111</v>
      </c>
      <c r="AD803">
        <f t="shared" si="75"/>
        <v>0</v>
      </c>
      <c r="AE803">
        <f t="shared" si="76"/>
        <v>0</v>
      </c>
      <c r="AF803">
        <f>'TP Factors'!$D$3</f>
        <v>1.168489000131735</v>
      </c>
      <c r="AG803">
        <f t="shared" si="77"/>
        <v>0</v>
      </c>
    </row>
    <row r="804" spans="1:33">
      <c r="A804" s="40" t="s">
        <v>65</v>
      </c>
      <c r="B804" s="40">
        <v>27</v>
      </c>
      <c r="C804" s="40" t="s">
        <v>66</v>
      </c>
      <c r="D804" s="41">
        <v>33.090000000000003</v>
      </c>
      <c r="E804" s="40" t="s">
        <v>67</v>
      </c>
      <c r="F804" s="40">
        <v>1234</v>
      </c>
      <c r="G804" s="35">
        <v>13</v>
      </c>
      <c r="H804" s="40" t="s">
        <v>68</v>
      </c>
      <c r="I804" s="40" t="s">
        <v>69</v>
      </c>
      <c r="J804" s="40">
        <v>38</v>
      </c>
      <c r="K804" s="42">
        <v>113.538070084</v>
      </c>
      <c r="L804" s="42">
        <v>426.86315866400003</v>
      </c>
      <c r="M804" s="41">
        <v>0.05</v>
      </c>
      <c r="N804" s="41">
        <v>0</v>
      </c>
      <c r="O804" s="40">
        <v>24005</v>
      </c>
      <c r="P804" s="40">
        <v>23502</v>
      </c>
      <c r="Q804" s="43">
        <v>24005</v>
      </c>
      <c r="R804" s="43">
        <v>1100</v>
      </c>
      <c r="S804" s="40" t="s">
        <v>77</v>
      </c>
      <c r="T804" s="40" t="s">
        <v>97</v>
      </c>
      <c r="U804" s="43">
        <v>54.65</v>
      </c>
      <c r="V804" s="43">
        <v>0</v>
      </c>
      <c r="W804" s="43">
        <v>1.85</v>
      </c>
      <c r="X804" s="43">
        <v>0.22</v>
      </c>
      <c r="Y804" s="43">
        <f t="shared" si="72"/>
        <v>1.2949999999999999</v>
      </c>
      <c r="Z804" s="43">
        <f t="shared" si="73"/>
        <v>0.11</v>
      </c>
      <c r="AA804" s="43">
        <v>0.17399999999999999</v>
      </c>
      <c r="AB804" s="44">
        <v>0.105479761731018</v>
      </c>
      <c r="AC804">
        <f t="shared" si="74"/>
        <v>103</v>
      </c>
      <c r="AD804">
        <f t="shared" si="75"/>
        <v>0</v>
      </c>
      <c r="AE804">
        <f t="shared" si="76"/>
        <v>0</v>
      </c>
      <c r="AF804">
        <f>'TP Factors'!$D$3</f>
        <v>1.168489000131735</v>
      </c>
      <c r="AG804">
        <f t="shared" si="77"/>
        <v>0</v>
      </c>
    </row>
    <row r="805" spans="1:33">
      <c r="A805" s="40" t="s">
        <v>65</v>
      </c>
      <c r="B805" s="40">
        <v>27</v>
      </c>
      <c r="C805" s="40" t="s">
        <v>66</v>
      </c>
      <c r="D805" s="41">
        <v>33.090000000000003</v>
      </c>
      <c r="E805" s="40" t="s">
        <v>67</v>
      </c>
      <c r="F805" s="40">
        <v>1234</v>
      </c>
      <c r="G805" s="35">
        <v>102.5</v>
      </c>
      <c r="H805" s="40" t="s">
        <v>68</v>
      </c>
      <c r="I805" s="40" t="s">
        <v>69</v>
      </c>
      <c r="J805" s="40">
        <v>115</v>
      </c>
      <c r="K805" s="42">
        <v>267.30846259499998</v>
      </c>
      <c r="L805" s="42">
        <v>327.80905401299998</v>
      </c>
      <c r="M805" s="41">
        <v>0.17</v>
      </c>
      <c r="N805" s="41">
        <v>0.03</v>
      </c>
      <c r="O805" s="40">
        <v>24013</v>
      </c>
      <c r="P805" s="40">
        <v>23510</v>
      </c>
      <c r="Q805" s="43">
        <v>24013</v>
      </c>
      <c r="R805" s="43">
        <v>1300</v>
      </c>
      <c r="S805" s="40" t="s">
        <v>111</v>
      </c>
      <c r="T805" s="40" t="s">
        <v>135</v>
      </c>
      <c r="U805" s="43">
        <v>54.65</v>
      </c>
      <c r="V805" s="43">
        <v>0</v>
      </c>
      <c r="W805" s="43">
        <v>2.42</v>
      </c>
      <c r="X805" s="43">
        <v>0.51600000000000001</v>
      </c>
      <c r="Y805" s="43">
        <f t="shared" si="72"/>
        <v>1.694</v>
      </c>
      <c r="Z805" s="43">
        <f t="shared" si="73"/>
        <v>0.25800000000000001</v>
      </c>
      <c r="AA805" s="43">
        <v>0.69199999999999995</v>
      </c>
      <c r="AB805" s="44">
        <v>7.9408352270767604E-2</v>
      </c>
      <c r="AC805">
        <f t="shared" si="74"/>
        <v>309</v>
      </c>
      <c r="AD805">
        <f t="shared" si="75"/>
        <v>1</v>
      </c>
      <c r="AE805">
        <f t="shared" si="76"/>
        <v>0.2</v>
      </c>
      <c r="AF805">
        <f>'TP Factors'!$D$3</f>
        <v>1.168489000131735</v>
      </c>
      <c r="AG805">
        <f t="shared" si="77"/>
        <v>0.2</v>
      </c>
    </row>
    <row r="806" spans="1:33">
      <c r="A806" s="40" t="s">
        <v>65</v>
      </c>
      <c r="B806" s="40">
        <v>27</v>
      </c>
      <c r="C806" s="40" t="s">
        <v>66</v>
      </c>
      <c r="D806" s="41">
        <v>33.090000000000003</v>
      </c>
      <c r="E806" s="40" t="s">
        <v>67</v>
      </c>
      <c r="F806" s="40">
        <v>1234</v>
      </c>
      <c r="G806" s="35">
        <v>102.5</v>
      </c>
      <c r="H806" s="40" t="s">
        <v>68</v>
      </c>
      <c r="I806" s="40" t="s">
        <v>69</v>
      </c>
      <c r="J806" s="40">
        <v>3</v>
      </c>
      <c r="K806" s="42">
        <v>13.664792623</v>
      </c>
      <c r="L806" s="42">
        <v>8.1036280859899996</v>
      </c>
      <c r="M806" s="41">
        <v>0</v>
      </c>
      <c r="N806" s="41">
        <v>0</v>
      </c>
      <c r="O806" s="40">
        <v>24031</v>
      </c>
      <c r="P806" s="40">
        <v>23527</v>
      </c>
      <c r="Q806" s="43">
        <v>24031</v>
      </c>
      <c r="R806" s="43">
        <v>1300</v>
      </c>
      <c r="S806" s="40" t="s">
        <v>72</v>
      </c>
      <c r="T806" s="40" t="s">
        <v>89</v>
      </c>
      <c r="U806" s="43">
        <v>54.65</v>
      </c>
      <c r="V806" s="43">
        <v>0</v>
      </c>
      <c r="W806" s="43">
        <v>2.42</v>
      </c>
      <c r="X806" s="43">
        <v>0.51600000000000001</v>
      </c>
      <c r="Y806" s="43">
        <f t="shared" si="72"/>
        <v>1.694</v>
      </c>
      <c r="Z806" s="43">
        <f t="shared" si="73"/>
        <v>0.25800000000000001</v>
      </c>
      <c r="AA806" s="43">
        <v>0.66200000000000003</v>
      </c>
      <c r="AB806" s="44">
        <v>2.0024420998557202E-3</v>
      </c>
      <c r="AC806">
        <f t="shared" si="74"/>
        <v>7</v>
      </c>
      <c r="AD806">
        <f t="shared" si="75"/>
        <v>0</v>
      </c>
      <c r="AE806">
        <f t="shared" si="76"/>
        <v>0</v>
      </c>
      <c r="AF806">
        <f>'TP Factors'!$D$3</f>
        <v>1.168489000131735</v>
      </c>
      <c r="AG806">
        <f t="shared" si="77"/>
        <v>0</v>
      </c>
    </row>
    <row r="807" spans="1:33">
      <c r="A807" s="40" t="s">
        <v>65</v>
      </c>
      <c r="B807" s="40">
        <v>27</v>
      </c>
      <c r="C807" s="40" t="s">
        <v>66</v>
      </c>
      <c r="D807" s="41">
        <v>33.090000000000003</v>
      </c>
      <c r="E807" s="40" t="s">
        <v>67</v>
      </c>
      <c r="F807" s="40">
        <v>1234</v>
      </c>
      <c r="G807" s="35">
        <v>102.5</v>
      </c>
      <c r="H807" s="40" t="s">
        <v>68</v>
      </c>
      <c r="I807" s="40" t="s">
        <v>69</v>
      </c>
      <c r="J807" s="40">
        <v>359</v>
      </c>
      <c r="K807" s="42">
        <v>151.25414827899999</v>
      </c>
      <c r="L807" s="42">
        <v>1019.07784073</v>
      </c>
      <c r="M807" s="41">
        <v>0.53</v>
      </c>
      <c r="N807" s="41">
        <v>0.09</v>
      </c>
      <c r="O807" s="40">
        <v>24057</v>
      </c>
      <c r="P807" s="40">
        <v>23553</v>
      </c>
      <c r="Q807" s="43">
        <v>24057</v>
      </c>
      <c r="R807" s="43">
        <v>1300</v>
      </c>
      <c r="S807" s="40" t="s">
        <v>111</v>
      </c>
      <c r="T807" s="40" t="s">
        <v>135</v>
      </c>
      <c r="U807" s="43">
        <v>54.65</v>
      </c>
      <c r="V807" s="43">
        <v>0</v>
      </c>
      <c r="W807" s="43">
        <v>2.42</v>
      </c>
      <c r="X807" s="43">
        <v>0.51600000000000001</v>
      </c>
      <c r="Y807" s="43">
        <f t="shared" si="72"/>
        <v>1.694</v>
      </c>
      <c r="Z807" s="43">
        <f t="shared" si="73"/>
        <v>0.25800000000000001</v>
      </c>
      <c r="AA807" s="43">
        <v>0.69199999999999995</v>
      </c>
      <c r="AB807" s="44">
        <v>0.251818611304164</v>
      </c>
      <c r="AC807">
        <f t="shared" si="74"/>
        <v>979</v>
      </c>
      <c r="AD807">
        <f t="shared" si="75"/>
        <v>4</v>
      </c>
      <c r="AE807">
        <f t="shared" si="76"/>
        <v>0.6</v>
      </c>
      <c r="AF807">
        <f>'TP Factors'!$D$3</f>
        <v>1.168489000131735</v>
      </c>
      <c r="AG807">
        <f t="shared" si="77"/>
        <v>0.7</v>
      </c>
    </row>
    <row r="808" spans="1:33">
      <c r="A808" s="40" t="s">
        <v>65</v>
      </c>
      <c r="B808" s="40">
        <v>27</v>
      </c>
      <c r="C808" s="40" t="s">
        <v>66</v>
      </c>
      <c r="D808" s="41">
        <v>33.090000000000003</v>
      </c>
      <c r="E808" s="40" t="s">
        <v>67</v>
      </c>
      <c r="F808" s="40">
        <v>1234</v>
      </c>
      <c r="G808" s="35">
        <v>13</v>
      </c>
      <c r="H808" s="40" t="s">
        <v>68</v>
      </c>
      <c r="I808" s="40" t="s">
        <v>69</v>
      </c>
      <c r="J808" s="40">
        <v>30</v>
      </c>
      <c r="K808" s="42">
        <v>77.126539666300005</v>
      </c>
      <c r="L808" s="42">
        <v>340.82165869599999</v>
      </c>
      <c r="M808" s="41">
        <v>0.04</v>
      </c>
      <c r="N808" s="41">
        <v>0</v>
      </c>
      <c r="O808" s="40">
        <v>24079</v>
      </c>
      <c r="P808" s="40">
        <v>23575</v>
      </c>
      <c r="Q808" s="43">
        <v>24079</v>
      </c>
      <c r="R808" s="43">
        <v>1100</v>
      </c>
      <c r="S808" s="40" t="s">
        <v>77</v>
      </c>
      <c r="T808" s="40" t="s">
        <v>97</v>
      </c>
      <c r="U808" s="43">
        <v>54.65</v>
      </c>
      <c r="V808" s="43">
        <v>0</v>
      </c>
      <c r="W808" s="43">
        <v>1.85</v>
      </c>
      <c r="X808" s="43">
        <v>0.22</v>
      </c>
      <c r="Y808" s="43">
        <f t="shared" si="72"/>
        <v>1.2949999999999999</v>
      </c>
      <c r="Z808" s="43">
        <f t="shared" si="73"/>
        <v>0.11</v>
      </c>
      <c r="AA808" s="43">
        <v>0.17399999999999999</v>
      </c>
      <c r="AB808" s="44">
        <v>8.4218529113143606E-2</v>
      </c>
      <c r="AC808">
        <f t="shared" si="74"/>
        <v>82</v>
      </c>
      <c r="AD808">
        <f t="shared" si="75"/>
        <v>0</v>
      </c>
      <c r="AE808">
        <f t="shared" si="76"/>
        <v>0</v>
      </c>
      <c r="AF808">
        <f>'TP Factors'!$D$3</f>
        <v>1.168489000131735</v>
      </c>
      <c r="AG808">
        <f t="shared" si="77"/>
        <v>0</v>
      </c>
    </row>
    <row r="809" spans="1:33">
      <c r="A809" s="40" t="s">
        <v>65</v>
      </c>
      <c r="B809" s="40">
        <v>27</v>
      </c>
      <c r="C809" s="40" t="s">
        <v>66</v>
      </c>
      <c r="D809" s="41">
        <v>33.090000000000003</v>
      </c>
      <c r="E809" s="40" t="s">
        <v>67</v>
      </c>
      <c r="F809" s="40">
        <v>1234</v>
      </c>
      <c r="G809" s="35">
        <v>11.1</v>
      </c>
      <c r="H809" s="40" t="s">
        <v>68</v>
      </c>
      <c r="I809" s="40" t="s">
        <v>69</v>
      </c>
      <c r="J809" s="40">
        <v>40</v>
      </c>
      <c r="K809" s="42">
        <v>87.281339303199999</v>
      </c>
      <c r="L809" s="42">
        <v>288.29088130299999</v>
      </c>
      <c r="M809" s="41">
        <v>0.04</v>
      </c>
      <c r="N809" s="41">
        <v>0</v>
      </c>
      <c r="O809" s="40">
        <v>24131</v>
      </c>
      <c r="P809" s="40">
        <v>23627</v>
      </c>
      <c r="Q809" s="43">
        <v>24131</v>
      </c>
      <c r="R809" s="43">
        <v>8120</v>
      </c>
      <c r="S809" s="40" t="s">
        <v>115</v>
      </c>
      <c r="T809" s="40" t="s">
        <v>116</v>
      </c>
      <c r="U809" s="43">
        <v>54.65</v>
      </c>
      <c r="V809" s="43">
        <v>0</v>
      </c>
      <c r="W809" s="43">
        <v>1.25</v>
      </c>
      <c r="X809" s="43">
        <v>5.2999999999999999E-2</v>
      </c>
      <c r="Y809" s="43">
        <f t="shared" si="72"/>
        <v>0.875</v>
      </c>
      <c r="Z809" s="43">
        <f t="shared" si="73"/>
        <v>2.6499999999999999E-2</v>
      </c>
      <c r="AA809" s="43">
        <v>0.27500000000000002</v>
      </c>
      <c r="AB809" s="44">
        <v>7.1237943241964405E-2</v>
      </c>
      <c r="AC809">
        <f t="shared" si="74"/>
        <v>110</v>
      </c>
      <c r="AD809">
        <f t="shared" si="75"/>
        <v>0</v>
      </c>
      <c r="AE809">
        <f t="shared" si="76"/>
        <v>0</v>
      </c>
      <c r="AF809">
        <f>'TP Factors'!$D$3</f>
        <v>1.168489000131735</v>
      </c>
      <c r="AG809">
        <f t="shared" si="77"/>
        <v>0</v>
      </c>
    </row>
    <row r="810" spans="1:33">
      <c r="A810" s="40" t="s">
        <v>65</v>
      </c>
      <c r="B810" s="40">
        <v>27</v>
      </c>
      <c r="C810" s="40" t="s">
        <v>66</v>
      </c>
      <c r="D810" s="41">
        <v>33.090000000000003</v>
      </c>
      <c r="E810" s="40" t="s">
        <v>67</v>
      </c>
      <c r="F810" s="40">
        <v>1234</v>
      </c>
      <c r="G810" s="35">
        <v>102.5</v>
      </c>
      <c r="H810" s="40" t="s">
        <v>68</v>
      </c>
      <c r="I810" s="40" t="s">
        <v>69</v>
      </c>
      <c r="J810" s="40">
        <v>412</v>
      </c>
      <c r="K810" s="42">
        <v>175.548315221</v>
      </c>
      <c r="L810" s="42">
        <v>1281.55198206</v>
      </c>
      <c r="M810" s="41">
        <v>0.61</v>
      </c>
      <c r="N810" s="41">
        <v>0.11</v>
      </c>
      <c r="O810" s="40">
        <v>24170</v>
      </c>
      <c r="P810" s="40">
        <v>23666</v>
      </c>
      <c r="Q810" s="43">
        <v>24170</v>
      </c>
      <c r="R810" s="43">
        <v>1300</v>
      </c>
      <c r="S810" s="40" t="s">
        <v>77</v>
      </c>
      <c r="T810" s="40" t="s">
        <v>83</v>
      </c>
      <c r="U810" s="43">
        <v>54.65</v>
      </c>
      <c r="V810" s="43">
        <v>0</v>
      </c>
      <c r="W810" s="43">
        <v>2.42</v>
      </c>
      <c r="X810" s="43">
        <v>0.51600000000000001</v>
      </c>
      <c r="Y810" s="43">
        <f t="shared" si="72"/>
        <v>1.694</v>
      </c>
      <c r="Z810" s="43">
        <f t="shared" si="73"/>
        <v>0.25800000000000001</v>
      </c>
      <c r="AA810" s="43">
        <v>0.63100000000000001</v>
      </c>
      <c r="AB810" s="44">
        <v>0.316677124675106</v>
      </c>
      <c r="AC810">
        <f t="shared" si="74"/>
        <v>1123</v>
      </c>
      <c r="AD810">
        <f t="shared" si="75"/>
        <v>4</v>
      </c>
      <c r="AE810">
        <f t="shared" si="76"/>
        <v>0.6</v>
      </c>
      <c r="AF810">
        <f>'TP Factors'!$D$3</f>
        <v>1.168489000131735</v>
      </c>
      <c r="AG810">
        <f t="shared" si="77"/>
        <v>0.7</v>
      </c>
    </row>
    <row r="811" spans="1:33">
      <c r="A811" s="40" t="s">
        <v>65</v>
      </c>
      <c r="B811" s="40">
        <v>27</v>
      </c>
      <c r="C811" s="40" t="s">
        <v>66</v>
      </c>
      <c r="D811" s="41">
        <v>33.090000000000003</v>
      </c>
      <c r="E811" s="40" t="s">
        <v>67</v>
      </c>
      <c r="F811" s="40">
        <v>1234</v>
      </c>
      <c r="G811" s="35">
        <v>102.5</v>
      </c>
      <c r="H811" s="40" t="s">
        <v>68</v>
      </c>
      <c r="I811" s="40" t="s">
        <v>69</v>
      </c>
      <c r="J811" s="40">
        <v>6</v>
      </c>
      <c r="K811" s="42">
        <v>64.716254242900007</v>
      </c>
      <c r="L811" s="42">
        <v>17.509323530700001</v>
      </c>
      <c r="M811" s="41">
        <v>0.01</v>
      </c>
      <c r="N811" s="41">
        <v>0</v>
      </c>
      <c r="O811" s="40">
        <v>24180</v>
      </c>
      <c r="P811" s="40">
        <v>23676</v>
      </c>
      <c r="Q811" s="43">
        <v>24180</v>
      </c>
      <c r="R811" s="43">
        <v>1300</v>
      </c>
      <c r="S811" s="40" t="s">
        <v>72</v>
      </c>
      <c r="T811" s="40" t="s">
        <v>89</v>
      </c>
      <c r="U811" s="43">
        <v>54.65</v>
      </c>
      <c r="V811" s="43">
        <v>0</v>
      </c>
      <c r="W811" s="43">
        <v>2.42</v>
      </c>
      <c r="X811" s="43">
        <v>0.51600000000000001</v>
      </c>
      <c r="Y811" s="43">
        <f t="shared" si="72"/>
        <v>1.694</v>
      </c>
      <c r="Z811" s="43">
        <f t="shared" si="73"/>
        <v>0.25800000000000001</v>
      </c>
      <c r="AA811" s="43">
        <v>0.66200000000000003</v>
      </c>
      <c r="AB811" s="44">
        <v>4.3266307609504196E-3</v>
      </c>
      <c r="AC811">
        <f t="shared" si="74"/>
        <v>16</v>
      </c>
      <c r="AD811">
        <f t="shared" si="75"/>
        <v>0</v>
      </c>
      <c r="AE811">
        <f t="shared" si="76"/>
        <v>0</v>
      </c>
      <c r="AF811">
        <f>'TP Factors'!$D$3</f>
        <v>1.168489000131735</v>
      </c>
      <c r="AG811">
        <f t="shared" si="77"/>
        <v>0</v>
      </c>
    </row>
    <row r="812" spans="1:33">
      <c r="A812" s="40" t="s">
        <v>65</v>
      </c>
      <c r="B812" s="40">
        <v>27</v>
      </c>
      <c r="C812" s="40" t="s">
        <v>66</v>
      </c>
      <c r="D812" s="41">
        <v>33.090000000000003</v>
      </c>
      <c r="E812" s="40" t="s">
        <v>67</v>
      </c>
      <c r="F812" s="40">
        <v>1234</v>
      </c>
      <c r="G812" s="35">
        <v>13</v>
      </c>
      <c r="H812" s="40" t="s">
        <v>68</v>
      </c>
      <c r="I812" s="40" t="s">
        <v>69</v>
      </c>
      <c r="J812" s="40">
        <v>2159</v>
      </c>
      <c r="K812" s="42">
        <v>614.70883073200002</v>
      </c>
      <c r="L812" s="42">
        <v>12403.0411301</v>
      </c>
      <c r="M812" s="41">
        <v>2.8</v>
      </c>
      <c r="N812" s="41">
        <v>0.24</v>
      </c>
      <c r="O812" s="40">
        <v>24205</v>
      </c>
      <c r="P812" s="40">
        <v>23701</v>
      </c>
      <c r="Q812" s="43">
        <v>24205</v>
      </c>
      <c r="R812" s="43">
        <v>1100</v>
      </c>
      <c r="S812" s="40" t="s">
        <v>72</v>
      </c>
      <c r="T812" s="40" t="s">
        <v>74</v>
      </c>
      <c r="U812" s="43">
        <v>54.65</v>
      </c>
      <c r="V812" s="43">
        <v>0</v>
      </c>
      <c r="W812" s="43">
        <v>1.85</v>
      </c>
      <c r="X812" s="43">
        <v>0.22</v>
      </c>
      <c r="Y812" s="43">
        <f t="shared" si="72"/>
        <v>1.2949999999999999</v>
      </c>
      <c r="Z812" s="43">
        <f t="shared" si="73"/>
        <v>0.11</v>
      </c>
      <c r="AA812" s="43">
        <v>0.34200000000000003</v>
      </c>
      <c r="AB812" s="44">
        <v>3.0648459503758301</v>
      </c>
      <c r="AC812">
        <f t="shared" si="74"/>
        <v>5888</v>
      </c>
      <c r="AD812">
        <f t="shared" si="75"/>
        <v>17</v>
      </c>
      <c r="AE812">
        <f t="shared" si="76"/>
        <v>1.4</v>
      </c>
      <c r="AF812">
        <f>'TP Factors'!$D$3</f>
        <v>1.168489000131735</v>
      </c>
      <c r="AG812">
        <f t="shared" si="77"/>
        <v>1.6</v>
      </c>
    </row>
    <row r="813" spans="1:33">
      <c r="A813" s="40" t="s">
        <v>65</v>
      </c>
      <c r="B813" s="40">
        <v>27</v>
      </c>
      <c r="C813" s="40" t="s">
        <v>66</v>
      </c>
      <c r="D813" s="41">
        <v>33.090000000000003</v>
      </c>
      <c r="E813" s="40" t="s">
        <v>67</v>
      </c>
      <c r="F813" s="40">
        <v>1234</v>
      </c>
      <c r="G813" s="35">
        <v>13</v>
      </c>
      <c r="H813" s="40" t="s">
        <v>68</v>
      </c>
      <c r="I813" s="40" t="s">
        <v>69</v>
      </c>
      <c r="J813" s="40">
        <v>202</v>
      </c>
      <c r="K813" s="42">
        <v>222.054571834</v>
      </c>
      <c r="L813" s="42">
        <v>2284.0074891899999</v>
      </c>
      <c r="M813" s="41">
        <v>0.26</v>
      </c>
      <c r="N813" s="41">
        <v>0.02</v>
      </c>
      <c r="O813" s="40">
        <v>24208</v>
      </c>
      <c r="P813" s="40">
        <v>23704</v>
      </c>
      <c r="Q813" s="43">
        <v>24208</v>
      </c>
      <c r="R813" s="43">
        <v>1100</v>
      </c>
      <c r="S813" s="40" t="s">
        <v>77</v>
      </c>
      <c r="T813" s="40" t="s">
        <v>97</v>
      </c>
      <c r="U813" s="43">
        <v>54.65</v>
      </c>
      <c r="V813" s="43">
        <v>0</v>
      </c>
      <c r="W813" s="43">
        <v>1.85</v>
      </c>
      <c r="X813" s="43">
        <v>0.22</v>
      </c>
      <c r="Y813" s="43">
        <f t="shared" si="72"/>
        <v>1.2949999999999999</v>
      </c>
      <c r="Z813" s="43">
        <f t="shared" si="73"/>
        <v>0.11</v>
      </c>
      <c r="AA813" s="43">
        <v>0.17399999999999999</v>
      </c>
      <c r="AB813" s="44">
        <v>0.56438828433278798</v>
      </c>
      <c r="AC813">
        <f t="shared" si="74"/>
        <v>552</v>
      </c>
      <c r="AD813">
        <f t="shared" si="75"/>
        <v>2</v>
      </c>
      <c r="AE813">
        <f t="shared" si="76"/>
        <v>0.1</v>
      </c>
      <c r="AF813">
        <f>'TP Factors'!$D$3</f>
        <v>1.168489000131735</v>
      </c>
      <c r="AG813">
        <f t="shared" si="77"/>
        <v>0.1</v>
      </c>
    </row>
    <row r="814" spans="1:33">
      <c r="A814" s="40" t="s">
        <v>65</v>
      </c>
      <c r="B814" s="40">
        <v>27</v>
      </c>
      <c r="C814" s="40" t="s">
        <v>66</v>
      </c>
      <c r="D814" s="41">
        <v>33.090000000000003</v>
      </c>
      <c r="E814" s="40" t="s">
        <v>67</v>
      </c>
      <c r="F814" s="40">
        <v>1234</v>
      </c>
      <c r="G814" s="35">
        <v>13</v>
      </c>
      <c r="H814" s="40" t="s">
        <v>68</v>
      </c>
      <c r="I814" s="40" t="s">
        <v>69</v>
      </c>
      <c r="J814" s="40">
        <v>566</v>
      </c>
      <c r="K814" s="42">
        <v>279.669267531</v>
      </c>
      <c r="L814" s="42">
        <v>3251.4863865900002</v>
      </c>
      <c r="M814" s="41">
        <v>0.73</v>
      </c>
      <c r="N814" s="41">
        <v>0.06</v>
      </c>
      <c r="O814" s="40">
        <v>24210</v>
      </c>
      <c r="P814" s="40">
        <v>23706</v>
      </c>
      <c r="Q814" s="43">
        <v>24210</v>
      </c>
      <c r="R814" s="43">
        <v>1100</v>
      </c>
      <c r="S814" s="40" t="s">
        <v>72</v>
      </c>
      <c r="T814" s="40" t="s">
        <v>74</v>
      </c>
      <c r="U814" s="43">
        <v>54.65</v>
      </c>
      <c r="V814" s="43">
        <v>0</v>
      </c>
      <c r="W814" s="43">
        <v>1.85</v>
      </c>
      <c r="X814" s="43">
        <v>0.22</v>
      </c>
      <c r="Y814" s="43">
        <f t="shared" si="72"/>
        <v>1.2949999999999999</v>
      </c>
      <c r="Z814" s="43">
        <f t="shared" si="73"/>
        <v>0.11</v>
      </c>
      <c r="AA814" s="43">
        <v>0.34200000000000003</v>
      </c>
      <c r="AB814" s="44">
        <v>0.80345657002418902</v>
      </c>
      <c r="AC814">
        <f t="shared" si="74"/>
        <v>1544</v>
      </c>
      <c r="AD814">
        <f t="shared" si="75"/>
        <v>4</v>
      </c>
      <c r="AE814">
        <f t="shared" si="76"/>
        <v>0.4</v>
      </c>
      <c r="AF814">
        <f>'TP Factors'!$D$3</f>
        <v>1.168489000131735</v>
      </c>
      <c r="AG814">
        <f t="shared" si="77"/>
        <v>0.5</v>
      </c>
    </row>
    <row r="815" spans="1:33">
      <c r="A815" s="40" t="s">
        <v>65</v>
      </c>
      <c r="B815" s="40">
        <v>27</v>
      </c>
      <c r="C815" s="40" t="s">
        <v>66</v>
      </c>
      <c r="D815" s="41">
        <v>33.090000000000003</v>
      </c>
      <c r="E815" s="40" t="s">
        <v>67</v>
      </c>
      <c r="F815" s="40">
        <v>1234</v>
      </c>
      <c r="G815" s="35">
        <v>13</v>
      </c>
      <c r="H815" s="40" t="s">
        <v>68</v>
      </c>
      <c r="I815" s="40" t="s">
        <v>69</v>
      </c>
      <c r="J815" s="40">
        <v>149</v>
      </c>
      <c r="K815" s="42">
        <v>193.04073122299999</v>
      </c>
      <c r="L815" s="42">
        <v>1682.90330017</v>
      </c>
      <c r="M815" s="41">
        <v>0.19</v>
      </c>
      <c r="N815" s="41">
        <v>0.02</v>
      </c>
      <c r="O815" s="40">
        <v>24211</v>
      </c>
      <c r="P815" s="40">
        <v>23707</v>
      </c>
      <c r="Q815" s="43">
        <v>24211</v>
      </c>
      <c r="R815" s="43">
        <v>1100</v>
      </c>
      <c r="S815" s="40" t="s">
        <v>77</v>
      </c>
      <c r="T815" s="40" t="s">
        <v>97</v>
      </c>
      <c r="U815" s="43">
        <v>54.65</v>
      </c>
      <c r="V815" s="43">
        <v>0</v>
      </c>
      <c r="W815" s="43">
        <v>1.85</v>
      </c>
      <c r="X815" s="43">
        <v>0.22</v>
      </c>
      <c r="Y815" s="43">
        <f t="shared" si="72"/>
        <v>1.2949999999999999</v>
      </c>
      <c r="Z815" s="43">
        <f t="shared" si="73"/>
        <v>0.11</v>
      </c>
      <c r="AA815" s="43">
        <v>0.17399999999999999</v>
      </c>
      <c r="AB815" s="44">
        <v>0.41585279854486901</v>
      </c>
      <c r="AC815">
        <f t="shared" si="74"/>
        <v>406</v>
      </c>
      <c r="AD815">
        <f t="shared" si="75"/>
        <v>1</v>
      </c>
      <c r="AE815">
        <f t="shared" si="76"/>
        <v>0.1</v>
      </c>
      <c r="AF815">
        <f>'TP Factors'!$D$3</f>
        <v>1.168489000131735</v>
      </c>
      <c r="AG815">
        <f t="shared" si="77"/>
        <v>0.1</v>
      </c>
    </row>
    <row r="816" spans="1:33">
      <c r="A816" s="40" t="s">
        <v>65</v>
      </c>
      <c r="B816" s="40">
        <v>27</v>
      </c>
      <c r="C816" s="40" t="s">
        <v>66</v>
      </c>
      <c r="D816" s="41">
        <v>33.090000000000003</v>
      </c>
      <c r="E816" s="40" t="s">
        <v>67</v>
      </c>
      <c r="F816" s="40">
        <v>1234</v>
      </c>
      <c r="G816" s="35">
        <v>13</v>
      </c>
      <c r="H816" s="40" t="s">
        <v>68</v>
      </c>
      <c r="I816" s="40" t="s">
        <v>69</v>
      </c>
      <c r="J816" s="40">
        <v>279</v>
      </c>
      <c r="K816" s="42">
        <v>263.14538725800003</v>
      </c>
      <c r="L816" s="42">
        <v>3149.1801920799999</v>
      </c>
      <c r="M816" s="41">
        <v>0.36</v>
      </c>
      <c r="N816" s="41">
        <v>0.03</v>
      </c>
      <c r="O816" s="40">
        <v>24212</v>
      </c>
      <c r="P816" s="40">
        <v>23708</v>
      </c>
      <c r="Q816" s="43">
        <v>24212</v>
      </c>
      <c r="R816" s="43">
        <v>1100</v>
      </c>
      <c r="S816" s="40" t="s">
        <v>77</v>
      </c>
      <c r="T816" s="40" t="s">
        <v>97</v>
      </c>
      <c r="U816" s="43">
        <v>54.65</v>
      </c>
      <c r="V816" s="43">
        <v>0</v>
      </c>
      <c r="W816" s="43">
        <v>1.85</v>
      </c>
      <c r="X816" s="43">
        <v>0.22</v>
      </c>
      <c r="Y816" s="43">
        <f t="shared" ref="Y816:Y856" si="78">W816*0.7</f>
        <v>1.2949999999999999</v>
      </c>
      <c r="Z816" s="43">
        <f t="shared" ref="Z816:Z856" si="79">X816*0.5</f>
        <v>0.11</v>
      </c>
      <c r="AA816" s="43">
        <v>0.17399999999999999</v>
      </c>
      <c r="AB816" s="44">
        <v>0.77817625994848205</v>
      </c>
      <c r="AC816">
        <f t="shared" si="74"/>
        <v>761</v>
      </c>
      <c r="AD816">
        <f t="shared" si="75"/>
        <v>2</v>
      </c>
      <c r="AE816">
        <f t="shared" si="76"/>
        <v>0.2</v>
      </c>
      <c r="AF816">
        <f>'TP Factors'!$D$3</f>
        <v>1.168489000131735</v>
      </c>
      <c r="AG816">
        <f t="shared" si="77"/>
        <v>0.2</v>
      </c>
    </row>
    <row r="817" spans="1:33">
      <c r="A817" s="40" t="s">
        <v>65</v>
      </c>
      <c r="B817" s="40">
        <v>27</v>
      </c>
      <c r="C817" s="40" t="s">
        <v>66</v>
      </c>
      <c r="D817" s="41">
        <v>33.090000000000003</v>
      </c>
      <c r="E817" s="40" t="s">
        <v>67</v>
      </c>
      <c r="F817" s="40">
        <v>1234</v>
      </c>
      <c r="G817" s="35">
        <v>13</v>
      </c>
      <c r="H817" s="40" t="s">
        <v>68</v>
      </c>
      <c r="I817" s="40" t="s">
        <v>69</v>
      </c>
      <c r="J817" s="40">
        <v>78</v>
      </c>
      <c r="K817" s="42">
        <v>184.433195146</v>
      </c>
      <c r="L817" s="42">
        <v>884.47318321199998</v>
      </c>
      <c r="M817" s="41">
        <v>0.1</v>
      </c>
      <c r="N817" s="41">
        <v>0.01</v>
      </c>
      <c r="O817" s="40">
        <v>24214</v>
      </c>
      <c r="P817" s="40">
        <v>23710</v>
      </c>
      <c r="Q817" s="43">
        <v>24214</v>
      </c>
      <c r="R817" s="43">
        <v>1100</v>
      </c>
      <c r="S817" s="40" t="s">
        <v>77</v>
      </c>
      <c r="T817" s="40" t="s">
        <v>97</v>
      </c>
      <c r="U817" s="43">
        <v>54.65</v>
      </c>
      <c r="V817" s="43">
        <v>0</v>
      </c>
      <c r="W817" s="43">
        <v>1.85</v>
      </c>
      <c r="X817" s="43">
        <v>0.22</v>
      </c>
      <c r="Y817" s="43">
        <f t="shared" si="78"/>
        <v>1.2949999999999999</v>
      </c>
      <c r="Z817" s="43">
        <f t="shared" si="79"/>
        <v>0.11</v>
      </c>
      <c r="AA817" s="43">
        <v>0.17399999999999999</v>
      </c>
      <c r="AB817" s="44">
        <v>0.21855720909968801</v>
      </c>
      <c r="AC817">
        <f t="shared" si="74"/>
        <v>214</v>
      </c>
      <c r="AD817">
        <f t="shared" si="75"/>
        <v>1</v>
      </c>
      <c r="AE817">
        <f t="shared" si="76"/>
        <v>0.1</v>
      </c>
      <c r="AF817">
        <f>'TP Factors'!$D$3</f>
        <v>1.168489000131735</v>
      </c>
      <c r="AG817">
        <f t="shared" si="77"/>
        <v>0.1</v>
      </c>
    </row>
    <row r="818" spans="1:33">
      <c r="A818" s="40" t="s">
        <v>65</v>
      </c>
      <c r="B818" s="40">
        <v>27</v>
      </c>
      <c r="C818" s="40" t="s">
        <v>66</v>
      </c>
      <c r="D818" s="41">
        <v>33.090000000000003</v>
      </c>
      <c r="E818" s="40" t="s">
        <v>67</v>
      </c>
      <c r="F818" s="40">
        <v>1234</v>
      </c>
      <c r="G818" s="35">
        <v>40</v>
      </c>
      <c r="H818" s="40" t="s">
        <v>68</v>
      </c>
      <c r="I818" s="40" t="s">
        <v>69</v>
      </c>
      <c r="J818" s="40">
        <v>2</v>
      </c>
      <c r="K818" s="42">
        <v>15.9733043801</v>
      </c>
      <c r="L818" s="42">
        <v>11.940960835</v>
      </c>
      <c r="M818" s="41">
        <v>0</v>
      </c>
      <c r="N818" s="41">
        <v>0</v>
      </c>
      <c r="O818" s="40">
        <v>24259</v>
      </c>
      <c r="P818" s="40">
        <v>23749</v>
      </c>
      <c r="Q818" s="43">
        <v>24259</v>
      </c>
      <c r="R818" s="43">
        <v>8110</v>
      </c>
      <c r="S818" s="40" t="s">
        <v>72</v>
      </c>
      <c r="T818" s="40" t="s">
        <v>120</v>
      </c>
      <c r="U818" s="43">
        <v>54.65</v>
      </c>
      <c r="V818" s="43">
        <v>0</v>
      </c>
      <c r="W818" s="43">
        <v>1.58</v>
      </c>
      <c r="X818" s="43">
        <v>0.15</v>
      </c>
      <c r="Y818" s="43">
        <f t="shared" si="78"/>
        <v>1.1059999999999999</v>
      </c>
      <c r="Z818" s="43">
        <f t="shared" si="79"/>
        <v>7.4999999999999997E-2</v>
      </c>
      <c r="AA818" s="43">
        <v>0.70299999999999996</v>
      </c>
      <c r="AB818" s="44">
        <v>2.9506638795674398E-3</v>
      </c>
      <c r="AC818">
        <f t="shared" si="74"/>
        <v>12</v>
      </c>
      <c r="AD818">
        <f t="shared" si="75"/>
        <v>0</v>
      </c>
      <c r="AE818">
        <f t="shared" si="76"/>
        <v>0</v>
      </c>
      <c r="AF818">
        <f>'TP Factors'!$D$3</f>
        <v>1.168489000131735</v>
      </c>
      <c r="AG818">
        <f t="shared" si="77"/>
        <v>0</v>
      </c>
    </row>
    <row r="819" spans="1:33">
      <c r="A819" s="40" t="s">
        <v>65</v>
      </c>
      <c r="B819" s="40">
        <v>27</v>
      </c>
      <c r="C819" s="40" t="s">
        <v>66</v>
      </c>
      <c r="D819" s="41">
        <v>33.090000000000003</v>
      </c>
      <c r="E819" s="40" t="s">
        <v>67</v>
      </c>
      <c r="F819" s="40">
        <v>1234</v>
      </c>
      <c r="G819" s="35">
        <v>40</v>
      </c>
      <c r="H819" s="40" t="s">
        <v>68</v>
      </c>
      <c r="I819" s="40" t="s">
        <v>69</v>
      </c>
      <c r="J819" s="40">
        <v>36</v>
      </c>
      <c r="K819" s="42">
        <v>70.423399846600006</v>
      </c>
      <c r="L819" s="42">
        <v>175.69063550000001</v>
      </c>
      <c r="M819" s="41">
        <v>0.03</v>
      </c>
      <c r="N819" s="41">
        <v>0</v>
      </c>
      <c r="O819" s="40">
        <v>24260</v>
      </c>
      <c r="P819" s="40">
        <v>23750</v>
      </c>
      <c r="Q819" s="43">
        <v>24260</v>
      </c>
      <c r="R819" s="43">
        <v>8110</v>
      </c>
      <c r="S819" s="40" t="s">
        <v>72</v>
      </c>
      <c r="T819" s="40" t="s">
        <v>120</v>
      </c>
      <c r="U819" s="43">
        <v>54.65</v>
      </c>
      <c r="V819" s="43">
        <v>0</v>
      </c>
      <c r="W819" s="43">
        <v>1.58</v>
      </c>
      <c r="X819" s="43">
        <v>0.15</v>
      </c>
      <c r="Y819" s="43">
        <f t="shared" si="78"/>
        <v>1.1059999999999999</v>
      </c>
      <c r="Z819" s="43">
        <f t="shared" si="79"/>
        <v>7.4999999999999997E-2</v>
      </c>
      <c r="AA819" s="43">
        <v>0.70299999999999996</v>
      </c>
      <c r="AB819" s="44">
        <v>4.3413927847525798E-2</v>
      </c>
      <c r="AC819">
        <f t="shared" si="74"/>
        <v>171</v>
      </c>
      <c r="AD819">
        <f t="shared" si="75"/>
        <v>0</v>
      </c>
      <c r="AE819">
        <f t="shared" si="76"/>
        <v>0</v>
      </c>
      <c r="AF819">
        <f>'TP Factors'!$D$3</f>
        <v>1.168489000131735</v>
      </c>
      <c r="AG819">
        <f t="shared" si="77"/>
        <v>0</v>
      </c>
    </row>
    <row r="820" spans="1:33">
      <c r="A820" s="40" t="s">
        <v>65</v>
      </c>
      <c r="B820" s="40">
        <v>27</v>
      </c>
      <c r="C820" s="40" t="s">
        <v>66</v>
      </c>
      <c r="D820" s="41">
        <v>33.090000000000003</v>
      </c>
      <c r="E820" s="40" t="s">
        <v>67</v>
      </c>
      <c r="F820" s="40">
        <v>1234</v>
      </c>
      <c r="G820" s="35">
        <v>102.5</v>
      </c>
      <c r="H820" s="40" t="s">
        <v>68</v>
      </c>
      <c r="I820" s="40" t="s">
        <v>69</v>
      </c>
      <c r="J820" s="40">
        <v>1</v>
      </c>
      <c r="K820" s="42">
        <v>15.4205872056</v>
      </c>
      <c r="L820" s="42">
        <v>2.6008312436700001</v>
      </c>
      <c r="M820" s="41">
        <v>0</v>
      </c>
      <c r="N820" s="41">
        <v>0</v>
      </c>
      <c r="O820" s="40">
        <v>24285</v>
      </c>
      <c r="P820" s="40">
        <v>23775</v>
      </c>
      <c r="Q820" s="43">
        <v>24285</v>
      </c>
      <c r="R820" s="43">
        <v>1300</v>
      </c>
      <c r="S820" s="40" t="s">
        <v>72</v>
      </c>
      <c r="T820" s="40" t="s">
        <v>89</v>
      </c>
      <c r="U820" s="43">
        <v>54.65</v>
      </c>
      <c r="V820" s="43">
        <v>0</v>
      </c>
      <c r="W820" s="43">
        <v>2.42</v>
      </c>
      <c r="X820" s="43">
        <v>0.51600000000000001</v>
      </c>
      <c r="Y820" s="43">
        <f t="shared" si="78"/>
        <v>1.694</v>
      </c>
      <c r="Z820" s="43">
        <f t="shared" si="79"/>
        <v>0.25800000000000001</v>
      </c>
      <c r="AA820" s="43">
        <v>0.66200000000000003</v>
      </c>
      <c r="AB820" s="44">
        <v>6.4267682423284995E-4</v>
      </c>
      <c r="AC820">
        <f t="shared" si="74"/>
        <v>2</v>
      </c>
      <c r="AD820">
        <f t="shared" si="75"/>
        <v>0</v>
      </c>
      <c r="AE820">
        <f t="shared" si="76"/>
        <v>0</v>
      </c>
      <c r="AF820">
        <f>'TP Factors'!$D$3</f>
        <v>1.168489000131735</v>
      </c>
      <c r="AG820">
        <f t="shared" si="77"/>
        <v>0</v>
      </c>
    </row>
    <row r="821" spans="1:33">
      <c r="A821" s="40" t="s">
        <v>65</v>
      </c>
      <c r="B821" s="40">
        <v>27</v>
      </c>
      <c r="C821" s="40" t="s">
        <v>66</v>
      </c>
      <c r="D821" s="41">
        <v>33.090000000000003</v>
      </c>
      <c r="E821" s="40" t="s">
        <v>67</v>
      </c>
      <c r="F821" s="40">
        <v>1234</v>
      </c>
      <c r="G821" s="35">
        <v>13</v>
      </c>
      <c r="H821" s="40" t="s">
        <v>68</v>
      </c>
      <c r="I821" s="40" t="s">
        <v>69</v>
      </c>
      <c r="J821" s="40">
        <v>141</v>
      </c>
      <c r="K821" s="42">
        <v>114.19985875899999</v>
      </c>
      <c r="L821" s="42">
        <v>811.62410141700002</v>
      </c>
      <c r="M821" s="41">
        <v>0.18</v>
      </c>
      <c r="N821" s="41">
        <v>0.02</v>
      </c>
      <c r="O821" s="40">
        <v>24304</v>
      </c>
      <c r="P821" s="40">
        <v>23794</v>
      </c>
      <c r="Q821" s="43">
        <v>24304</v>
      </c>
      <c r="R821" s="43">
        <v>1100</v>
      </c>
      <c r="S821" s="40" t="s">
        <v>72</v>
      </c>
      <c r="T821" s="40" t="s">
        <v>74</v>
      </c>
      <c r="U821" s="43">
        <v>54.65</v>
      </c>
      <c r="V821" s="43">
        <v>0</v>
      </c>
      <c r="W821" s="43">
        <v>1.85</v>
      </c>
      <c r="X821" s="43">
        <v>0.22</v>
      </c>
      <c r="Y821" s="43">
        <f t="shared" si="78"/>
        <v>1.2949999999999999</v>
      </c>
      <c r="Z821" s="43">
        <f t="shared" si="79"/>
        <v>0.11</v>
      </c>
      <c r="AA821" s="43">
        <v>0.34200000000000003</v>
      </c>
      <c r="AB821" s="44">
        <v>0.20055588096496799</v>
      </c>
      <c r="AC821">
        <f t="shared" si="74"/>
        <v>385</v>
      </c>
      <c r="AD821">
        <f t="shared" si="75"/>
        <v>1</v>
      </c>
      <c r="AE821">
        <f t="shared" si="76"/>
        <v>0.1</v>
      </c>
      <c r="AF821">
        <f>'TP Factors'!$D$3</f>
        <v>1.168489000131735</v>
      </c>
      <c r="AG821">
        <f t="shared" si="77"/>
        <v>0.1</v>
      </c>
    </row>
    <row r="822" spans="1:33">
      <c r="A822" s="40" t="s">
        <v>65</v>
      </c>
      <c r="B822" s="40">
        <v>27</v>
      </c>
      <c r="C822" s="40" t="s">
        <v>66</v>
      </c>
      <c r="D822" s="41">
        <v>33.090000000000003</v>
      </c>
      <c r="E822" s="40" t="s">
        <v>67</v>
      </c>
      <c r="F822" s="40">
        <v>1234</v>
      </c>
      <c r="G822" s="35">
        <v>13</v>
      </c>
      <c r="H822" s="40" t="s">
        <v>68</v>
      </c>
      <c r="I822" s="40" t="s">
        <v>69</v>
      </c>
      <c r="J822" s="40">
        <v>128</v>
      </c>
      <c r="K822" s="42">
        <v>121.573162446</v>
      </c>
      <c r="L822" s="42">
        <v>880.96970799500002</v>
      </c>
      <c r="M822" s="41">
        <v>0.17</v>
      </c>
      <c r="N822" s="41">
        <v>0.01</v>
      </c>
      <c r="O822" s="40">
        <v>24309</v>
      </c>
      <c r="P822" s="40">
        <v>23799</v>
      </c>
      <c r="Q822" s="43">
        <v>24309</v>
      </c>
      <c r="R822" s="43">
        <v>1100</v>
      </c>
      <c r="S822" s="40" t="s">
        <v>111</v>
      </c>
      <c r="T822" s="40" t="s">
        <v>133</v>
      </c>
      <c r="U822" s="43">
        <v>54.65</v>
      </c>
      <c r="V822" s="43">
        <v>0</v>
      </c>
      <c r="W822" s="43">
        <v>1.85</v>
      </c>
      <c r="X822" s="43">
        <v>0.22</v>
      </c>
      <c r="Y822" s="43">
        <f t="shared" si="78"/>
        <v>1.2949999999999999</v>
      </c>
      <c r="Z822" s="43">
        <f t="shared" si="79"/>
        <v>0.11</v>
      </c>
      <c r="AA822" s="43">
        <v>0.28599999999999998</v>
      </c>
      <c r="AB822" s="44">
        <v>0.21769148497612301</v>
      </c>
      <c r="AC822">
        <f t="shared" si="74"/>
        <v>350</v>
      </c>
      <c r="AD822">
        <f t="shared" si="75"/>
        <v>1</v>
      </c>
      <c r="AE822">
        <f t="shared" si="76"/>
        <v>0.1</v>
      </c>
      <c r="AF822">
        <f>'TP Factors'!$D$3</f>
        <v>1.168489000131735</v>
      </c>
      <c r="AG822">
        <f t="shared" si="77"/>
        <v>0.1</v>
      </c>
    </row>
    <row r="823" spans="1:33">
      <c r="A823" s="40" t="s">
        <v>65</v>
      </c>
      <c r="B823" s="40">
        <v>27</v>
      </c>
      <c r="C823" s="40" t="s">
        <v>66</v>
      </c>
      <c r="D823" s="41">
        <v>33.090000000000003</v>
      </c>
      <c r="E823" s="40" t="s">
        <v>67</v>
      </c>
      <c r="F823" s="40">
        <v>1234</v>
      </c>
      <c r="G823" s="35">
        <v>102.5</v>
      </c>
      <c r="H823" s="40" t="s">
        <v>68</v>
      </c>
      <c r="I823" s="40" t="s">
        <v>69</v>
      </c>
      <c r="J823" s="40">
        <v>296</v>
      </c>
      <c r="K823" s="42">
        <v>319.51677203899999</v>
      </c>
      <c r="L823" s="42">
        <v>878.87023590199999</v>
      </c>
      <c r="M823" s="41">
        <v>0.44</v>
      </c>
      <c r="N823" s="41">
        <v>0.08</v>
      </c>
      <c r="O823" s="40">
        <v>24356</v>
      </c>
      <c r="P823" s="40">
        <v>23844</v>
      </c>
      <c r="Q823" s="43">
        <v>24356</v>
      </c>
      <c r="R823" s="43">
        <v>1300</v>
      </c>
      <c r="S823" s="40" t="s">
        <v>72</v>
      </c>
      <c r="T823" s="40" t="s">
        <v>89</v>
      </c>
      <c r="U823" s="43">
        <v>54.65</v>
      </c>
      <c r="V823" s="43">
        <v>0</v>
      </c>
      <c r="W823" s="43">
        <v>2.42</v>
      </c>
      <c r="X823" s="43">
        <v>0.51600000000000001</v>
      </c>
      <c r="Y823" s="43">
        <f t="shared" si="78"/>
        <v>1.694</v>
      </c>
      <c r="Z823" s="43">
        <f t="shared" si="79"/>
        <v>0.25800000000000001</v>
      </c>
      <c r="AA823" s="43">
        <v>0.66200000000000003</v>
      </c>
      <c r="AB823" s="44">
        <v>0.21717269622417601</v>
      </c>
      <c r="AC823">
        <f t="shared" si="74"/>
        <v>808</v>
      </c>
      <c r="AD823">
        <f t="shared" si="75"/>
        <v>3</v>
      </c>
      <c r="AE823">
        <f t="shared" si="76"/>
        <v>0.5</v>
      </c>
      <c r="AF823">
        <f>'TP Factors'!$D$3</f>
        <v>1.168489000131735</v>
      </c>
      <c r="AG823">
        <f t="shared" si="77"/>
        <v>0.6</v>
      </c>
    </row>
    <row r="824" spans="1:33">
      <c r="A824" s="40" t="s">
        <v>65</v>
      </c>
      <c r="B824" s="40">
        <v>27</v>
      </c>
      <c r="C824" s="40" t="s">
        <v>66</v>
      </c>
      <c r="D824" s="41">
        <v>33.090000000000003</v>
      </c>
      <c r="E824" s="40" t="s">
        <v>67</v>
      </c>
      <c r="F824" s="40">
        <v>1234</v>
      </c>
      <c r="G824" s="35">
        <v>105</v>
      </c>
      <c r="H824" s="40" t="s">
        <v>68</v>
      </c>
      <c r="I824" s="40" t="s">
        <v>69</v>
      </c>
      <c r="J824" s="40">
        <v>1015</v>
      </c>
      <c r="K824" s="42">
        <v>242.89502947099999</v>
      </c>
      <c r="L824" s="42">
        <v>2244.9256615200002</v>
      </c>
      <c r="M824" s="41">
        <v>1.37</v>
      </c>
      <c r="N824" s="41">
        <v>0.25</v>
      </c>
      <c r="O824" s="40">
        <v>24370</v>
      </c>
      <c r="P824" s="40">
        <v>23858</v>
      </c>
      <c r="Q824" s="43">
        <v>24370</v>
      </c>
      <c r="R824" s="43">
        <v>1400</v>
      </c>
      <c r="S824" s="40" t="s">
        <v>111</v>
      </c>
      <c r="T824" s="40" t="s">
        <v>118</v>
      </c>
      <c r="U824" s="43">
        <v>54.65</v>
      </c>
      <c r="V824" s="43">
        <v>0</v>
      </c>
      <c r="W824" s="43">
        <v>2.83</v>
      </c>
      <c r="X824" s="43">
        <v>0.497</v>
      </c>
      <c r="Y824" s="43">
        <f t="shared" si="78"/>
        <v>1.9809999999999999</v>
      </c>
      <c r="Z824" s="43">
        <f t="shared" si="79"/>
        <v>0.2485</v>
      </c>
      <c r="AA824" s="43">
        <v>0.88800000000000001</v>
      </c>
      <c r="AB824" s="44">
        <v>0.55473099303196904</v>
      </c>
      <c r="AC824">
        <f t="shared" si="74"/>
        <v>2767</v>
      </c>
      <c r="AD824">
        <f t="shared" si="75"/>
        <v>12</v>
      </c>
      <c r="AE824">
        <f t="shared" si="76"/>
        <v>1.5</v>
      </c>
      <c r="AF824">
        <f>'TP Factors'!$D$3</f>
        <v>1.168489000131735</v>
      </c>
      <c r="AG824">
        <f t="shared" si="77"/>
        <v>1.8</v>
      </c>
    </row>
    <row r="825" spans="1:33">
      <c r="A825" s="40" t="s">
        <v>65</v>
      </c>
      <c r="B825" s="40">
        <v>27</v>
      </c>
      <c r="C825" s="40" t="s">
        <v>66</v>
      </c>
      <c r="D825" s="41">
        <v>33.090000000000003</v>
      </c>
      <c r="E825" s="40" t="s">
        <v>67</v>
      </c>
      <c r="F825" s="40">
        <v>1234</v>
      </c>
      <c r="G825" s="35">
        <v>13</v>
      </c>
      <c r="H825" s="40" t="s">
        <v>68</v>
      </c>
      <c r="I825" s="40" t="s">
        <v>69</v>
      </c>
      <c r="J825" s="40">
        <v>1</v>
      </c>
      <c r="K825" s="42">
        <v>21.781059670600001</v>
      </c>
      <c r="L825" s="42">
        <v>7.3878145908199997</v>
      </c>
      <c r="M825" s="41">
        <v>0</v>
      </c>
      <c r="N825" s="41">
        <v>0</v>
      </c>
      <c r="O825" s="40">
        <v>24475</v>
      </c>
      <c r="P825" s="40">
        <v>23962</v>
      </c>
      <c r="Q825" s="43">
        <v>24475</v>
      </c>
      <c r="R825" s="43">
        <v>1100</v>
      </c>
      <c r="S825" s="40" t="s">
        <v>77</v>
      </c>
      <c r="T825" s="40" t="s">
        <v>97</v>
      </c>
      <c r="U825" s="43">
        <v>54.65</v>
      </c>
      <c r="V825" s="43">
        <v>0</v>
      </c>
      <c r="W825" s="43">
        <v>1.85</v>
      </c>
      <c r="X825" s="43">
        <v>0.22</v>
      </c>
      <c r="Y825" s="43">
        <f t="shared" si="78"/>
        <v>1.2949999999999999</v>
      </c>
      <c r="Z825" s="43">
        <f t="shared" si="79"/>
        <v>0.11</v>
      </c>
      <c r="AA825" s="43">
        <v>0.17399999999999999</v>
      </c>
      <c r="AB825" s="44">
        <v>1.8255614424032801E-3</v>
      </c>
      <c r="AC825">
        <f t="shared" si="74"/>
        <v>2</v>
      </c>
      <c r="AD825">
        <f t="shared" si="75"/>
        <v>0</v>
      </c>
      <c r="AE825">
        <f t="shared" si="76"/>
        <v>0</v>
      </c>
      <c r="AF825">
        <f>'TP Factors'!$D$3</f>
        <v>1.168489000131735</v>
      </c>
      <c r="AG825">
        <f t="shared" si="77"/>
        <v>0</v>
      </c>
    </row>
    <row r="826" spans="1:33">
      <c r="A826" s="40" t="s">
        <v>65</v>
      </c>
      <c r="B826" s="40">
        <v>27</v>
      </c>
      <c r="C826" s="40" t="s">
        <v>66</v>
      </c>
      <c r="D826" s="41">
        <v>33.090000000000003</v>
      </c>
      <c r="E826" s="40" t="s">
        <v>67</v>
      </c>
      <c r="F826" s="40">
        <v>1234</v>
      </c>
      <c r="G826" s="35">
        <v>13</v>
      </c>
      <c r="H826" s="40" t="s">
        <v>68</v>
      </c>
      <c r="I826" s="40" t="s">
        <v>69</v>
      </c>
      <c r="J826" s="40">
        <v>19</v>
      </c>
      <c r="K826" s="42">
        <v>69.846978828600001</v>
      </c>
      <c r="L826" s="42">
        <v>110.64867115200001</v>
      </c>
      <c r="M826" s="41">
        <v>0.02</v>
      </c>
      <c r="N826" s="41">
        <v>0</v>
      </c>
      <c r="O826" s="40">
        <v>24480</v>
      </c>
      <c r="P826" s="40">
        <v>23966</v>
      </c>
      <c r="Q826" s="43">
        <v>24480</v>
      </c>
      <c r="R826" s="43">
        <v>1100</v>
      </c>
      <c r="S826" s="40" t="s">
        <v>72</v>
      </c>
      <c r="T826" s="40" t="s">
        <v>74</v>
      </c>
      <c r="U826" s="43">
        <v>54.65</v>
      </c>
      <c r="V826" s="43">
        <v>0</v>
      </c>
      <c r="W826" s="43">
        <v>1.85</v>
      </c>
      <c r="X826" s="43">
        <v>0.22</v>
      </c>
      <c r="Y826" s="43">
        <f t="shared" si="78"/>
        <v>1.2949999999999999</v>
      </c>
      <c r="Z826" s="43">
        <f t="shared" si="79"/>
        <v>0.11</v>
      </c>
      <c r="AA826" s="43">
        <v>0.34200000000000003</v>
      </c>
      <c r="AB826" s="44">
        <v>2.7341772731031701E-2</v>
      </c>
      <c r="AC826">
        <f t="shared" si="74"/>
        <v>53</v>
      </c>
      <c r="AD826">
        <f t="shared" si="75"/>
        <v>0</v>
      </c>
      <c r="AE826">
        <f t="shared" si="76"/>
        <v>0</v>
      </c>
      <c r="AF826">
        <f>'TP Factors'!$D$3</f>
        <v>1.168489000131735</v>
      </c>
      <c r="AG826">
        <f t="shared" si="77"/>
        <v>0</v>
      </c>
    </row>
    <row r="827" spans="1:33">
      <c r="A827" s="40" t="s">
        <v>65</v>
      </c>
      <c r="B827" s="40">
        <v>27</v>
      </c>
      <c r="C827" s="40" t="s">
        <v>66</v>
      </c>
      <c r="D827" s="41">
        <v>33.090000000000003</v>
      </c>
      <c r="E827" s="40" t="s">
        <v>67</v>
      </c>
      <c r="F827" s="40">
        <v>1234</v>
      </c>
      <c r="G827" s="35">
        <v>102.5</v>
      </c>
      <c r="H827" s="40" t="s">
        <v>68</v>
      </c>
      <c r="I827" s="40" t="s">
        <v>69</v>
      </c>
      <c r="J827" s="40">
        <v>230</v>
      </c>
      <c r="K827" s="42">
        <v>364.18080392299998</v>
      </c>
      <c r="L827" s="42">
        <v>681.90230778700004</v>
      </c>
      <c r="M827" s="41">
        <v>0.34</v>
      </c>
      <c r="N827" s="41">
        <v>0.06</v>
      </c>
      <c r="O827" s="40">
        <v>24494</v>
      </c>
      <c r="P827" s="40">
        <v>23979</v>
      </c>
      <c r="Q827" s="43">
        <v>24494</v>
      </c>
      <c r="R827" s="43">
        <v>1300</v>
      </c>
      <c r="S827" s="40" t="s">
        <v>72</v>
      </c>
      <c r="T827" s="40" t="s">
        <v>89</v>
      </c>
      <c r="U827" s="43">
        <v>54.65</v>
      </c>
      <c r="V827" s="43">
        <v>0</v>
      </c>
      <c r="W827" s="43">
        <v>2.42</v>
      </c>
      <c r="X827" s="43">
        <v>0.51600000000000001</v>
      </c>
      <c r="Y827" s="43">
        <f t="shared" si="78"/>
        <v>1.694</v>
      </c>
      <c r="Z827" s="43">
        <f t="shared" si="79"/>
        <v>0.25800000000000001</v>
      </c>
      <c r="AA827" s="43">
        <v>0.66200000000000003</v>
      </c>
      <c r="AB827" s="44">
        <v>0.16850105592849901</v>
      </c>
      <c r="AC827">
        <f t="shared" si="74"/>
        <v>627</v>
      </c>
      <c r="AD827">
        <f t="shared" si="75"/>
        <v>2</v>
      </c>
      <c r="AE827">
        <f t="shared" si="76"/>
        <v>0.4</v>
      </c>
      <c r="AF827">
        <f>'TP Factors'!$D$3</f>
        <v>1.168489000131735</v>
      </c>
      <c r="AG827">
        <f t="shared" si="77"/>
        <v>0.5</v>
      </c>
    </row>
    <row r="828" spans="1:33">
      <c r="A828" s="40" t="s">
        <v>65</v>
      </c>
      <c r="B828" s="40">
        <v>27</v>
      </c>
      <c r="C828" s="40" t="s">
        <v>66</v>
      </c>
      <c r="D828" s="41">
        <v>33.090000000000003</v>
      </c>
      <c r="E828" s="40" t="s">
        <v>67</v>
      </c>
      <c r="F828" s="40">
        <v>1234</v>
      </c>
      <c r="G828" s="35">
        <v>13</v>
      </c>
      <c r="H828" s="40" t="s">
        <v>68</v>
      </c>
      <c r="I828" s="40" t="s">
        <v>69</v>
      </c>
      <c r="J828" s="40">
        <v>21</v>
      </c>
      <c r="K828" s="42">
        <v>184.05139282100001</v>
      </c>
      <c r="L828" s="42">
        <v>120.91701621599999</v>
      </c>
      <c r="M828" s="41">
        <v>0.03</v>
      </c>
      <c r="N828" s="41">
        <v>0</v>
      </c>
      <c r="O828" s="40">
        <v>24502</v>
      </c>
      <c r="P828" s="40">
        <v>23987</v>
      </c>
      <c r="Q828" s="43">
        <v>24502</v>
      </c>
      <c r="R828" s="43">
        <v>1100</v>
      </c>
      <c r="S828" s="40" t="s">
        <v>72</v>
      </c>
      <c r="T828" s="40" t="s">
        <v>74</v>
      </c>
      <c r="U828" s="43">
        <v>54.65</v>
      </c>
      <c r="V828" s="43">
        <v>0</v>
      </c>
      <c r="W828" s="43">
        <v>1.85</v>
      </c>
      <c r="X828" s="43">
        <v>0.22</v>
      </c>
      <c r="Y828" s="43">
        <f t="shared" si="78"/>
        <v>1.2949999999999999</v>
      </c>
      <c r="Z828" s="43">
        <f t="shared" si="79"/>
        <v>0.11</v>
      </c>
      <c r="AA828" s="43">
        <v>0.34200000000000003</v>
      </c>
      <c r="AB828" s="44">
        <v>2.9879125918221401E-2</v>
      </c>
      <c r="AC828">
        <f t="shared" si="74"/>
        <v>57</v>
      </c>
      <c r="AD828">
        <f t="shared" si="75"/>
        <v>0</v>
      </c>
      <c r="AE828">
        <f t="shared" si="76"/>
        <v>0</v>
      </c>
      <c r="AF828">
        <f>'TP Factors'!$D$3</f>
        <v>1.168489000131735</v>
      </c>
      <c r="AG828">
        <f t="shared" si="77"/>
        <v>0</v>
      </c>
    </row>
    <row r="829" spans="1:33">
      <c r="A829" s="40" t="s">
        <v>65</v>
      </c>
      <c r="B829" s="40">
        <v>27</v>
      </c>
      <c r="C829" s="40" t="s">
        <v>66</v>
      </c>
      <c r="D829" s="41">
        <v>33.090000000000003</v>
      </c>
      <c r="E829" s="40" t="s">
        <v>67</v>
      </c>
      <c r="F829" s="40">
        <v>1234</v>
      </c>
      <c r="G829" s="35">
        <v>40</v>
      </c>
      <c r="H829" s="40" t="s">
        <v>68</v>
      </c>
      <c r="I829" s="40" t="s">
        <v>69</v>
      </c>
      <c r="J829" s="40">
        <v>20</v>
      </c>
      <c r="K829" s="42">
        <v>44.250701474499998</v>
      </c>
      <c r="L829" s="42">
        <v>99.671119554100002</v>
      </c>
      <c r="M829" s="41">
        <v>0.02</v>
      </c>
      <c r="N829" s="41">
        <v>0</v>
      </c>
      <c r="O829" s="40">
        <v>24542</v>
      </c>
      <c r="P829" s="40">
        <v>24027</v>
      </c>
      <c r="Q829" s="43">
        <v>24542</v>
      </c>
      <c r="R829" s="43">
        <v>8110</v>
      </c>
      <c r="S829" s="40" t="s">
        <v>72</v>
      </c>
      <c r="T829" s="40" t="s">
        <v>120</v>
      </c>
      <c r="U829" s="43">
        <v>54.65</v>
      </c>
      <c r="V829" s="43">
        <v>0</v>
      </c>
      <c r="W829" s="43">
        <v>1.58</v>
      </c>
      <c r="X829" s="43">
        <v>0.15</v>
      </c>
      <c r="Y829" s="43">
        <f t="shared" si="78"/>
        <v>1.1059999999999999</v>
      </c>
      <c r="Z829" s="43">
        <f t="shared" si="79"/>
        <v>7.4999999999999997E-2</v>
      </c>
      <c r="AA829" s="43">
        <v>0.70299999999999996</v>
      </c>
      <c r="AB829" s="44">
        <v>2.46291715030993E-2</v>
      </c>
      <c r="AC829">
        <f t="shared" si="74"/>
        <v>97</v>
      </c>
      <c r="AD829">
        <f t="shared" si="75"/>
        <v>0</v>
      </c>
      <c r="AE829">
        <f t="shared" si="76"/>
        <v>0</v>
      </c>
      <c r="AF829">
        <f>'TP Factors'!$D$3</f>
        <v>1.168489000131735</v>
      </c>
      <c r="AG829">
        <f t="shared" si="77"/>
        <v>0</v>
      </c>
    </row>
    <row r="830" spans="1:33">
      <c r="A830" s="40" t="s">
        <v>65</v>
      </c>
      <c r="B830" s="40">
        <v>27</v>
      </c>
      <c r="C830" s="40" t="s">
        <v>66</v>
      </c>
      <c r="D830" s="41">
        <v>33.090000000000003</v>
      </c>
      <c r="E830" s="40" t="s">
        <v>67</v>
      </c>
      <c r="F830" s="40">
        <v>1234</v>
      </c>
      <c r="G830" s="35">
        <v>40</v>
      </c>
      <c r="H830" s="40" t="s">
        <v>68</v>
      </c>
      <c r="I830" s="40" t="s">
        <v>69</v>
      </c>
      <c r="J830" s="40">
        <v>38</v>
      </c>
      <c r="K830" s="42">
        <v>167.13839191700001</v>
      </c>
      <c r="L830" s="42">
        <v>172.86501895699999</v>
      </c>
      <c r="M830" s="41">
        <v>0.03</v>
      </c>
      <c r="N830" s="41">
        <v>0</v>
      </c>
      <c r="O830" s="40">
        <v>24562</v>
      </c>
      <c r="P830" s="40">
        <v>24047</v>
      </c>
      <c r="Q830" s="43">
        <v>24562</v>
      </c>
      <c r="R830" s="43">
        <v>8110</v>
      </c>
      <c r="S830" s="40" t="s">
        <v>115</v>
      </c>
      <c r="T830" s="40" t="s">
        <v>147</v>
      </c>
      <c r="U830" s="43">
        <v>54.65</v>
      </c>
      <c r="V830" s="43">
        <v>0</v>
      </c>
      <c r="W830" s="43">
        <v>1.58</v>
      </c>
      <c r="X830" s="43">
        <v>0.15</v>
      </c>
      <c r="Y830" s="43">
        <f t="shared" si="78"/>
        <v>1.1059999999999999</v>
      </c>
      <c r="Z830" s="43">
        <f t="shared" si="79"/>
        <v>7.4999999999999997E-2</v>
      </c>
      <c r="AA830" s="43">
        <v>0.74</v>
      </c>
      <c r="AB830" s="44">
        <v>4.27157055704337E-2</v>
      </c>
      <c r="AC830">
        <f t="shared" si="74"/>
        <v>178</v>
      </c>
      <c r="AD830">
        <f t="shared" si="75"/>
        <v>0</v>
      </c>
      <c r="AE830">
        <f t="shared" si="76"/>
        <v>0</v>
      </c>
      <c r="AF830">
        <f>'TP Factors'!$D$3</f>
        <v>1.168489000131735</v>
      </c>
      <c r="AG830">
        <f t="shared" si="77"/>
        <v>0</v>
      </c>
    </row>
    <row r="831" spans="1:33">
      <c r="A831" s="40" t="s">
        <v>65</v>
      </c>
      <c r="B831" s="40">
        <v>27</v>
      </c>
      <c r="C831" s="40" t="s">
        <v>66</v>
      </c>
      <c r="D831" s="41">
        <v>33.090000000000003</v>
      </c>
      <c r="E831" s="40" t="s">
        <v>67</v>
      </c>
      <c r="F831" s="40">
        <v>1234</v>
      </c>
      <c r="G831" s="35">
        <v>45</v>
      </c>
      <c r="H831" s="40" t="s">
        <v>68</v>
      </c>
      <c r="I831" s="40" t="s">
        <v>69</v>
      </c>
      <c r="J831" s="40">
        <v>564</v>
      </c>
      <c r="K831" s="42">
        <v>171.26098535</v>
      </c>
      <c r="L831" s="42">
        <v>1497.31929844</v>
      </c>
      <c r="M831" s="41">
        <v>0.47</v>
      </c>
      <c r="N831" s="41">
        <v>0.14000000000000001</v>
      </c>
      <c r="O831" s="40">
        <v>24736</v>
      </c>
      <c r="P831" s="40">
        <v>24219</v>
      </c>
      <c r="Q831" s="43">
        <v>24736</v>
      </c>
      <c r="R831" s="43">
        <v>8140</v>
      </c>
      <c r="S831" s="40" t="s">
        <v>115</v>
      </c>
      <c r="T831" s="40" t="s">
        <v>142</v>
      </c>
      <c r="U831" s="43">
        <v>54.65</v>
      </c>
      <c r="V831" s="43">
        <v>0</v>
      </c>
      <c r="W831" s="43">
        <v>1.18</v>
      </c>
      <c r="X831" s="43">
        <v>0.48</v>
      </c>
      <c r="Y831" s="43">
        <f t="shared" si="78"/>
        <v>0.82599999999999996</v>
      </c>
      <c r="Z831" s="43">
        <f t="shared" si="79"/>
        <v>0.24</v>
      </c>
      <c r="AA831" s="43">
        <v>0.74</v>
      </c>
      <c r="AB831" s="44">
        <v>8.1157493566385699E-2</v>
      </c>
      <c r="AC831">
        <f t="shared" si="74"/>
        <v>337</v>
      </c>
      <c r="AD831">
        <f t="shared" si="75"/>
        <v>1</v>
      </c>
      <c r="AE831">
        <f t="shared" si="76"/>
        <v>0.2</v>
      </c>
      <c r="AF831">
        <f>'TP Factors'!$D$3</f>
        <v>1.168489000131735</v>
      </c>
      <c r="AG831">
        <f t="shared" si="77"/>
        <v>0.2</v>
      </c>
    </row>
    <row r="832" spans="1:33">
      <c r="A832" s="40" t="s">
        <v>65</v>
      </c>
      <c r="B832" s="40">
        <v>27</v>
      </c>
      <c r="C832" s="40" t="s">
        <v>66</v>
      </c>
      <c r="D832" s="41">
        <v>33.090000000000003</v>
      </c>
      <c r="E832" s="40" t="s">
        <v>67</v>
      </c>
      <c r="F832" s="40">
        <v>1234</v>
      </c>
      <c r="G832" s="35">
        <v>102.5</v>
      </c>
      <c r="H832" s="40" t="s">
        <v>68</v>
      </c>
      <c r="I832" s="40" t="s">
        <v>69</v>
      </c>
      <c r="J832" s="40">
        <v>106</v>
      </c>
      <c r="K832" s="42">
        <v>136.628082541</v>
      </c>
      <c r="L832" s="42">
        <v>313.31695821</v>
      </c>
      <c r="M832" s="41">
        <v>0.16</v>
      </c>
      <c r="N832" s="41">
        <v>0.03</v>
      </c>
      <c r="O832" s="40">
        <v>25199</v>
      </c>
      <c r="P832" s="40">
        <v>24665</v>
      </c>
      <c r="Q832" s="43">
        <v>25199</v>
      </c>
      <c r="R832" s="43">
        <v>1300</v>
      </c>
      <c r="S832" s="40" t="s">
        <v>72</v>
      </c>
      <c r="T832" s="40" t="s">
        <v>89</v>
      </c>
      <c r="U832" s="43">
        <v>54.65</v>
      </c>
      <c r="V832" s="43">
        <v>0</v>
      </c>
      <c r="W832" s="43">
        <v>2.42</v>
      </c>
      <c r="X832" s="43">
        <v>0.51600000000000001</v>
      </c>
      <c r="Y832" s="43">
        <f t="shared" si="78"/>
        <v>1.694</v>
      </c>
      <c r="Z832" s="43">
        <f t="shared" si="79"/>
        <v>0.25800000000000001</v>
      </c>
      <c r="AA832" s="43">
        <v>0.66200000000000003</v>
      </c>
      <c r="AB832" s="44">
        <v>7.7421996788778299E-2</v>
      </c>
      <c r="AC832">
        <f t="shared" si="74"/>
        <v>288</v>
      </c>
      <c r="AD832">
        <f t="shared" si="75"/>
        <v>1</v>
      </c>
      <c r="AE832">
        <f t="shared" si="76"/>
        <v>0.2</v>
      </c>
      <c r="AF832">
        <f>'TP Factors'!$D$3</f>
        <v>1.168489000131735</v>
      </c>
      <c r="AG832">
        <f t="shared" si="77"/>
        <v>0.2</v>
      </c>
    </row>
    <row r="833" spans="1:33">
      <c r="A833" s="40" t="s">
        <v>65</v>
      </c>
      <c r="B833" s="40">
        <v>27</v>
      </c>
      <c r="C833" s="40" t="s">
        <v>66</v>
      </c>
      <c r="D833" s="41">
        <v>33.090000000000003</v>
      </c>
      <c r="E833" s="40" t="s">
        <v>67</v>
      </c>
      <c r="F833" s="40">
        <v>1234</v>
      </c>
      <c r="G833" s="35">
        <v>102.5</v>
      </c>
      <c r="H833" s="40" t="s">
        <v>68</v>
      </c>
      <c r="I833" s="40" t="s">
        <v>69</v>
      </c>
      <c r="J833" s="40">
        <v>598</v>
      </c>
      <c r="K833" s="42">
        <v>198.30107547700001</v>
      </c>
      <c r="L833" s="42">
        <v>1861.60024905</v>
      </c>
      <c r="M833" s="41">
        <v>0.88</v>
      </c>
      <c r="N833" s="41">
        <v>0.15</v>
      </c>
      <c r="O833" s="40">
        <v>25200</v>
      </c>
      <c r="P833" s="40">
        <v>24666</v>
      </c>
      <c r="Q833" s="43">
        <v>25200</v>
      </c>
      <c r="R833" s="43">
        <v>1300</v>
      </c>
      <c r="S833" s="40" t="s">
        <v>77</v>
      </c>
      <c r="T833" s="40" t="s">
        <v>83</v>
      </c>
      <c r="U833" s="43">
        <v>54.65</v>
      </c>
      <c r="V833" s="43">
        <v>0</v>
      </c>
      <c r="W833" s="43">
        <v>2.42</v>
      </c>
      <c r="X833" s="43">
        <v>0.51600000000000001</v>
      </c>
      <c r="Y833" s="43">
        <f t="shared" si="78"/>
        <v>1.694</v>
      </c>
      <c r="Z833" s="43">
        <f t="shared" si="79"/>
        <v>0.25800000000000001</v>
      </c>
      <c r="AA833" s="43">
        <v>0.63100000000000001</v>
      </c>
      <c r="AB833" s="44">
        <v>0.46000959965592197</v>
      </c>
      <c r="AC833">
        <f t="shared" si="74"/>
        <v>1631</v>
      </c>
      <c r="AD833">
        <f t="shared" si="75"/>
        <v>6</v>
      </c>
      <c r="AE833">
        <f t="shared" si="76"/>
        <v>0.9</v>
      </c>
      <c r="AF833">
        <f>'TP Factors'!$D$3</f>
        <v>1.168489000131735</v>
      </c>
      <c r="AG833">
        <f t="shared" si="77"/>
        <v>1.1000000000000001</v>
      </c>
    </row>
    <row r="834" spans="1:33">
      <c r="A834" s="40" t="s">
        <v>65</v>
      </c>
      <c r="B834" s="40">
        <v>27</v>
      </c>
      <c r="C834" s="40" t="s">
        <v>66</v>
      </c>
      <c r="D834" s="41">
        <v>33.090000000000003</v>
      </c>
      <c r="E834" s="40" t="s">
        <v>67</v>
      </c>
      <c r="F834" s="40">
        <v>1234</v>
      </c>
      <c r="G834" s="35">
        <v>102.5</v>
      </c>
      <c r="H834" s="40" t="s">
        <v>68</v>
      </c>
      <c r="I834" s="40" t="s">
        <v>69</v>
      </c>
      <c r="J834" s="40">
        <v>1659</v>
      </c>
      <c r="K834" s="42">
        <v>321.63746235899998</v>
      </c>
      <c r="L834" s="42">
        <v>4446.59247486</v>
      </c>
      <c r="M834" s="41">
        <v>2.44</v>
      </c>
      <c r="N834" s="41">
        <v>0.43</v>
      </c>
      <c r="O834" s="40">
        <v>25201</v>
      </c>
      <c r="P834" s="40">
        <v>24667</v>
      </c>
      <c r="Q834" s="43">
        <v>25201</v>
      </c>
      <c r="R834" s="43">
        <v>1300</v>
      </c>
      <c r="S834" s="40" t="s">
        <v>70</v>
      </c>
      <c r="T834" s="40" t="s">
        <v>140</v>
      </c>
      <c r="U834" s="43">
        <v>54.65</v>
      </c>
      <c r="V834" s="43">
        <v>0</v>
      </c>
      <c r="W834" s="43">
        <v>2.42</v>
      </c>
      <c r="X834" s="43">
        <v>0.51600000000000001</v>
      </c>
      <c r="Y834" s="43">
        <f t="shared" si="78"/>
        <v>1.694</v>
      </c>
      <c r="Z834" s="43">
        <f t="shared" si="79"/>
        <v>0.25800000000000001</v>
      </c>
      <c r="AA834" s="43">
        <v>0.72299999999999998</v>
      </c>
      <c r="AB834" s="44">
        <v>1.09877253464044</v>
      </c>
      <c r="AC834">
        <f t="shared" si="74"/>
        <v>4463</v>
      </c>
      <c r="AD834">
        <f t="shared" si="75"/>
        <v>17</v>
      </c>
      <c r="AE834">
        <f t="shared" si="76"/>
        <v>2.5</v>
      </c>
      <c r="AF834">
        <f>'TP Factors'!$D$3</f>
        <v>1.168489000131735</v>
      </c>
      <c r="AG834">
        <f t="shared" si="77"/>
        <v>2.9</v>
      </c>
    </row>
    <row r="835" spans="1:33">
      <c r="A835" s="40" t="s">
        <v>65</v>
      </c>
      <c r="B835" s="40">
        <v>27</v>
      </c>
      <c r="C835" s="40" t="s">
        <v>66</v>
      </c>
      <c r="D835" s="41">
        <v>33.090000000000003</v>
      </c>
      <c r="E835" s="40" t="s">
        <v>67</v>
      </c>
      <c r="F835" s="40">
        <v>1234</v>
      </c>
      <c r="G835" s="35">
        <v>102.5</v>
      </c>
      <c r="H835" s="40" t="s">
        <v>68</v>
      </c>
      <c r="I835" s="40" t="s">
        <v>69</v>
      </c>
      <c r="J835" s="40">
        <v>472</v>
      </c>
      <c r="K835" s="42">
        <v>174.642915563</v>
      </c>
      <c r="L835" s="42">
        <v>1471.2550799099999</v>
      </c>
      <c r="M835" s="41">
        <v>0.69</v>
      </c>
      <c r="N835" s="41">
        <v>0.12</v>
      </c>
      <c r="O835" s="40">
        <v>25202</v>
      </c>
      <c r="P835" s="40">
        <v>24668</v>
      </c>
      <c r="Q835" s="43">
        <v>25202</v>
      </c>
      <c r="R835" s="43">
        <v>1300</v>
      </c>
      <c r="S835" s="40" t="s">
        <v>77</v>
      </c>
      <c r="T835" s="40" t="s">
        <v>83</v>
      </c>
      <c r="U835" s="43">
        <v>54.65</v>
      </c>
      <c r="V835" s="43">
        <v>0</v>
      </c>
      <c r="W835" s="43">
        <v>2.42</v>
      </c>
      <c r="X835" s="43">
        <v>0.51600000000000001</v>
      </c>
      <c r="Y835" s="43">
        <f t="shared" si="78"/>
        <v>1.694</v>
      </c>
      <c r="Z835" s="43">
        <f t="shared" si="79"/>
        <v>0.25800000000000001</v>
      </c>
      <c r="AA835" s="43">
        <v>0.63100000000000001</v>
      </c>
      <c r="AB835" s="44">
        <v>0.363553593566526</v>
      </c>
      <c r="AC835">
        <f t="shared" ref="AC835:AC857" si="80">ROUND(AB835*AA835*U835*102.79,0)</f>
        <v>1289</v>
      </c>
      <c r="AD835">
        <f t="shared" ref="AD835:AD857" si="81">ROUND(Y835*AC835*0.002205,0)</f>
        <v>5</v>
      </c>
      <c r="AE835">
        <f t="shared" ref="AE835:AE857" si="82">ROUND(Z835*AC835*0.002205,1)</f>
        <v>0.7</v>
      </c>
      <c r="AF835">
        <f>'TP Factors'!$D$3</f>
        <v>1.168489000131735</v>
      </c>
      <c r="AG835">
        <f t="shared" ref="AG835:AG857" si="83">ROUND(AE835*AF835,1)</f>
        <v>0.8</v>
      </c>
    </row>
    <row r="836" spans="1:33">
      <c r="A836" s="40" t="s">
        <v>65</v>
      </c>
      <c r="B836" s="40">
        <v>27</v>
      </c>
      <c r="C836" s="40" t="s">
        <v>66</v>
      </c>
      <c r="D836" s="41">
        <v>33.090000000000003</v>
      </c>
      <c r="E836" s="40" t="s">
        <v>67</v>
      </c>
      <c r="F836" s="40">
        <v>1234</v>
      </c>
      <c r="G836" s="35">
        <v>102.5</v>
      </c>
      <c r="H836" s="40" t="s">
        <v>68</v>
      </c>
      <c r="I836" s="40" t="s">
        <v>69</v>
      </c>
      <c r="J836" s="40">
        <v>622</v>
      </c>
      <c r="K836" s="42">
        <v>302.67623463199999</v>
      </c>
      <c r="L836" s="42">
        <v>1847.3903570099999</v>
      </c>
      <c r="M836" s="41">
        <v>0.91</v>
      </c>
      <c r="N836" s="41">
        <v>0.16</v>
      </c>
      <c r="O836" s="40">
        <v>25501</v>
      </c>
      <c r="P836" s="40">
        <v>24957</v>
      </c>
      <c r="Q836" s="43">
        <v>25501</v>
      </c>
      <c r="R836" s="43">
        <v>1300</v>
      </c>
      <c r="S836" s="40" t="s">
        <v>72</v>
      </c>
      <c r="T836" s="40" t="s">
        <v>89</v>
      </c>
      <c r="U836" s="43">
        <v>54.65</v>
      </c>
      <c r="V836" s="43">
        <v>0</v>
      </c>
      <c r="W836" s="43">
        <v>2.42</v>
      </c>
      <c r="X836" s="43">
        <v>0.51600000000000001</v>
      </c>
      <c r="Y836" s="43">
        <f t="shared" si="78"/>
        <v>1.694</v>
      </c>
      <c r="Z836" s="43">
        <f t="shared" si="79"/>
        <v>0.25800000000000001</v>
      </c>
      <c r="AA836" s="43">
        <v>0.66200000000000003</v>
      </c>
      <c r="AB836" s="44">
        <v>0.45649827289033101</v>
      </c>
      <c r="AC836">
        <f t="shared" si="80"/>
        <v>1698</v>
      </c>
      <c r="AD836">
        <f t="shared" si="81"/>
        <v>6</v>
      </c>
      <c r="AE836">
        <f t="shared" si="82"/>
        <v>1</v>
      </c>
      <c r="AF836">
        <f>'TP Factors'!$D$3</f>
        <v>1.168489000131735</v>
      </c>
      <c r="AG836">
        <f t="shared" si="83"/>
        <v>1.2</v>
      </c>
    </row>
    <row r="837" spans="1:33">
      <c r="A837" s="40" t="s">
        <v>65</v>
      </c>
      <c r="B837" s="40">
        <v>27</v>
      </c>
      <c r="C837" s="40" t="s">
        <v>66</v>
      </c>
      <c r="D837" s="41">
        <v>33.090000000000003</v>
      </c>
      <c r="E837" s="40" t="s">
        <v>67</v>
      </c>
      <c r="F837" s="40">
        <v>1234</v>
      </c>
      <c r="G837" s="35">
        <v>102.5</v>
      </c>
      <c r="H837" s="40" t="s">
        <v>68</v>
      </c>
      <c r="I837" s="40" t="s">
        <v>69</v>
      </c>
      <c r="J837" s="40">
        <v>325</v>
      </c>
      <c r="K837" s="42">
        <v>139.01952296100001</v>
      </c>
      <c r="L837" s="42">
        <v>870.74884398400002</v>
      </c>
      <c r="M837" s="41">
        <v>0.48</v>
      </c>
      <c r="N837" s="41">
        <v>0.08</v>
      </c>
      <c r="O837" s="40">
        <v>25502</v>
      </c>
      <c r="P837" s="40">
        <v>24958</v>
      </c>
      <c r="Q837" s="43">
        <v>25502</v>
      </c>
      <c r="R837" s="43">
        <v>1300</v>
      </c>
      <c r="S837" s="40" t="s">
        <v>70</v>
      </c>
      <c r="T837" s="40" t="s">
        <v>140</v>
      </c>
      <c r="U837" s="43">
        <v>54.65</v>
      </c>
      <c r="V837" s="43">
        <v>0</v>
      </c>
      <c r="W837" s="43">
        <v>2.42</v>
      </c>
      <c r="X837" s="43">
        <v>0.51600000000000001</v>
      </c>
      <c r="Y837" s="43">
        <f t="shared" si="78"/>
        <v>1.694</v>
      </c>
      <c r="Z837" s="43">
        <f t="shared" si="79"/>
        <v>0.25800000000000001</v>
      </c>
      <c r="AA837" s="43">
        <v>0.72299999999999998</v>
      </c>
      <c r="AB837" s="44">
        <v>0.21516586459501899</v>
      </c>
      <c r="AC837">
        <f t="shared" si="80"/>
        <v>874</v>
      </c>
      <c r="AD837">
        <f t="shared" si="81"/>
        <v>3</v>
      </c>
      <c r="AE837">
        <f t="shared" si="82"/>
        <v>0.5</v>
      </c>
      <c r="AF837">
        <f>'TP Factors'!$D$3</f>
        <v>1.168489000131735</v>
      </c>
      <c r="AG837">
        <f t="shared" si="83"/>
        <v>0.6</v>
      </c>
    </row>
    <row r="838" spans="1:33">
      <c r="A838" s="40" t="s">
        <v>65</v>
      </c>
      <c r="B838" s="40">
        <v>27</v>
      </c>
      <c r="C838" s="40" t="s">
        <v>66</v>
      </c>
      <c r="D838" s="41">
        <v>33.090000000000003</v>
      </c>
      <c r="E838" s="40" t="s">
        <v>67</v>
      </c>
      <c r="F838" s="40">
        <v>1234</v>
      </c>
      <c r="G838" s="35">
        <v>102.5</v>
      </c>
      <c r="H838" s="40" t="s">
        <v>68</v>
      </c>
      <c r="I838" s="40" t="s">
        <v>69</v>
      </c>
      <c r="J838" s="40">
        <v>579</v>
      </c>
      <c r="K838" s="42">
        <v>275.46095315299999</v>
      </c>
      <c r="L838" s="42">
        <v>1802.69953857</v>
      </c>
      <c r="M838" s="41">
        <v>0.85</v>
      </c>
      <c r="N838" s="41">
        <v>0.15</v>
      </c>
      <c r="O838" s="40">
        <v>25503</v>
      </c>
      <c r="P838" s="40">
        <v>24959</v>
      </c>
      <c r="Q838" s="43">
        <v>25503</v>
      </c>
      <c r="R838" s="43">
        <v>1300</v>
      </c>
      <c r="S838" s="40" t="s">
        <v>77</v>
      </c>
      <c r="T838" s="40" t="s">
        <v>83</v>
      </c>
      <c r="U838" s="43">
        <v>54.65</v>
      </c>
      <c r="V838" s="43">
        <v>0</v>
      </c>
      <c r="W838" s="43">
        <v>2.42</v>
      </c>
      <c r="X838" s="43">
        <v>0.51600000000000001</v>
      </c>
      <c r="Y838" s="43">
        <f t="shared" si="78"/>
        <v>1.694</v>
      </c>
      <c r="Z838" s="43">
        <f t="shared" si="79"/>
        <v>0.25800000000000001</v>
      </c>
      <c r="AA838" s="43">
        <v>0.63100000000000001</v>
      </c>
      <c r="AB838" s="44">
        <v>0.44545497532734302</v>
      </c>
      <c r="AC838">
        <f t="shared" si="80"/>
        <v>1579</v>
      </c>
      <c r="AD838">
        <f t="shared" si="81"/>
        <v>6</v>
      </c>
      <c r="AE838">
        <f t="shared" si="82"/>
        <v>0.9</v>
      </c>
      <c r="AF838">
        <f>'TP Factors'!$D$3</f>
        <v>1.168489000131735</v>
      </c>
      <c r="AG838">
        <f t="shared" si="83"/>
        <v>1.1000000000000001</v>
      </c>
    </row>
    <row r="839" spans="1:33">
      <c r="A839" s="40" t="s">
        <v>65</v>
      </c>
      <c r="B839" s="40">
        <v>27</v>
      </c>
      <c r="C839" s="40" t="s">
        <v>66</v>
      </c>
      <c r="D839" s="41">
        <v>33.090000000000003</v>
      </c>
      <c r="E839" s="40" t="s">
        <v>67</v>
      </c>
      <c r="F839" s="40">
        <v>1234</v>
      </c>
      <c r="G839" s="35">
        <v>102.5</v>
      </c>
      <c r="H839" s="40" t="s">
        <v>68</v>
      </c>
      <c r="I839" s="40" t="s">
        <v>69</v>
      </c>
      <c r="J839" s="40">
        <v>1521</v>
      </c>
      <c r="K839" s="42">
        <v>467.28912221600001</v>
      </c>
      <c r="L839" s="42">
        <v>4735.5799497099997</v>
      </c>
      <c r="M839" s="41">
        <v>2.2400000000000002</v>
      </c>
      <c r="N839" s="41">
        <v>0.39</v>
      </c>
      <c r="O839" s="40">
        <v>25504</v>
      </c>
      <c r="P839" s="40">
        <v>24960</v>
      </c>
      <c r="Q839" s="43">
        <v>25504</v>
      </c>
      <c r="R839" s="43">
        <v>1300</v>
      </c>
      <c r="S839" s="40" t="s">
        <v>77</v>
      </c>
      <c r="T839" s="40" t="s">
        <v>83</v>
      </c>
      <c r="U839" s="43">
        <v>54.65</v>
      </c>
      <c r="V839" s="43">
        <v>0</v>
      </c>
      <c r="W839" s="43">
        <v>2.42</v>
      </c>
      <c r="X839" s="43">
        <v>0.51600000000000001</v>
      </c>
      <c r="Y839" s="43">
        <f t="shared" si="78"/>
        <v>1.694</v>
      </c>
      <c r="Z839" s="43">
        <f t="shared" si="79"/>
        <v>0.25800000000000001</v>
      </c>
      <c r="AA839" s="43">
        <v>0.63100000000000001</v>
      </c>
      <c r="AB839" s="44">
        <v>0.83578735229813905</v>
      </c>
      <c r="AC839">
        <f t="shared" si="80"/>
        <v>2963</v>
      </c>
      <c r="AD839">
        <f t="shared" si="81"/>
        <v>11</v>
      </c>
      <c r="AE839">
        <f t="shared" si="82"/>
        <v>1.7</v>
      </c>
      <c r="AF839">
        <f>'TP Factors'!$D$3</f>
        <v>1.168489000131735</v>
      </c>
      <c r="AG839">
        <f t="shared" si="83"/>
        <v>2</v>
      </c>
    </row>
    <row r="840" spans="1:33">
      <c r="A840" s="40" t="s">
        <v>65</v>
      </c>
      <c r="B840" s="40">
        <v>27</v>
      </c>
      <c r="C840" s="40" t="s">
        <v>66</v>
      </c>
      <c r="D840" s="41">
        <v>33.090000000000003</v>
      </c>
      <c r="E840" s="40" t="s">
        <v>67</v>
      </c>
      <c r="F840" s="40">
        <v>1234</v>
      </c>
      <c r="G840" s="35">
        <v>40</v>
      </c>
      <c r="H840" s="40" t="s">
        <v>68</v>
      </c>
      <c r="I840" s="40" t="s">
        <v>69</v>
      </c>
      <c r="J840" s="40">
        <v>36</v>
      </c>
      <c r="K840" s="42">
        <v>79.755362837800007</v>
      </c>
      <c r="L840" s="42">
        <v>217.16422754300001</v>
      </c>
      <c r="M840" s="41">
        <v>0.03</v>
      </c>
      <c r="N840" s="41">
        <v>0</v>
      </c>
      <c r="O840" s="40">
        <v>25712</v>
      </c>
      <c r="P840" s="40">
        <v>25166</v>
      </c>
      <c r="Q840" s="43">
        <v>25712</v>
      </c>
      <c r="R840" s="43">
        <v>8110</v>
      </c>
      <c r="S840" s="40" t="s">
        <v>77</v>
      </c>
      <c r="T840" s="40" t="s">
        <v>117</v>
      </c>
      <c r="U840" s="43">
        <v>54.65</v>
      </c>
      <c r="V840" s="43">
        <v>0</v>
      </c>
      <c r="W840" s="43">
        <v>1.58</v>
      </c>
      <c r="X840" s="43">
        <v>0.15</v>
      </c>
      <c r="Y840" s="43">
        <f t="shared" si="78"/>
        <v>1.1059999999999999</v>
      </c>
      <c r="Z840" s="43">
        <f t="shared" si="79"/>
        <v>7.4999999999999997E-2</v>
      </c>
      <c r="AA840" s="43">
        <v>0.63</v>
      </c>
      <c r="AB840" s="44">
        <v>5.3662155059297098E-2</v>
      </c>
      <c r="AC840">
        <f t="shared" si="80"/>
        <v>190</v>
      </c>
      <c r="AD840">
        <f t="shared" si="81"/>
        <v>0</v>
      </c>
      <c r="AE840">
        <f t="shared" si="82"/>
        <v>0</v>
      </c>
      <c r="AF840">
        <f>'TP Factors'!$D$3</f>
        <v>1.168489000131735</v>
      </c>
      <c r="AG840">
        <f t="shared" si="83"/>
        <v>0</v>
      </c>
    </row>
    <row r="841" spans="1:33">
      <c r="A841" s="40" t="s">
        <v>65</v>
      </c>
      <c r="B841" s="40">
        <v>27</v>
      </c>
      <c r="C841" s="40" t="s">
        <v>66</v>
      </c>
      <c r="D841" s="41">
        <v>33.090000000000003</v>
      </c>
      <c r="E841" s="40" t="s">
        <v>67</v>
      </c>
      <c r="F841" s="40">
        <v>1234</v>
      </c>
      <c r="G841" s="35">
        <v>40</v>
      </c>
      <c r="H841" s="40" t="s">
        <v>68</v>
      </c>
      <c r="I841" s="40" t="s">
        <v>69</v>
      </c>
      <c r="J841" s="40">
        <v>3</v>
      </c>
      <c r="K841" s="42">
        <v>24.573178244099999</v>
      </c>
      <c r="L841" s="42">
        <v>15.268094705999999</v>
      </c>
      <c r="M841" s="41">
        <v>0</v>
      </c>
      <c r="N841" s="41">
        <v>0</v>
      </c>
      <c r="O841" s="40">
        <v>25713</v>
      </c>
      <c r="P841" s="40">
        <v>25167</v>
      </c>
      <c r="Q841" s="43">
        <v>25713</v>
      </c>
      <c r="R841" s="43">
        <v>8110</v>
      </c>
      <c r="S841" s="40" t="s">
        <v>72</v>
      </c>
      <c r="T841" s="40" t="s">
        <v>120</v>
      </c>
      <c r="U841" s="43">
        <v>54.65</v>
      </c>
      <c r="V841" s="43">
        <v>0</v>
      </c>
      <c r="W841" s="43">
        <v>1.58</v>
      </c>
      <c r="X841" s="43">
        <v>0.15</v>
      </c>
      <c r="Y841" s="43">
        <f t="shared" si="78"/>
        <v>1.1059999999999999</v>
      </c>
      <c r="Z841" s="43">
        <f t="shared" si="79"/>
        <v>7.4999999999999997E-2</v>
      </c>
      <c r="AA841" s="43">
        <v>0.70299999999999996</v>
      </c>
      <c r="AB841" s="44">
        <v>3.7715012526773899E-3</v>
      </c>
      <c r="AC841">
        <f t="shared" si="80"/>
        <v>15</v>
      </c>
      <c r="AD841">
        <f t="shared" si="81"/>
        <v>0</v>
      </c>
      <c r="AE841">
        <f t="shared" si="82"/>
        <v>0</v>
      </c>
      <c r="AF841">
        <f>'TP Factors'!$D$3</f>
        <v>1.168489000131735</v>
      </c>
      <c r="AG841">
        <f t="shared" si="83"/>
        <v>0</v>
      </c>
    </row>
    <row r="842" spans="1:33">
      <c r="A842" s="40" t="s">
        <v>65</v>
      </c>
      <c r="B842" s="40">
        <v>27</v>
      </c>
      <c r="C842" s="40" t="s">
        <v>66</v>
      </c>
      <c r="D842" s="41">
        <v>33.090000000000003</v>
      </c>
      <c r="E842" s="40" t="s">
        <v>67</v>
      </c>
      <c r="F842" s="40">
        <v>1234</v>
      </c>
      <c r="G842" s="35">
        <v>40</v>
      </c>
      <c r="H842" s="40" t="s">
        <v>68</v>
      </c>
      <c r="I842" s="40" t="s">
        <v>69</v>
      </c>
      <c r="J842" s="40">
        <v>89</v>
      </c>
      <c r="K842" s="42">
        <v>94.964295310799997</v>
      </c>
      <c r="L842" s="42">
        <v>398.90630095500001</v>
      </c>
      <c r="M842" s="41">
        <v>7.0000000000000007E-2</v>
      </c>
      <c r="N842" s="41">
        <v>0.01</v>
      </c>
      <c r="O842" s="40">
        <v>25714</v>
      </c>
      <c r="P842" s="40">
        <v>25168</v>
      </c>
      <c r="Q842" s="43">
        <v>25714</v>
      </c>
      <c r="R842" s="43">
        <v>8110</v>
      </c>
      <c r="S842" s="40" t="s">
        <v>115</v>
      </c>
      <c r="T842" s="40" t="s">
        <v>147</v>
      </c>
      <c r="U842" s="43">
        <v>54.65</v>
      </c>
      <c r="V842" s="43">
        <v>0</v>
      </c>
      <c r="W842" s="43">
        <v>1.58</v>
      </c>
      <c r="X842" s="43">
        <v>0.15</v>
      </c>
      <c r="Y842" s="43">
        <f t="shared" si="78"/>
        <v>1.1059999999999999</v>
      </c>
      <c r="Z842" s="43">
        <f t="shared" si="79"/>
        <v>7.4999999999999997E-2</v>
      </c>
      <c r="AA842" s="43">
        <v>0.74</v>
      </c>
      <c r="AB842" s="44">
        <v>9.8568923167968406E-2</v>
      </c>
      <c r="AC842">
        <f t="shared" si="80"/>
        <v>410</v>
      </c>
      <c r="AD842">
        <f t="shared" si="81"/>
        <v>1</v>
      </c>
      <c r="AE842">
        <f t="shared" si="82"/>
        <v>0.1</v>
      </c>
      <c r="AF842">
        <f>'TP Factors'!$D$3</f>
        <v>1.168489000131735</v>
      </c>
      <c r="AG842">
        <f t="shared" si="83"/>
        <v>0.1</v>
      </c>
    </row>
    <row r="843" spans="1:33">
      <c r="A843" s="40" t="s">
        <v>65</v>
      </c>
      <c r="B843" s="40">
        <v>27</v>
      </c>
      <c r="C843" s="40" t="s">
        <v>66</v>
      </c>
      <c r="D843" s="41">
        <v>33.090000000000003</v>
      </c>
      <c r="E843" s="40" t="s">
        <v>67</v>
      </c>
      <c r="F843" s="40">
        <v>1234</v>
      </c>
      <c r="G843" s="35">
        <v>40</v>
      </c>
      <c r="H843" s="40" t="s">
        <v>68</v>
      </c>
      <c r="I843" s="40" t="s">
        <v>69</v>
      </c>
      <c r="J843" s="40">
        <v>2392</v>
      </c>
      <c r="K843" s="42">
        <v>650.50512051800001</v>
      </c>
      <c r="L843" s="42">
        <v>14420.429937999999</v>
      </c>
      <c r="M843" s="41">
        <v>1.93</v>
      </c>
      <c r="N843" s="41">
        <v>0.18</v>
      </c>
      <c r="O843" s="40">
        <v>25715</v>
      </c>
      <c r="P843" s="40">
        <v>25169</v>
      </c>
      <c r="Q843" s="43">
        <v>25715</v>
      </c>
      <c r="R843" s="43">
        <v>8110</v>
      </c>
      <c r="S843" s="40" t="s">
        <v>77</v>
      </c>
      <c r="T843" s="40" t="s">
        <v>117</v>
      </c>
      <c r="U843" s="43">
        <v>54.65</v>
      </c>
      <c r="V843" s="43">
        <v>0</v>
      </c>
      <c r="W843" s="43">
        <v>1.58</v>
      </c>
      <c r="X843" s="43">
        <v>0.15</v>
      </c>
      <c r="Y843" s="43">
        <f t="shared" si="78"/>
        <v>1.1059999999999999</v>
      </c>
      <c r="Z843" s="43">
        <f t="shared" si="79"/>
        <v>7.4999999999999997E-2</v>
      </c>
      <c r="AA843" s="43">
        <v>0.63</v>
      </c>
      <c r="AB843" s="44">
        <v>3.56335158728763</v>
      </c>
      <c r="AC843">
        <f t="shared" si="80"/>
        <v>12611</v>
      </c>
      <c r="AD843">
        <f t="shared" si="81"/>
        <v>31</v>
      </c>
      <c r="AE843">
        <f t="shared" si="82"/>
        <v>2.1</v>
      </c>
      <c r="AF843">
        <f>'TP Factors'!$D$3</f>
        <v>1.168489000131735</v>
      </c>
      <c r="AG843">
        <f t="shared" si="83"/>
        <v>2.5</v>
      </c>
    </row>
    <row r="844" spans="1:33">
      <c r="A844" s="40" t="s">
        <v>65</v>
      </c>
      <c r="B844" s="40">
        <v>27</v>
      </c>
      <c r="C844" s="40" t="s">
        <v>66</v>
      </c>
      <c r="D844" s="41">
        <v>33.090000000000003</v>
      </c>
      <c r="E844" s="40" t="s">
        <v>67</v>
      </c>
      <c r="F844" s="40">
        <v>1234</v>
      </c>
      <c r="G844" s="35">
        <v>102.5</v>
      </c>
      <c r="H844" s="40" t="s">
        <v>68</v>
      </c>
      <c r="I844" s="40" t="s">
        <v>69</v>
      </c>
      <c r="J844" s="40">
        <v>10</v>
      </c>
      <c r="K844" s="42">
        <v>31.374052907500001</v>
      </c>
      <c r="L844" s="42">
        <v>31.610290959499999</v>
      </c>
      <c r="M844" s="41">
        <v>0.01</v>
      </c>
      <c r="N844" s="41">
        <v>0</v>
      </c>
      <c r="O844" s="40">
        <v>25716</v>
      </c>
      <c r="P844" s="40">
        <v>25170</v>
      </c>
      <c r="Q844" s="43">
        <v>25716</v>
      </c>
      <c r="R844" s="43">
        <v>1300</v>
      </c>
      <c r="S844" s="40" t="s">
        <v>77</v>
      </c>
      <c r="T844" s="40" t="s">
        <v>83</v>
      </c>
      <c r="U844" s="43">
        <v>54.65</v>
      </c>
      <c r="V844" s="43">
        <v>0</v>
      </c>
      <c r="W844" s="43">
        <v>2.42</v>
      </c>
      <c r="X844" s="43">
        <v>0.51600000000000001</v>
      </c>
      <c r="Y844" s="43">
        <f t="shared" si="78"/>
        <v>1.694</v>
      </c>
      <c r="Z844" s="43">
        <f t="shared" si="79"/>
        <v>0.25800000000000001</v>
      </c>
      <c r="AA844" s="43">
        <v>0.63100000000000001</v>
      </c>
      <c r="AB844" s="44">
        <v>7.8110417596050303E-3</v>
      </c>
      <c r="AC844">
        <f t="shared" si="80"/>
        <v>28</v>
      </c>
      <c r="AD844">
        <f t="shared" si="81"/>
        <v>0</v>
      </c>
      <c r="AE844">
        <f t="shared" si="82"/>
        <v>0</v>
      </c>
      <c r="AF844">
        <f>'TP Factors'!$D$3</f>
        <v>1.168489000131735</v>
      </c>
      <c r="AG844">
        <f t="shared" si="83"/>
        <v>0</v>
      </c>
    </row>
    <row r="845" spans="1:33">
      <c r="A845" s="40" t="s">
        <v>65</v>
      </c>
      <c r="B845" s="40">
        <v>27</v>
      </c>
      <c r="C845" s="40" t="s">
        <v>66</v>
      </c>
      <c r="D845" s="41">
        <v>33.090000000000003</v>
      </c>
      <c r="E845" s="40" t="s">
        <v>67</v>
      </c>
      <c r="F845" s="40">
        <v>1234</v>
      </c>
      <c r="G845" s="35">
        <v>102.5</v>
      </c>
      <c r="H845" s="40" t="s">
        <v>68</v>
      </c>
      <c r="I845" s="40" t="s">
        <v>69</v>
      </c>
      <c r="J845" s="40">
        <v>207</v>
      </c>
      <c r="K845" s="42">
        <v>98.501140820299995</v>
      </c>
      <c r="L845" s="42">
        <v>614.34589815200002</v>
      </c>
      <c r="M845" s="41">
        <v>0.3</v>
      </c>
      <c r="N845" s="41">
        <v>0.05</v>
      </c>
      <c r="O845" s="40">
        <v>25717</v>
      </c>
      <c r="P845" s="40">
        <v>25171</v>
      </c>
      <c r="Q845" s="43">
        <v>25717</v>
      </c>
      <c r="R845" s="43">
        <v>1300</v>
      </c>
      <c r="S845" s="40" t="s">
        <v>72</v>
      </c>
      <c r="T845" s="40" t="s">
        <v>89</v>
      </c>
      <c r="U845" s="43">
        <v>54.65</v>
      </c>
      <c r="V845" s="43">
        <v>0</v>
      </c>
      <c r="W845" s="43">
        <v>2.42</v>
      </c>
      <c r="X845" s="43">
        <v>0.51600000000000001</v>
      </c>
      <c r="Y845" s="43">
        <f t="shared" si="78"/>
        <v>1.694</v>
      </c>
      <c r="Z845" s="43">
        <f t="shared" si="79"/>
        <v>0.25800000000000001</v>
      </c>
      <c r="AA845" s="43">
        <v>0.66200000000000003</v>
      </c>
      <c r="AB845" s="44">
        <v>0.15180757029091299</v>
      </c>
      <c r="AC845">
        <f t="shared" si="80"/>
        <v>565</v>
      </c>
      <c r="AD845">
        <f t="shared" si="81"/>
        <v>2</v>
      </c>
      <c r="AE845">
        <f t="shared" si="82"/>
        <v>0.3</v>
      </c>
      <c r="AF845">
        <f>'TP Factors'!$D$3</f>
        <v>1.168489000131735</v>
      </c>
      <c r="AG845">
        <f t="shared" si="83"/>
        <v>0.4</v>
      </c>
    </row>
    <row r="846" spans="1:33">
      <c r="A846" s="40" t="s">
        <v>65</v>
      </c>
      <c r="B846" s="40">
        <v>27</v>
      </c>
      <c r="C846" s="40" t="s">
        <v>66</v>
      </c>
      <c r="D846" s="41">
        <v>33.090000000000003</v>
      </c>
      <c r="E846" s="40" t="s">
        <v>67</v>
      </c>
      <c r="F846" s="40">
        <v>1234</v>
      </c>
      <c r="G846" s="35">
        <v>40</v>
      </c>
      <c r="H846" s="40" t="s">
        <v>68</v>
      </c>
      <c r="I846" s="40" t="s">
        <v>69</v>
      </c>
      <c r="J846" s="40">
        <v>207</v>
      </c>
      <c r="K846" s="42">
        <v>143.564793624</v>
      </c>
      <c r="L846" s="42">
        <v>1019.36747616</v>
      </c>
      <c r="M846" s="41">
        <v>0.17</v>
      </c>
      <c r="N846" s="41">
        <v>0.02</v>
      </c>
      <c r="O846" s="40">
        <v>25731</v>
      </c>
      <c r="P846" s="40">
        <v>25185</v>
      </c>
      <c r="Q846" s="43">
        <v>25731</v>
      </c>
      <c r="R846" s="43">
        <v>8110</v>
      </c>
      <c r="S846" s="40" t="s">
        <v>72</v>
      </c>
      <c r="T846" s="40" t="s">
        <v>120</v>
      </c>
      <c r="U846" s="43">
        <v>54.65</v>
      </c>
      <c r="V846" s="43">
        <v>0</v>
      </c>
      <c r="W846" s="43">
        <v>1.58</v>
      </c>
      <c r="X846" s="43">
        <v>0.15</v>
      </c>
      <c r="Y846" s="43">
        <f t="shared" si="78"/>
        <v>1.1059999999999999</v>
      </c>
      <c r="Z846" s="43">
        <f t="shared" si="79"/>
        <v>7.4999999999999997E-2</v>
      </c>
      <c r="AA846" s="43">
        <v>0.70299999999999996</v>
      </c>
      <c r="AB846" s="44">
        <v>0.25189018149093201</v>
      </c>
      <c r="AC846">
        <f t="shared" si="80"/>
        <v>995</v>
      </c>
      <c r="AD846">
        <f t="shared" si="81"/>
        <v>2</v>
      </c>
      <c r="AE846">
        <f t="shared" si="82"/>
        <v>0.2</v>
      </c>
      <c r="AF846">
        <f>'TP Factors'!$D$3</f>
        <v>1.168489000131735</v>
      </c>
      <c r="AG846">
        <f t="shared" si="83"/>
        <v>0.2</v>
      </c>
    </row>
    <row r="847" spans="1:33">
      <c r="A847" s="40" t="s">
        <v>65</v>
      </c>
      <c r="B847" s="40">
        <v>27</v>
      </c>
      <c r="C847" s="40" t="s">
        <v>66</v>
      </c>
      <c r="D847" s="41">
        <v>33.090000000000003</v>
      </c>
      <c r="E847" s="40" t="s">
        <v>67</v>
      </c>
      <c r="F847" s="40">
        <v>1234</v>
      </c>
      <c r="G847" s="35">
        <v>40</v>
      </c>
      <c r="H847" s="40" t="s">
        <v>68</v>
      </c>
      <c r="I847" s="40" t="s">
        <v>69</v>
      </c>
      <c r="J847" s="40">
        <v>53</v>
      </c>
      <c r="K847" s="42">
        <v>76.338186605600001</v>
      </c>
      <c r="L847" s="42">
        <v>237.389724097</v>
      </c>
      <c r="M847" s="41">
        <v>0.04</v>
      </c>
      <c r="N847" s="41">
        <v>0</v>
      </c>
      <c r="O847" s="40">
        <v>25791</v>
      </c>
      <c r="P847" s="40">
        <v>25244</v>
      </c>
      <c r="Q847" s="43">
        <v>25791</v>
      </c>
      <c r="R847" s="43">
        <v>8110</v>
      </c>
      <c r="S847" s="40" t="s">
        <v>115</v>
      </c>
      <c r="T847" s="40" t="s">
        <v>147</v>
      </c>
      <c r="U847" s="43">
        <v>54.65</v>
      </c>
      <c r="V847" s="43">
        <v>0</v>
      </c>
      <c r="W847" s="43">
        <v>1.58</v>
      </c>
      <c r="X847" s="43">
        <v>0.15</v>
      </c>
      <c r="Y847" s="43">
        <f t="shared" si="78"/>
        <v>1.1059999999999999</v>
      </c>
      <c r="Z847" s="43">
        <f t="shared" si="79"/>
        <v>7.4999999999999997E-2</v>
      </c>
      <c r="AA847" s="43">
        <v>0.74</v>
      </c>
      <c r="AB847" s="44">
        <v>5.8647651547681798E-2</v>
      </c>
      <c r="AC847">
        <f t="shared" si="80"/>
        <v>244</v>
      </c>
      <c r="AD847">
        <f t="shared" si="81"/>
        <v>1</v>
      </c>
      <c r="AE847">
        <f t="shared" si="82"/>
        <v>0</v>
      </c>
      <c r="AF847">
        <f>'TP Factors'!$D$3</f>
        <v>1.168489000131735</v>
      </c>
      <c r="AG847">
        <f t="shared" si="83"/>
        <v>0</v>
      </c>
    </row>
    <row r="848" spans="1:33">
      <c r="A848" s="40" t="s">
        <v>65</v>
      </c>
      <c r="B848" s="40">
        <v>27</v>
      </c>
      <c r="C848" s="40" t="s">
        <v>66</v>
      </c>
      <c r="D848" s="41">
        <v>33.090000000000003</v>
      </c>
      <c r="E848" s="40" t="s">
        <v>67</v>
      </c>
      <c r="F848" s="40">
        <v>1234</v>
      </c>
      <c r="G848" s="35">
        <v>40</v>
      </c>
      <c r="H848" s="40" t="s">
        <v>68</v>
      </c>
      <c r="I848" s="40" t="s">
        <v>69</v>
      </c>
      <c r="J848" s="40">
        <v>10</v>
      </c>
      <c r="K848" s="42">
        <v>55.341945471400003</v>
      </c>
      <c r="L848" s="42">
        <v>44.226966676399996</v>
      </c>
      <c r="M848" s="41">
        <v>0.01</v>
      </c>
      <c r="N848" s="41">
        <v>0</v>
      </c>
      <c r="O848" s="40">
        <v>25848</v>
      </c>
      <c r="P848" s="40">
        <v>25299</v>
      </c>
      <c r="Q848" s="43">
        <v>25848</v>
      </c>
      <c r="R848" s="43">
        <v>8110</v>
      </c>
      <c r="S848" s="40" t="s">
        <v>115</v>
      </c>
      <c r="T848" s="40" t="s">
        <v>147</v>
      </c>
      <c r="U848" s="43">
        <v>54.65</v>
      </c>
      <c r="V848" s="43">
        <v>0</v>
      </c>
      <c r="W848" s="43">
        <v>1.58</v>
      </c>
      <c r="X848" s="43">
        <v>0.15</v>
      </c>
      <c r="Y848" s="43">
        <f t="shared" si="78"/>
        <v>1.1059999999999999</v>
      </c>
      <c r="Z848" s="43">
        <f t="shared" si="79"/>
        <v>7.4999999999999997E-2</v>
      </c>
      <c r="AA848" s="43">
        <v>0.74</v>
      </c>
      <c r="AB848" s="44">
        <v>1.0928677750676E-2</v>
      </c>
      <c r="AC848">
        <f t="shared" si="80"/>
        <v>45</v>
      </c>
      <c r="AD848">
        <f t="shared" si="81"/>
        <v>0</v>
      </c>
      <c r="AE848">
        <f t="shared" si="82"/>
        <v>0</v>
      </c>
      <c r="AF848">
        <f>'TP Factors'!$D$3</f>
        <v>1.168489000131735</v>
      </c>
      <c r="AG848">
        <f t="shared" si="83"/>
        <v>0</v>
      </c>
    </row>
    <row r="849" spans="1:33">
      <c r="A849" s="40" t="s">
        <v>65</v>
      </c>
      <c r="B849" s="40">
        <v>27</v>
      </c>
      <c r="C849" s="40" t="s">
        <v>66</v>
      </c>
      <c r="D849" s="41">
        <v>33.090000000000003</v>
      </c>
      <c r="E849" s="40" t="s">
        <v>67</v>
      </c>
      <c r="F849" s="40">
        <v>1234</v>
      </c>
      <c r="G849" s="35">
        <v>40</v>
      </c>
      <c r="H849" s="40" t="s">
        <v>68</v>
      </c>
      <c r="I849" s="40" t="s">
        <v>69</v>
      </c>
      <c r="J849" s="40">
        <v>16</v>
      </c>
      <c r="K849" s="42">
        <v>43.323017691399997</v>
      </c>
      <c r="L849" s="42">
        <v>70.942742541800001</v>
      </c>
      <c r="M849" s="41">
        <v>0.01</v>
      </c>
      <c r="N849" s="41">
        <v>0</v>
      </c>
      <c r="O849" s="40">
        <v>25883</v>
      </c>
      <c r="P849" s="40">
        <v>25334</v>
      </c>
      <c r="Q849" s="43">
        <v>25883</v>
      </c>
      <c r="R849" s="43">
        <v>8110</v>
      </c>
      <c r="S849" s="40" t="s">
        <v>115</v>
      </c>
      <c r="T849" s="40" t="s">
        <v>147</v>
      </c>
      <c r="U849" s="43">
        <v>54.65</v>
      </c>
      <c r="V849" s="43">
        <v>0</v>
      </c>
      <c r="W849" s="43">
        <v>1.58</v>
      </c>
      <c r="X849" s="43">
        <v>0.15</v>
      </c>
      <c r="Y849" s="43">
        <f t="shared" si="78"/>
        <v>1.1059999999999999</v>
      </c>
      <c r="Z849" s="43">
        <f t="shared" si="79"/>
        <v>7.4999999999999997E-2</v>
      </c>
      <c r="AA849" s="43">
        <v>0.74</v>
      </c>
      <c r="AB849" s="44">
        <v>1.7491705767119899E-2</v>
      </c>
      <c r="AC849">
        <f t="shared" si="80"/>
        <v>73</v>
      </c>
      <c r="AD849">
        <f t="shared" si="81"/>
        <v>0</v>
      </c>
      <c r="AE849">
        <f t="shared" si="82"/>
        <v>0</v>
      </c>
      <c r="AF849">
        <f>'TP Factors'!$D$3</f>
        <v>1.168489000131735</v>
      </c>
      <c r="AG849">
        <f t="shared" si="83"/>
        <v>0</v>
      </c>
    </row>
    <row r="850" spans="1:33">
      <c r="A850" s="40" t="s">
        <v>65</v>
      </c>
      <c r="B850" s="40">
        <v>27</v>
      </c>
      <c r="C850" s="40" t="s">
        <v>66</v>
      </c>
      <c r="D850" s="41">
        <v>33.090000000000003</v>
      </c>
      <c r="E850" s="40" t="s">
        <v>67</v>
      </c>
      <c r="F850" s="40">
        <v>1234</v>
      </c>
      <c r="G850" s="35">
        <v>40</v>
      </c>
      <c r="H850" s="40" t="s">
        <v>68</v>
      </c>
      <c r="I850" s="40" t="s">
        <v>69</v>
      </c>
      <c r="J850" s="40">
        <v>271</v>
      </c>
      <c r="K850" s="42">
        <v>299.70119220499998</v>
      </c>
      <c r="L850" s="42">
        <v>1635.3120893299999</v>
      </c>
      <c r="M850" s="41">
        <v>0.22</v>
      </c>
      <c r="N850" s="41">
        <v>0.02</v>
      </c>
      <c r="O850" s="40">
        <v>25911</v>
      </c>
      <c r="P850" s="40">
        <v>25362</v>
      </c>
      <c r="Q850" s="43">
        <v>25911</v>
      </c>
      <c r="R850" s="43">
        <v>8110</v>
      </c>
      <c r="S850" s="40" t="s">
        <v>77</v>
      </c>
      <c r="T850" s="40" t="s">
        <v>117</v>
      </c>
      <c r="U850" s="43">
        <v>54.65</v>
      </c>
      <c r="V850" s="43">
        <v>0</v>
      </c>
      <c r="W850" s="43">
        <v>1.58</v>
      </c>
      <c r="X850" s="43">
        <v>0.15</v>
      </c>
      <c r="Y850" s="43">
        <f t="shared" si="78"/>
        <v>1.1059999999999999</v>
      </c>
      <c r="Z850" s="43">
        <f t="shared" si="79"/>
        <v>7.4999999999999997E-2</v>
      </c>
      <c r="AA850" s="43">
        <v>0.63</v>
      </c>
      <c r="AB850" s="44">
        <v>0.40409280129521902</v>
      </c>
      <c r="AC850">
        <f t="shared" si="80"/>
        <v>1430</v>
      </c>
      <c r="AD850">
        <f t="shared" si="81"/>
        <v>3</v>
      </c>
      <c r="AE850">
        <f t="shared" si="82"/>
        <v>0.2</v>
      </c>
      <c r="AF850">
        <f>'TP Factors'!$D$3</f>
        <v>1.168489000131735</v>
      </c>
      <c r="AG850">
        <f t="shared" si="83"/>
        <v>0.2</v>
      </c>
    </row>
    <row r="851" spans="1:33">
      <c r="A851" s="40" t="s">
        <v>65</v>
      </c>
      <c r="B851" s="40">
        <v>27</v>
      </c>
      <c r="C851" s="40" t="s">
        <v>66</v>
      </c>
      <c r="D851" s="41">
        <v>33.090000000000003</v>
      </c>
      <c r="E851" s="40" t="s">
        <v>67</v>
      </c>
      <c r="F851" s="40">
        <v>1234</v>
      </c>
      <c r="G851" s="35">
        <v>40</v>
      </c>
      <c r="H851" s="40" t="s">
        <v>68</v>
      </c>
      <c r="I851" s="40" t="s">
        <v>69</v>
      </c>
      <c r="J851" s="40">
        <v>32</v>
      </c>
      <c r="K851" s="42">
        <v>67.443806366700002</v>
      </c>
      <c r="L851" s="42">
        <v>144.36658044199999</v>
      </c>
      <c r="M851" s="41">
        <v>0.03</v>
      </c>
      <c r="N851" s="41">
        <v>0</v>
      </c>
      <c r="O851" s="40">
        <v>25985</v>
      </c>
      <c r="P851" s="40">
        <v>25436</v>
      </c>
      <c r="Q851" s="43">
        <v>25985</v>
      </c>
      <c r="R851" s="43">
        <v>8110</v>
      </c>
      <c r="S851" s="40" t="s">
        <v>115</v>
      </c>
      <c r="T851" s="40" t="s">
        <v>147</v>
      </c>
      <c r="U851" s="43">
        <v>54.65</v>
      </c>
      <c r="V851" s="43">
        <v>0</v>
      </c>
      <c r="W851" s="43">
        <v>1.58</v>
      </c>
      <c r="X851" s="43">
        <v>0.15</v>
      </c>
      <c r="Y851" s="43">
        <f t="shared" si="78"/>
        <v>1.1059999999999999</v>
      </c>
      <c r="Z851" s="43">
        <f t="shared" si="79"/>
        <v>7.4999999999999997E-2</v>
      </c>
      <c r="AA851" s="43">
        <v>0.74</v>
      </c>
      <c r="AB851" s="44">
        <v>3.5669196235753001E-2</v>
      </c>
      <c r="AC851">
        <f t="shared" si="80"/>
        <v>148</v>
      </c>
      <c r="AD851">
        <f t="shared" si="81"/>
        <v>0</v>
      </c>
      <c r="AE851">
        <f t="shared" si="82"/>
        <v>0</v>
      </c>
      <c r="AF851">
        <f>'TP Factors'!$D$3</f>
        <v>1.168489000131735</v>
      </c>
      <c r="AG851">
        <f t="shared" si="83"/>
        <v>0</v>
      </c>
    </row>
    <row r="852" spans="1:33">
      <c r="A852" s="40" t="s">
        <v>65</v>
      </c>
      <c r="B852" s="40">
        <v>27</v>
      </c>
      <c r="C852" s="40" t="s">
        <v>66</v>
      </c>
      <c r="D852" s="41">
        <v>33.090000000000003</v>
      </c>
      <c r="E852" s="40" t="s">
        <v>67</v>
      </c>
      <c r="F852" s="40">
        <v>1234</v>
      </c>
      <c r="G852" s="35">
        <v>40</v>
      </c>
      <c r="H852" s="40" t="s">
        <v>68</v>
      </c>
      <c r="I852" s="40" t="s">
        <v>69</v>
      </c>
      <c r="J852" s="40">
        <v>4</v>
      </c>
      <c r="K852" s="42">
        <v>22.5909967919</v>
      </c>
      <c r="L852" s="42">
        <v>17.2282923695</v>
      </c>
      <c r="M852" s="41">
        <v>0</v>
      </c>
      <c r="N852" s="41">
        <v>0</v>
      </c>
      <c r="O852" s="40">
        <v>26054</v>
      </c>
      <c r="P852" s="40">
        <v>25504</v>
      </c>
      <c r="Q852" s="43">
        <v>26054</v>
      </c>
      <c r="R852" s="43">
        <v>8110</v>
      </c>
      <c r="S852" s="40" t="s">
        <v>115</v>
      </c>
      <c r="T852" s="40" t="s">
        <v>147</v>
      </c>
      <c r="U852" s="43">
        <v>54.65</v>
      </c>
      <c r="V852" s="43">
        <v>0</v>
      </c>
      <c r="W852" s="43">
        <v>1.58</v>
      </c>
      <c r="X852" s="43">
        <v>0.15</v>
      </c>
      <c r="Y852" s="43">
        <f t="shared" si="78"/>
        <v>1.1059999999999999</v>
      </c>
      <c r="Z852" s="43">
        <f t="shared" si="79"/>
        <v>7.4999999999999997E-2</v>
      </c>
      <c r="AA852" s="43">
        <v>0.74</v>
      </c>
      <c r="AB852" s="44">
        <v>4.0198314903694098E-3</v>
      </c>
      <c r="AC852">
        <f t="shared" si="80"/>
        <v>17</v>
      </c>
      <c r="AD852">
        <f t="shared" si="81"/>
        <v>0</v>
      </c>
      <c r="AE852">
        <f t="shared" si="82"/>
        <v>0</v>
      </c>
      <c r="AF852">
        <f>'TP Factors'!$D$3</f>
        <v>1.168489000131735</v>
      </c>
      <c r="AG852">
        <f t="shared" si="83"/>
        <v>0</v>
      </c>
    </row>
    <row r="853" spans="1:33">
      <c r="A853" s="40" t="s">
        <v>65</v>
      </c>
      <c r="B853" s="40">
        <v>27</v>
      </c>
      <c r="C853" s="40" t="s">
        <v>66</v>
      </c>
      <c r="D853" s="41">
        <v>33.090000000000003</v>
      </c>
      <c r="E853" s="40" t="s">
        <v>67</v>
      </c>
      <c r="F853" s="40">
        <v>1234</v>
      </c>
      <c r="G853" s="35">
        <v>40</v>
      </c>
      <c r="H853" s="40" t="s">
        <v>68</v>
      </c>
      <c r="I853" s="40" t="s">
        <v>69</v>
      </c>
      <c r="J853" s="40">
        <v>65</v>
      </c>
      <c r="K853" s="42">
        <v>84.4065681318</v>
      </c>
      <c r="L853" s="42">
        <v>290.79537045799998</v>
      </c>
      <c r="M853" s="41">
        <v>0.05</v>
      </c>
      <c r="N853" s="41">
        <v>0</v>
      </c>
      <c r="O853" s="40">
        <v>26191</v>
      </c>
      <c r="P853" s="40">
        <v>25638</v>
      </c>
      <c r="Q853" s="43">
        <v>26191</v>
      </c>
      <c r="R853" s="43">
        <v>8110</v>
      </c>
      <c r="S853" s="40" t="s">
        <v>115</v>
      </c>
      <c r="T853" s="40" t="s">
        <v>147</v>
      </c>
      <c r="U853" s="43">
        <v>54.65</v>
      </c>
      <c r="V853" s="43">
        <v>0</v>
      </c>
      <c r="W853" s="43">
        <v>1.58</v>
      </c>
      <c r="X853" s="43">
        <v>0.15</v>
      </c>
      <c r="Y853" s="43">
        <f t="shared" si="78"/>
        <v>1.1059999999999999</v>
      </c>
      <c r="Z853" s="43">
        <f t="shared" si="79"/>
        <v>7.4999999999999997E-2</v>
      </c>
      <c r="AA853" s="43">
        <v>0.74</v>
      </c>
      <c r="AB853" s="44">
        <v>7.1855752711828605E-2</v>
      </c>
      <c r="AC853">
        <f t="shared" si="80"/>
        <v>299</v>
      </c>
      <c r="AD853">
        <f t="shared" si="81"/>
        <v>1</v>
      </c>
      <c r="AE853">
        <f t="shared" si="82"/>
        <v>0</v>
      </c>
      <c r="AF853">
        <f>'TP Factors'!$D$3</f>
        <v>1.168489000131735</v>
      </c>
      <c r="AG853">
        <f t="shared" si="83"/>
        <v>0</v>
      </c>
    </row>
    <row r="854" spans="1:33">
      <c r="A854" s="40" t="s">
        <v>65</v>
      </c>
      <c r="B854" s="40">
        <v>27</v>
      </c>
      <c r="C854" s="40" t="s">
        <v>66</v>
      </c>
      <c r="D854" s="41">
        <v>33.090000000000003</v>
      </c>
      <c r="E854" s="40" t="s">
        <v>67</v>
      </c>
      <c r="F854" s="40">
        <v>1234</v>
      </c>
      <c r="G854" s="35">
        <v>40</v>
      </c>
      <c r="H854" s="40" t="s">
        <v>68</v>
      </c>
      <c r="I854" s="40" t="s">
        <v>69</v>
      </c>
      <c r="J854" s="40">
        <v>50</v>
      </c>
      <c r="K854" s="42">
        <v>240.08357250099999</v>
      </c>
      <c r="L854" s="42">
        <v>304.03633690999999</v>
      </c>
      <c r="M854" s="41">
        <v>0.04</v>
      </c>
      <c r="N854" s="41">
        <v>0</v>
      </c>
      <c r="O854" s="40">
        <v>26192</v>
      </c>
      <c r="P854" s="40">
        <v>25639</v>
      </c>
      <c r="Q854" s="43">
        <v>26192</v>
      </c>
      <c r="R854" s="43">
        <v>8110</v>
      </c>
      <c r="S854" s="40" t="s">
        <v>77</v>
      </c>
      <c r="T854" s="40" t="s">
        <v>117</v>
      </c>
      <c r="U854" s="43">
        <v>54.65</v>
      </c>
      <c r="V854" s="43">
        <v>0</v>
      </c>
      <c r="W854" s="43">
        <v>1.58</v>
      </c>
      <c r="X854" s="43">
        <v>0.15</v>
      </c>
      <c r="Y854" s="43">
        <f t="shared" si="78"/>
        <v>1.1059999999999999</v>
      </c>
      <c r="Z854" s="43">
        <f t="shared" si="79"/>
        <v>7.4999999999999997E-2</v>
      </c>
      <c r="AA854" s="43">
        <v>0.63</v>
      </c>
      <c r="AB854" s="44">
        <v>4.2469629453214201E-3</v>
      </c>
      <c r="AC854">
        <f t="shared" si="80"/>
        <v>15</v>
      </c>
      <c r="AD854">
        <f t="shared" si="81"/>
        <v>0</v>
      </c>
      <c r="AE854">
        <f t="shared" si="82"/>
        <v>0</v>
      </c>
      <c r="AF854">
        <f>'TP Factors'!$D$3</f>
        <v>1.168489000131735</v>
      </c>
      <c r="AG854">
        <f t="shared" si="83"/>
        <v>0</v>
      </c>
    </row>
    <row r="855" spans="1:33">
      <c r="A855" s="40" t="s">
        <v>65</v>
      </c>
      <c r="B855" s="40">
        <v>27</v>
      </c>
      <c r="C855" s="40" t="s">
        <v>66</v>
      </c>
      <c r="D855" s="41">
        <v>33.090000000000003</v>
      </c>
      <c r="E855" s="40" t="s">
        <v>67</v>
      </c>
      <c r="F855" s="40">
        <v>1234</v>
      </c>
      <c r="G855" s="35">
        <v>102.5</v>
      </c>
      <c r="H855" s="40" t="s">
        <v>68</v>
      </c>
      <c r="I855" s="40" t="s">
        <v>69</v>
      </c>
      <c r="J855" s="40">
        <v>3</v>
      </c>
      <c r="K855" s="42">
        <v>15.6860502763</v>
      </c>
      <c r="L855" s="42">
        <v>10.144414234699999</v>
      </c>
      <c r="M855" s="41">
        <v>0</v>
      </c>
      <c r="N855" s="41">
        <v>0</v>
      </c>
      <c r="O855" s="40">
        <v>26193</v>
      </c>
      <c r="P855" s="40">
        <v>25640</v>
      </c>
      <c r="Q855" s="43">
        <v>26193</v>
      </c>
      <c r="R855" s="43">
        <v>1300</v>
      </c>
      <c r="S855" s="40" t="s">
        <v>77</v>
      </c>
      <c r="T855" s="40" t="s">
        <v>83</v>
      </c>
      <c r="U855" s="43">
        <v>54.65</v>
      </c>
      <c r="V855" s="43">
        <v>0</v>
      </c>
      <c r="W855" s="43">
        <v>2.42</v>
      </c>
      <c r="X855" s="43">
        <v>0.51600000000000001</v>
      </c>
      <c r="Y855" s="43">
        <f t="shared" si="78"/>
        <v>1.694</v>
      </c>
      <c r="Z855" s="43">
        <f t="shared" si="79"/>
        <v>0.25800000000000001</v>
      </c>
      <c r="AA855" s="43">
        <v>0.63100000000000001</v>
      </c>
      <c r="AB855" s="44">
        <v>2.5067293215331999E-3</v>
      </c>
      <c r="AC855">
        <f t="shared" si="80"/>
        <v>9</v>
      </c>
      <c r="AD855">
        <f t="shared" si="81"/>
        <v>0</v>
      </c>
      <c r="AE855">
        <f t="shared" si="82"/>
        <v>0</v>
      </c>
      <c r="AF855">
        <f>'TP Factors'!$D$3</f>
        <v>1.168489000131735</v>
      </c>
      <c r="AG855">
        <f t="shared" si="83"/>
        <v>0</v>
      </c>
    </row>
    <row r="856" spans="1:33">
      <c r="A856" s="40" t="s">
        <v>65</v>
      </c>
      <c r="B856" s="40">
        <v>27</v>
      </c>
      <c r="C856" s="40" t="s">
        <v>66</v>
      </c>
      <c r="D856" s="41">
        <v>33.090000000000003</v>
      </c>
      <c r="E856" s="40" t="s">
        <v>67</v>
      </c>
      <c r="F856" s="40">
        <v>1234</v>
      </c>
      <c r="G856" s="35">
        <v>40</v>
      </c>
      <c r="H856" s="40" t="s">
        <v>68</v>
      </c>
      <c r="I856" s="40" t="s">
        <v>69</v>
      </c>
      <c r="J856" s="40">
        <v>79</v>
      </c>
      <c r="K856" s="42">
        <v>93.735212479599994</v>
      </c>
      <c r="L856" s="42">
        <v>355.62635028099999</v>
      </c>
      <c r="M856" s="41">
        <v>0.06</v>
      </c>
      <c r="N856" s="41">
        <v>0.01</v>
      </c>
      <c r="O856" s="40">
        <v>26289</v>
      </c>
      <c r="P856" s="40">
        <v>25734</v>
      </c>
      <c r="Q856" s="43">
        <v>26289</v>
      </c>
      <c r="R856" s="43">
        <v>8110</v>
      </c>
      <c r="S856" s="40" t="s">
        <v>115</v>
      </c>
      <c r="T856" s="40" t="s">
        <v>147</v>
      </c>
      <c r="U856" s="43">
        <v>54.65</v>
      </c>
      <c r="V856" s="43">
        <v>0</v>
      </c>
      <c r="W856" s="43">
        <v>1.58</v>
      </c>
      <c r="X856" s="43">
        <v>0.15</v>
      </c>
      <c r="Y856" s="43">
        <f t="shared" si="78"/>
        <v>1.1059999999999999</v>
      </c>
      <c r="Z856" s="43">
        <f t="shared" si="79"/>
        <v>7.4999999999999997E-2</v>
      </c>
      <c r="AA856" s="43">
        <v>0.74</v>
      </c>
      <c r="AB856" s="44">
        <v>8.5188285578945394E-2</v>
      </c>
      <c r="AC856">
        <f t="shared" si="80"/>
        <v>354</v>
      </c>
      <c r="AD856">
        <f t="shared" si="81"/>
        <v>1</v>
      </c>
      <c r="AE856">
        <f t="shared" si="82"/>
        <v>0.1</v>
      </c>
      <c r="AF856">
        <f>'TP Factors'!$D$3</f>
        <v>1.168489000131735</v>
      </c>
      <c r="AG856">
        <f t="shared" si="83"/>
        <v>0.1</v>
      </c>
    </row>
    <row r="857" spans="1:33">
      <c r="AB857" s="44">
        <f>SUM(AB2:AB856)</f>
        <v>1072.4766413245375</v>
      </c>
      <c r="AC857">
        <f t="shared" si="80"/>
        <v>0</v>
      </c>
      <c r="AD857">
        <f t="shared" si="81"/>
        <v>0</v>
      </c>
      <c r="AE857">
        <f t="shared" si="82"/>
        <v>0</v>
      </c>
      <c r="AF857">
        <f>'TP Factors'!$D$3</f>
        <v>1.168489000131735</v>
      </c>
      <c r="AG857">
        <f t="shared" si="83"/>
        <v>0</v>
      </c>
    </row>
    <row r="858" spans="1:33">
      <c r="AD858">
        <f>SUM(AD2:AD857)</f>
        <v>10808</v>
      </c>
      <c r="AG858">
        <f>SUM(AG2:AG857)</f>
        <v>2393.599999999989</v>
      </c>
    </row>
  </sheetData>
  <sortState ref="A2:Z856">
    <sortCondition descending="1" ref="V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G20" sqref="G20:H20"/>
    </sheetView>
  </sheetViews>
  <sheetFormatPr defaultRowHeight="15"/>
  <cols>
    <col min="1" max="1" width="8.85546875" bestFit="1" customWidth="1"/>
    <col min="2" max="2" width="8.42578125" bestFit="1" customWidth="1"/>
    <col min="3" max="3" width="8.5703125" bestFit="1" customWidth="1"/>
    <col min="4" max="4" width="12" bestFit="1" customWidth="1"/>
  </cols>
  <sheetData>
    <row r="1" spans="1:4">
      <c r="A1" s="46" t="s">
        <v>46</v>
      </c>
      <c r="B1" s="46" t="s">
        <v>161</v>
      </c>
      <c r="C1" s="46" t="s">
        <v>162</v>
      </c>
      <c r="D1" s="46" t="s">
        <v>159</v>
      </c>
    </row>
    <row r="2" spans="1:4">
      <c r="A2" s="47" t="s">
        <v>163</v>
      </c>
      <c r="B2" s="48">
        <v>21083.599999999999</v>
      </c>
      <c r="C2" s="49">
        <v>13901</v>
      </c>
      <c r="D2" s="47">
        <f>C2/B2</f>
        <v>0.65932762905765618</v>
      </c>
    </row>
    <row r="3" spans="1:4">
      <c r="A3" s="47" t="s">
        <v>68</v>
      </c>
      <c r="B3" s="48">
        <v>3795.5</v>
      </c>
      <c r="C3" s="49">
        <v>4435</v>
      </c>
      <c r="D3" s="47">
        <f t="shared" ref="D3:D7" si="0">C3/B3</f>
        <v>1.168489000131735</v>
      </c>
    </row>
    <row r="4" spans="1:4">
      <c r="A4" s="47" t="s">
        <v>164</v>
      </c>
      <c r="B4" s="48">
        <v>20772.400000000001</v>
      </c>
      <c r="C4" s="49">
        <v>20377</v>
      </c>
      <c r="D4" s="47">
        <f t="shared" si="0"/>
        <v>0.98096512680287296</v>
      </c>
    </row>
    <row r="5" spans="1:4">
      <c r="A5" s="47" t="s">
        <v>165</v>
      </c>
      <c r="B5" s="48">
        <v>21106.5</v>
      </c>
      <c r="C5" s="49">
        <v>18618</v>
      </c>
      <c r="D5" s="47">
        <f t="shared" si="0"/>
        <v>0.88209793191670816</v>
      </c>
    </row>
    <row r="6" spans="1:4">
      <c r="A6" s="47" t="s">
        <v>166</v>
      </c>
      <c r="B6" s="48">
        <v>4173.5</v>
      </c>
      <c r="C6" s="49">
        <v>4418</v>
      </c>
      <c r="D6" s="47">
        <f t="shared" si="0"/>
        <v>1.0585839223673177</v>
      </c>
    </row>
    <row r="7" spans="1:4">
      <c r="A7" s="47" t="s">
        <v>167</v>
      </c>
      <c r="B7" s="48">
        <v>30857.7</v>
      </c>
      <c r="C7" s="49">
        <v>31758</v>
      </c>
      <c r="D7" s="47">
        <f t="shared" si="0"/>
        <v>1.0291758621024898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Wet Pond Calcs</vt:lpstr>
      <vt:lpstr>2 Chain of Lakes Pond</vt:lpstr>
      <vt:lpstr>TP Factors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2011-11-11T14:53:14Z</cp:lastPrinted>
  <dcterms:created xsi:type="dcterms:W3CDTF">2011-08-10T20:44:01Z</dcterms:created>
  <dcterms:modified xsi:type="dcterms:W3CDTF">2011-12-16T16:21:24Z</dcterms:modified>
</cp:coreProperties>
</file>