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Wet Pond Calcs" sheetId="2" r:id="rId2"/>
    <sheet name="Retention BMP calcs" sheetId="10" r:id="rId3"/>
    <sheet name="Eastern Shores" sheetId="4" r:id="rId4"/>
    <sheet name="West Pine Bluff" sheetId="3" r:id="rId5"/>
    <sheet name="Wildwood Ave" sheetId="5" r:id="rId6"/>
    <sheet name="Gabordy" sheetId="6" r:id="rId7"/>
    <sheet name="Kennedy Park" sheetId="7" r:id="rId8"/>
    <sheet name="Frances Dr" sheetId="8" r:id="rId9"/>
    <sheet name="Hotel Dr" sheetId="9" r:id="rId10"/>
  </sheets>
  <definedNames>
    <definedName name="_xlnm.Print_Area" localSheetId="0">Summary!$A$1:$K$12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K14" i="1"/>
  <c r="H14"/>
  <c r="K12"/>
  <c r="H12"/>
  <c r="K2"/>
  <c r="H2"/>
  <c r="B7" i="10"/>
  <c r="B3" l="1"/>
  <c r="B5" i="2"/>
  <c r="B4"/>
</calcChain>
</file>

<file path=xl/sharedStrings.xml><?xml version="1.0" encoding="utf-8"?>
<sst xmlns="http://schemas.openxmlformats.org/spreadsheetml/2006/main" count="100" uniqueCount="51">
  <si>
    <t>Project Name</t>
  </si>
  <si>
    <t>Treated Acres</t>
  </si>
  <si>
    <t>Project Zone</t>
  </si>
  <si>
    <t>Eastern Shores</t>
  </si>
  <si>
    <t>West Pine Bluff</t>
  </si>
  <si>
    <t>Wildwood Avenue</t>
  </si>
  <si>
    <t>Gabordy Canal Baffle Box</t>
  </si>
  <si>
    <t>Educational Efforts</t>
  </si>
  <si>
    <t>Kennedy Park Improvements</t>
  </si>
  <si>
    <t>Frances Drive Project</t>
  </si>
  <si>
    <t xml:space="preserve">Hotel Drive </t>
  </si>
  <si>
    <t>North A</t>
  </si>
  <si>
    <t>Project Number</t>
  </si>
  <si>
    <t>EW-1</t>
  </si>
  <si>
    <t>EW-2</t>
  </si>
  <si>
    <t>EW-3</t>
  </si>
  <si>
    <t>EW-4</t>
  </si>
  <si>
    <t>EW-5</t>
  </si>
  <si>
    <t>EW-6</t>
  </si>
  <si>
    <t>EW-7</t>
  </si>
  <si>
    <t>EW-8</t>
  </si>
  <si>
    <t>Project Type</t>
  </si>
  <si>
    <t>2nd generation baffle box</t>
  </si>
  <si>
    <t>Dry detention pond</t>
  </si>
  <si>
    <t>Education</t>
  </si>
  <si>
    <t>Wet detention pond</t>
  </si>
  <si>
    <t>Swales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</si>
  <si>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</si>
  <si>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</si>
  <si>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</si>
  <si>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</si>
  <si>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</si>
  <si>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</si>
  <si>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</si>
  <si>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</si>
  <si>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</si>
  <si>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Provided</t>
  </si>
  <si>
    <t>residence time</t>
  </si>
  <si>
    <t>days</t>
  </si>
  <si>
    <t>TN efficiency</t>
  </si>
  <si>
    <t>TP efficiency</t>
  </si>
  <si>
    <t>retention</t>
  </si>
  <si>
    <t>efficiency</t>
  </si>
  <si>
    <t xml:space="preserve"> of retention</t>
  </si>
  <si>
    <t>Frances Drive</t>
  </si>
  <si>
    <t>Hotel Drive</t>
  </si>
  <si>
    <t>N/A</t>
  </si>
  <si>
    <t>outside of basin</t>
  </si>
  <si>
    <t>15% Required Reduction</t>
  </si>
  <si>
    <t>Remaining Reduction</t>
  </si>
  <si>
    <t>credit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</si>
</sst>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#,##0.0"/>
  </numFmts>
  <fonts count="7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4" fillId="0" borderId="1" xfId="0" applyFont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0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4" fontId="4" fillId="0" borderId="1" xfId="0" applyNumberFormat="1" applyFont="1" applyBorder="1"/>
    <xf numFmtId="0" fontId="6" fillId="0" borderId="0" xfId="0" applyFont="1"/>
    <xf numFmtId="164" fontId="0" fillId="0" borderId="0" xfId="0" applyNumberFormat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/>
    <xf numFmtId="3" fontId="4" fillId="0" borderId="1" xfId="0" applyNumberFormat="1" applyFont="1" applyBorder="1"/>
    <xf numFmtId="0" fontId="5" fillId="0" borderId="1" xfId="0" applyFont="1" applyFill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166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0"/>
  <sheetViews>
    <sheetView tabSelected="1" zoomScaleNormal="100" zoomScaleSheetLayoutView="75" workbookViewId="0">
      <selection activeCell="L15" sqref="L15"/>
    </sheetView>
  </sheetViews>
  <sheetFormatPr defaultRowHeight="15"/>
  <cols>
    <col min="1" max="1" width="9.28515625" style="3" customWidth="1"/>
    <col min="2" max="3" width="15.7109375" style="3" customWidth="1"/>
    <col min="4" max="4" width="12.140625" style="3" customWidth="1"/>
    <col min="5" max="5" width="15" style="3" customWidth="1"/>
    <col min="6" max="6" width="12.5703125" style="3" customWidth="1"/>
    <col min="7" max="7" width="13" style="3" customWidth="1"/>
    <col min="8" max="8" width="10.5703125" style="3" customWidth="1"/>
    <col min="9" max="9" width="12.85546875" style="3" customWidth="1"/>
    <col min="10" max="10" width="12.7109375" style="3" customWidth="1"/>
    <col min="11" max="11" width="9.42578125" style="3" customWidth="1"/>
    <col min="12" max="16384" width="9.140625" style="3"/>
  </cols>
  <sheetData>
    <row r="1" spans="1:12" s="1" customFormat="1" ht="30">
      <c r="A1" s="6" t="s">
        <v>12</v>
      </c>
      <c r="B1" s="6" t="s">
        <v>0</v>
      </c>
      <c r="C1" s="6" t="s">
        <v>21</v>
      </c>
      <c r="D1" s="6" t="s">
        <v>2</v>
      </c>
      <c r="E1" s="6" t="s">
        <v>1</v>
      </c>
      <c r="F1" s="7" t="s">
        <v>27</v>
      </c>
      <c r="G1" s="8" t="s">
        <v>28</v>
      </c>
      <c r="H1" s="7" t="s">
        <v>29</v>
      </c>
      <c r="I1" s="7" t="s">
        <v>30</v>
      </c>
      <c r="J1" s="8" t="s">
        <v>31</v>
      </c>
      <c r="K1" s="7" t="s">
        <v>32</v>
      </c>
    </row>
    <row r="2" spans="1:12" ht="30">
      <c r="A2" s="2" t="s">
        <v>13</v>
      </c>
      <c r="B2" s="2" t="s">
        <v>7</v>
      </c>
      <c r="C2" s="2" t="s">
        <v>24</v>
      </c>
      <c r="D2" s="2" t="s">
        <v>11</v>
      </c>
      <c r="E2" s="2" t="s">
        <v>46</v>
      </c>
      <c r="F2" s="20">
        <v>1405</v>
      </c>
      <c r="G2" s="15">
        <v>5.2499999999999998E-2</v>
      </c>
      <c r="H2" s="5">
        <f>ROUND(F2*G2,0)</f>
        <v>74</v>
      </c>
      <c r="I2" s="5">
        <v>187.5</v>
      </c>
      <c r="J2" s="15">
        <v>5.2499999999999998E-2</v>
      </c>
      <c r="K2" s="5">
        <f>ROUND(I2*J2,1)</f>
        <v>9.8000000000000007</v>
      </c>
    </row>
    <row r="3" spans="1:12" ht="30">
      <c r="A3" s="2" t="s">
        <v>14</v>
      </c>
      <c r="B3" s="2" t="s">
        <v>3</v>
      </c>
      <c r="C3" s="2" t="s">
        <v>22</v>
      </c>
      <c r="D3" s="2" t="s">
        <v>11</v>
      </c>
      <c r="E3" s="18" t="s">
        <v>47</v>
      </c>
      <c r="F3" s="21" t="s">
        <v>46</v>
      </c>
      <c r="G3" s="21" t="s">
        <v>46</v>
      </c>
      <c r="H3" s="5">
        <v>0</v>
      </c>
      <c r="I3" s="21" t="s">
        <v>46</v>
      </c>
      <c r="J3" s="21" t="s">
        <v>46</v>
      </c>
      <c r="K3" s="5">
        <v>0</v>
      </c>
    </row>
    <row r="4" spans="1:12" ht="30">
      <c r="A4" s="2" t="s">
        <v>15</v>
      </c>
      <c r="B4" s="2" t="s">
        <v>4</v>
      </c>
      <c r="C4" s="2" t="s">
        <v>23</v>
      </c>
      <c r="D4" s="2" t="s">
        <v>11</v>
      </c>
      <c r="E4" s="18" t="s">
        <v>47</v>
      </c>
      <c r="F4" s="21" t="s">
        <v>46</v>
      </c>
      <c r="G4" s="21" t="s">
        <v>46</v>
      </c>
      <c r="H4" s="5">
        <v>0</v>
      </c>
      <c r="I4" s="21" t="s">
        <v>46</v>
      </c>
      <c r="J4" s="21" t="s">
        <v>46</v>
      </c>
      <c r="K4" s="5">
        <v>0</v>
      </c>
    </row>
    <row r="5" spans="1:12" ht="30">
      <c r="A5" s="2" t="s">
        <v>16</v>
      </c>
      <c r="B5" s="2" t="s">
        <v>5</v>
      </c>
      <c r="C5" s="2" t="s">
        <v>23</v>
      </c>
      <c r="D5" s="2" t="s">
        <v>11</v>
      </c>
      <c r="E5" s="18" t="s">
        <v>47</v>
      </c>
      <c r="F5" s="21" t="s">
        <v>46</v>
      </c>
      <c r="G5" s="21" t="s">
        <v>46</v>
      </c>
      <c r="H5" s="5">
        <v>0</v>
      </c>
      <c r="I5" s="21" t="s">
        <v>46</v>
      </c>
      <c r="J5" s="21" t="s">
        <v>46</v>
      </c>
      <c r="K5" s="5">
        <v>0</v>
      </c>
    </row>
    <row r="6" spans="1:12" ht="30">
      <c r="A6" s="2" t="s">
        <v>17</v>
      </c>
      <c r="B6" s="2" t="s">
        <v>6</v>
      </c>
      <c r="C6" s="2" t="s">
        <v>22</v>
      </c>
      <c r="D6" s="2" t="s">
        <v>11</v>
      </c>
      <c r="E6" s="18" t="s">
        <v>47</v>
      </c>
      <c r="F6" s="21" t="s">
        <v>46</v>
      </c>
      <c r="G6" s="21" t="s">
        <v>46</v>
      </c>
      <c r="H6" s="5">
        <v>0</v>
      </c>
      <c r="I6" s="21" t="s">
        <v>46</v>
      </c>
      <c r="J6" s="21" t="s">
        <v>46</v>
      </c>
      <c r="K6" s="5">
        <v>0</v>
      </c>
    </row>
    <row r="7" spans="1:12" ht="30">
      <c r="A7" s="2" t="s">
        <v>18</v>
      </c>
      <c r="B7" s="2" t="s">
        <v>8</v>
      </c>
      <c r="C7" s="2" t="s">
        <v>25</v>
      </c>
      <c r="D7" s="2" t="s">
        <v>11</v>
      </c>
      <c r="E7" s="18" t="s">
        <v>47</v>
      </c>
      <c r="F7" s="21" t="s">
        <v>46</v>
      </c>
      <c r="G7" s="21" t="s">
        <v>46</v>
      </c>
      <c r="H7" s="5">
        <v>0</v>
      </c>
      <c r="I7" s="21" t="s">
        <v>46</v>
      </c>
      <c r="J7" s="21" t="s">
        <v>46</v>
      </c>
      <c r="K7" s="5">
        <v>0</v>
      </c>
    </row>
    <row r="8" spans="1:12" ht="30">
      <c r="A8" s="2" t="s">
        <v>19</v>
      </c>
      <c r="B8" s="2" t="s">
        <v>9</v>
      </c>
      <c r="C8" s="2" t="s">
        <v>26</v>
      </c>
      <c r="D8" s="2" t="s">
        <v>11</v>
      </c>
      <c r="E8" s="18" t="s">
        <v>47</v>
      </c>
      <c r="F8" s="21" t="s">
        <v>46</v>
      </c>
      <c r="G8" s="21" t="s">
        <v>46</v>
      </c>
      <c r="H8" s="19">
        <v>0</v>
      </c>
      <c r="I8" s="21" t="s">
        <v>46</v>
      </c>
      <c r="J8" s="21" t="s">
        <v>46</v>
      </c>
      <c r="K8" s="19">
        <v>0</v>
      </c>
    </row>
    <row r="9" spans="1:12">
      <c r="A9" s="2" t="s">
        <v>20</v>
      </c>
      <c r="B9" s="2" t="s">
        <v>10</v>
      </c>
      <c r="C9" s="2" t="s">
        <v>26</v>
      </c>
      <c r="D9" s="2" t="s">
        <v>11</v>
      </c>
      <c r="E9" s="18" t="s">
        <v>47</v>
      </c>
      <c r="F9" s="21" t="s">
        <v>46</v>
      </c>
      <c r="G9" s="21" t="s">
        <v>46</v>
      </c>
      <c r="H9" s="19">
        <v>0</v>
      </c>
      <c r="I9" s="21" t="s">
        <v>46</v>
      </c>
      <c r="J9" s="21" t="s">
        <v>46</v>
      </c>
      <c r="K9" s="19">
        <v>0</v>
      </c>
    </row>
    <row r="10" spans="1:12">
      <c r="A10" s="4"/>
      <c r="B10" s="4"/>
      <c r="C10" s="4"/>
      <c r="D10" s="4"/>
      <c r="E10" s="4"/>
    </row>
    <row r="11" spans="1:12">
      <c r="A11" s="4"/>
      <c r="B11" s="4"/>
      <c r="C11" s="4"/>
      <c r="D11" s="4"/>
      <c r="E11" s="4"/>
      <c r="G11" s="9"/>
      <c r="H11" s="10" t="s">
        <v>33</v>
      </c>
      <c r="I11" s="11"/>
      <c r="J11" s="9"/>
      <c r="K11" s="12" t="s">
        <v>34</v>
      </c>
    </row>
    <row r="12" spans="1:12">
      <c r="A12" s="4"/>
      <c r="B12" s="4"/>
      <c r="C12" s="4"/>
      <c r="D12" s="4"/>
      <c r="E12" s="4"/>
      <c r="G12" s="13" t="s">
        <v>35</v>
      </c>
      <c r="H12" s="14">
        <f>SUM(H2:H9)</f>
        <v>74</v>
      </c>
      <c r="I12" s="11"/>
      <c r="J12" s="9"/>
      <c r="K12" s="22">
        <f>SUM(K2:K9)</f>
        <v>9.8000000000000007</v>
      </c>
    </row>
    <row r="13" spans="1:12">
      <c r="A13" s="4"/>
      <c r="B13" s="4"/>
      <c r="C13" s="4"/>
      <c r="D13" s="4"/>
      <c r="E13" s="4"/>
      <c r="F13" s="23"/>
      <c r="G13" s="24" t="s">
        <v>48</v>
      </c>
      <c r="H13" s="25">
        <v>24.3</v>
      </c>
      <c r="I13" s="23"/>
      <c r="J13" s="23"/>
      <c r="K13" s="25">
        <v>0</v>
      </c>
      <c r="L13" s="23"/>
    </row>
    <row r="14" spans="1:12">
      <c r="A14" s="4"/>
      <c r="B14" s="4"/>
      <c r="C14" s="4"/>
      <c r="D14" s="4"/>
      <c r="E14" s="4"/>
      <c r="F14" s="23"/>
      <c r="G14" s="24" t="s">
        <v>49</v>
      </c>
      <c r="H14" s="25">
        <f>H13-H12</f>
        <v>-49.7</v>
      </c>
      <c r="I14" s="23" t="s">
        <v>50</v>
      </c>
      <c r="J14" s="23"/>
      <c r="K14" s="25">
        <f>K13-K12</f>
        <v>-9.8000000000000007</v>
      </c>
      <c r="L14" s="23" t="s">
        <v>50</v>
      </c>
    </row>
    <row r="15" spans="1:12">
      <c r="A15" s="4"/>
      <c r="B15" s="4"/>
      <c r="C15" s="4"/>
      <c r="D15" s="4"/>
      <c r="E15" s="4"/>
    </row>
    <row r="16" spans="1:12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  <row r="30" spans="1:5">
      <c r="A30" s="4"/>
      <c r="B30" s="4"/>
      <c r="C30" s="4"/>
      <c r="D30" s="4"/>
      <c r="E30" s="4"/>
    </row>
    <row r="31" spans="1:5">
      <c r="A31" s="4"/>
      <c r="B31" s="4"/>
      <c r="C31" s="4"/>
      <c r="D31" s="4"/>
      <c r="E31" s="4"/>
    </row>
    <row r="32" spans="1:5">
      <c r="A32" s="4"/>
      <c r="B32" s="4"/>
      <c r="C32" s="4"/>
      <c r="D32" s="4"/>
      <c r="E32" s="4"/>
    </row>
    <row r="33" spans="1:5">
      <c r="A33" s="4"/>
      <c r="B33" s="4"/>
      <c r="C33" s="4"/>
      <c r="D33" s="4"/>
      <c r="E33" s="4"/>
    </row>
    <row r="34" spans="1:5">
      <c r="A34" s="4"/>
      <c r="B34" s="4"/>
      <c r="C34" s="4"/>
      <c r="D34" s="4"/>
      <c r="E34" s="4"/>
    </row>
    <row r="35" spans="1:5">
      <c r="A35" s="4"/>
      <c r="B35" s="4"/>
      <c r="C35" s="4"/>
      <c r="D35" s="4"/>
      <c r="E35" s="4"/>
    </row>
    <row r="36" spans="1:5">
      <c r="A36" s="4"/>
      <c r="B36" s="4"/>
      <c r="C36" s="4"/>
      <c r="D36" s="4"/>
      <c r="E36" s="4"/>
    </row>
    <row r="37" spans="1:5">
      <c r="A37" s="4"/>
      <c r="B37" s="4"/>
      <c r="C37" s="4"/>
      <c r="D37" s="4"/>
      <c r="E37" s="4"/>
    </row>
    <row r="38" spans="1:5">
      <c r="A38" s="4"/>
      <c r="B38" s="4"/>
      <c r="C38" s="4"/>
      <c r="D38" s="4"/>
      <c r="E38" s="4"/>
    </row>
    <row r="39" spans="1:5">
      <c r="A39" s="4"/>
      <c r="B39" s="4"/>
      <c r="C39" s="4"/>
      <c r="D39" s="4"/>
      <c r="E39" s="4"/>
    </row>
    <row r="40" spans="1:5">
      <c r="A40" s="4"/>
      <c r="B40" s="4"/>
      <c r="C40" s="4"/>
      <c r="D40" s="4"/>
      <c r="E40" s="4"/>
    </row>
    <row r="41" spans="1:5">
      <c r="A41" s="4"/>
      <c r="B41" s="4"/>
      <c r="C41" s="4"/>
      <c r="D41" s="4"/>
      <c r="E41" s="4"/>
    </row>
    <row r="42" spans="1:5">
      <c r="A42" s="4"/>
      <c r="B42" s="4"/>
      <c r="C42" s="4"/>
      <c r="D42" s="4"/>
      <c r="E42" s="4"/>
    </row>
    <row r="43" spans="1:5">
      <c r="A43" s="4"/>
      <c r="B43" s="4"/>
      <c r="C43" s="4"/>
      <c r="D43" s="4"/>
      <c r="E43" s="4"/>
    </row>
    <row r="44" spans="1:5">
      <c r="A44" s="4"/>
      <c r="B44" s="4"/>
      <c r="C44" s="4"/>
      <c r="D44" s="4"/>
      <c r="E44" s="4"/>
    </row>
    <row r="45" spans="1:5">
      <c r="A45" s="4"/>
      <c r="B45" s="4"/>
      <c r="C45" s="4"/>
      <c r="D45" s="4"/>
      <c r="E45" s="4"/>
    </row>
    <row r="46" spans="1:5">
      <c r="A46" s="4"/>
      <c r="B46" s="4"/>
      <c r="C46" s="4"/>
      <c r="D46" s="4"/>
      <c r="E46" s="4"/>
    </row>
    <row r="47" spans="1:5">
      <c r="A47" s="4"/>
      <c r="B47" s="4"/>
      <c r="C47" s="4"/>
      <c r="D47" s="4"/>
      <c r="E47" s="4"/>
    </row>
    <row r="48" spans="1:5">
      <c r="A48" s="4"/>
      <c r="B48" s="4"/>
      <c r="C48" s="4"/>
      <c r="D48" s="4"/>
      <c r="E48" s="4"/>
    </row>
    <row r="49" spans="1:5">
      <c r="A49" s="4"/>
      <c r="B49" s="4"/>
      <c r="C49" s="4"/>
      <c r="D49" s="4"/>
      <c r="E49" s="4"/>
    </row>
    <row r="50" spans="1:5">
      <c r="A50" s="4"/>
      <c r="B50" s="4"/>
      <c r="C50" s="4"/>
      <c r="D50" s="4"/>
      <c r="E50" s="4"/>
    </row>
    <row r="51" spans="1:5">
      <c r="A51" s="4"/>
      <c r="B51" s="4"/>
      <c r="C51" s="4"/>
      <c r="D51" s="4"/>
      <c r="E51" s="4"/>
    </row>
    <row r="52" spans="1:5">
      <c r="A52" s="4"/>
      <c r="B52" s="4"/>
      <c r="C52" s="4"/>
      <c r="D52" s="4"/>
      <c r="E52" s="4"/>
    </row>
    <row r="53" spans="1:5">
      <c r="A53" s="4"/>
      <c r="B53" s="4"/>
      <c r="C53" s="4"/>
      <c r="D53" s="4"/>
      <c r="E53" s="4"/>
    </row>
    <row r="54" spans="1:5">
      <c r="A54" s="4"/>
      <c r="B54" s="4"/>
      <c r="C54" s="4"/>
      <c r="D54" s="4"/>
      <c r="E54" s="4"/>
    </row>
    <row r="55" spans="1:5">
      <c r="A55" s="4"/>
      <c r="B55" s="4"/>
      <c r="C55" s="4"/>
      <c r="D55" s="4"/>
      <c r="E55" s="4"/>
    </row>
    <row r="56" spans="1:5">
      <c r="A56" s="4"/>
      <c r="B56" s="4"/>
      <c r="C56" s="4"/>
      <c r="D56" s="4"/>
      <c r="E56" s="4"/>
    </row>
    <row r="57" spans="1:5">
      <c r="A57" s="4"/>
      <c r="B57" s="4"/>
      <c r="C57" s="4"/>
      <c r="D57" s="4"/>
      <c r="E57" s="4"/>
    </row>
    <row r="58" spans="1:5">
      <c r="A58" s="4"/>
      <c r="B58" s="4"/>
      <c r="C58" s="4"/>
      <c r="D58" s="4"/>
      <c r="E58" s="4"/>
    </row>
    <row r="59" spans="1:5">
      <c r="A59" s="4"/>
      <c r="B59" s="4"/>
      <c r="C59" s="4"/>
      <c r="D59" s="4"/>
      <c r="E59" s="4"/>
    </row>
    <row r="60" spans="1:5">
      <c r="A60" s="4"/>
      <c r="B60" s="4"/>
      <c r="C60" s="4"/>
      <c r="D60" s="4"/>
      <c r="E60" s="4"/>
    </row>
    <row r="61" spans="1:5">
      <c r="A61" s="4"/>
      <c r="B61" s="4"/>
      <c r="C61" s="4"/>
      <c r="D61" s="4"/>
      <c r="E61" s="4"/>
    </row>
    <row r="62" spans="1:5">
      <c r="A62" s="4"/>
      <c r="B62" s="4"/>
      <c r="C62" s="4"/>
      <c r="D62" s="4"/>
      <c r="E62" s="4"/>
    </row>
    <row r="63" spans="1:5">
      <c r="A63" s="4"/>
      <c r="B63" s="4"/>
      <c r="C63" s="4"/>
      <c r="D63" s="4"/>
      <c r="E63" s="4"/>
    </row>
    <row r="64" spans="1:5">
      <c r="A64" s="4"/>
      <c r="B64" s="4"/>
      <c r="C64" s="4"/>
      <c r="D64" s="4"/>
      <c r="E64" s="4"/>
    </row>
    <row r="65" spans="1:5">
      <c r="A65" s="4"/>
      <c r="B65" s="4"/>
      <c r="C65" s="4"/>
      <c r="D65" s="4"/>
      <c r="E65" s="4"/>
    </row>
    <row r="66" spans="1:5">
      <c r="A66" s="4"/>
      <c r="B66" s="4"/>
      <c r="C66" s="4"/>
      <c r="D66" s="4"/>
      <c r="E66" s="4"/>
    </row>
    <row r="67" spans="1:5">
      <c r="A67" s="4"/>
      <c r="B67" s="4"/>
      <c r="C67" s="4"/>
      <c r="D67" s="4"/>
      <c r="E67" s="4"/>
    </row>
    <row r="68" spans="1:5">
      <c r="A68" s="4"/>
      <c r="B68" s="4"/>
      <c r="C68" s="4"/>
      <c r="D68" s="4"/>
      <c r="E68" s="4"/>
    </row>
    <row r="69" spans="1:5">
      <c r="A69" s="4"/>
      <c r="B69" s="4"/>
      <c r="C69" s="4"/>
      <c r="D69" s="4"/>
      <c r="E69" s="4"/>
    </row>
    <row r="70" spans="1:5">
      <c r="A70" s="4"/>
      <c r="B70" s="4"/>
      <c r="C70" s="4"/>
      <c r="D70" s="4"/>
      <c r="E70" s="4"/>
    </row>
  </sheetData>
  <phoneticPr fontId="1" type="noConversion"/>
  <pageMargins left="0.5" right="0.25" top="1" bottom="1" header="0.5" footer="0.5"/>
  <pageSetup scale="96" fitToWidth="0" fitToHeight="0" orientation="landscape" blackAndWhite="1" r:id="rId1"/>
  <headerFooter alignWithMargins="0">
    <oddHeader>&amp;C&amp;"Arial,Bold"North IRL Project Zone A
Edgewater Projects</oddHeader>
    <oddFooter>&amp;CPage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B5" sqref="B5"/>
    </sheetView>
  </sheetViews>
  <sheetFormatPr defaultRowHeight="12.75"/>
  <cols>
    <col min="1" max="1" width="13.28515625" bestFit="1" customWidth="1"/>
  </cols>
  <sheetData>
    <row r="1" spans="1:3">
      <c r="A1" s="16" t="s">
        <v>18</v>
      </c>
    </row>
    <row r="2" spans="1:3">
      <c r="B2" t="s">
        <v>36</v>
      </c>
    </row>
    <row r="3" spans="1:3">
      <c r="A3" t="s">
        <v>37</v>
      </c>
      <c r="B3">
        <v>26</v>
      </c>
      <c r="C3" t="s">
        <v>38</v>
      </c>
    </row>
    <row r="4" spans="1:3">
      <c r="A4" t="s">
        <v>39</v>
      </c>
      <c r="B4" s="17">
        <f>(ROUND((43.75*B3)/(4.38+B3),1))/100</f>
        <v>0.374</v>
      </c>
    </row>
    <row r="5" spans="1:3">
      <c r="A5" t="s">
        <v>40</v>
      </c>
      <c r="B5" s="17">
        <f>(ROUND(44.53+6.146*LN(B3)+0.145*(LN(B3)^2),1))/100</f>
        <v>0.66099999999999992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A6" sqref="A6"/>
    </sheetView>
  </sheetViews>
  <sheetFormatPr defaultRowHeight="12.75"/>
  <sheetData>
    <row r="1" spans="1:3">
      <c r="A1" s="16" t="s">
        <v>44</v>
      </c>
    </row>
    <row r="2" spans="1:3">
      <c r="A2" t="s">
        <v>41</v>
      </c>
      <c r="B2">
        <v>1</v>
      </c>
      <c r="C2" t="s">
        <v>43</v>
      </c>
    </row>
    <row r="3" spans="1:3">
      <c r="A3" t="s">
        <v>42</v>
      </c>
      <c r="B3" s="17">
        <f>0.8656*B2^0.5403</f>
        <v>0.86560000000000004</v>
      </c>
    </row>
    <row r="5" spans="1:3">
      <c r="A5" s="16" t="s">
        <v>45</v>
      </c>
    </row>
    <row r="6" spans="1:3">
      <c r="A6" t="s">
        <v>41</v>
      </c>
      <c r="B6">
        <v>1</v>
      </c>
      <c r="C6" t="s">
        <v>43</v>
      </c>
    </row>
    <row r="7" spans="1:3">
      <c r="A7" t="s">
        <v>42</v>
      </c>
      <c r="B7" s="17">
        <f>0.8656*B6^0.5403</f>
        <v>0.86560000000000004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Summary</vt:lpstr>
      <vt:lpstr>Wet Pond Calcs</vt:lpstr>
      <vt:lpstr>Retention BMP calcs</vt:lpstr>
      <vt:lpstr>Eastern Shores</vt:lpstr>
      <vt:lpstr>West Pine Bluff</vt:lpstr>
      <vt:lpstr>Wildwood Ave</vt:lpstr>
      <vt:lpstr>Gabordy</vt:lpstr>
      <vt:lpstr>Kennedy Park</vt:lpstr>
      <vt:lpstr>Frances Dr</vt:lpstr>
      <vt:lpstr>Hotel Dr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2011-12-09T16:53:12Z</cp:lastPrinted>
  <dcterms:created xsi:type="dcterms:W3CDTF">2006-03-30T19:10:57Z</dcterms:created>
  <dcterms:modified xsi:type="dcterms:W3CDTF">2011-12-13T16:43:56Z</dcterms:modified>
</cp:coreProperties>
</file>