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Fertilizer" sheetId="10" r:id="rId2"/>
    <sheet name="Citrus Roberts" sheetId="4" r:id="rId3"/>
    <sheet name="Roberts - without citrus" sheetId="8" r:id="rId4"/>
    <sheet name="Citrus Schwartz" sheetId="5" r:id="rId5"/>
    <sheet name="Schwartz - without citrus" sheetId="9" r:id="rId6"/>
    <sheet name="L5 7034" sheetId="2" r:id="rId7"/>
    <sheet name="L5 0683" sheetId="3" r:id="rId8"/>
    <sheet name="TP Factors" sheetId="6" r:id="rId9"/>
  </sheets>
  <definedNames>
    <definedName name="_xlnm._FilterDatabase" localSheetId="2" hidden="1">'Citrus Roberts'!$A$1:$AG$242</definedName>
    <definedName name="_xlnm._FilterDatabase" localSheetId="4" hidden="1">'Citrus Schwartz'!$A$1:$AG$104</definedName>
    <definedName name="_xlnm._FilterDatabase" localSheetId="3" hidden="1">'Roberts - without citrus'!$A$1:$AF$243</definedName>
    <definedName name="_xlnm._FilterDatabase" localSheetId="5" hidden="1">'Schwartz - without citrus'!$A$1:$AF$105</definedName>
    <definedName name="_xlnm._FilterDatabase" localSheetId="0" hidden="1">Summary!$A$1:$J$33</definedName>
    <definedName name="_xlnm.Print_Area" localSheetId="0">Summary!$A$1:$J$36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J38" i="1"/>
  <c r="G38"/>
  <c r="J29"/>
  <c r="G29"/>
  <c r="B22" i="10"/>
  <c r="B21"/>
  <c r="J33" i="1" l="1"/>
  <c r="G33"/>
  <c r="AF13" i="3"/>
  <c r="AC13"/>
  <c r="AD13" s="1"/>
  <c r="AF12"/>
  <c r="AC12"/>
  <c r="AE12" s="1"/>
  <c r="AG12" s="1"/>
  <c r="AF11"/>
  <c r="AC11"/>
  <c r="AD11" s="1"/>
  <c r="AF10"/>
  <c r="AC10"/>
  <c r="AE10" s="1"/>
  <c r="AG10" s="1"/>
  <c r="AD10"/>
  <c r="H33" i="1"/>
  <c r="E33"/>
  <c r="AD6" i="3"/>
  <c r="AG6"/>
  <c r="AG3"/>
  <c r="AG4"/>
  <c r="AG5"/>
  <c r="AF3"/>
  <c r="AF4"/>
  <c r="AF5"/>
  <c r="AE3"/>
  <c r="AE4"/>
  <c r="AE5"/>
  <c r="AD3"/>
  <c r="AD4"/>
  <c r="AD5"/>
  <c r="AC3"/>
  <c r="AC4"/>
  <c r="AC5"/>
  <c r="AF2"/>
  <c r="AC2"/>
  <c r="AD2" s="1"/>
  <c r="Y5"/>
  <c r="Z5"/>
  <c r="Z4"/>
  <c r="Y4"/>
  <c r="Y3"/>
  <c r="Z3"/>
  <c r="Z2"/>
  <c r="Y2"/>
  <c r="J32" i="1"/>
  <c r="G32"/>
  <c r="AF6" i="2"/>
  <c r="AC6"/>
  <c r="Z6"/>
  <c r="Y6"/>
  <c r="AD6" s="1"/>
  <c r="H32" i="1"/>
  <c r="E32"/>
  <c r="AF2" i="2"/>
  <c r="AD2"/>
  <c r="AC2"/>
  <c r="AE2" s="1"/>
  <c r="AG2" s="1"/>
  <c r="Z2"/>
  <c r="Y2"/>
  <c r="J31" i="1"/>
  <c r="G31"/>
  <c r="AA105" i="9"/>
  <c r="AE104"/>
  <c r="AB104"/>
  <c r="Y104"/>
  <c r="X104"/>
  <c r="AC104" s="1"/>
  <c r="AE103"/>
  <c r="AB103"/>
  <c r="Y103"/>
  <c r="X103"/>
  <c r="AC103" s="1"/>
  <c r="AE102"/>
  <c r="AB102"/>
  <c r="Y102"/>
  <c r="X102"/>
  <c r="AC102" s="1"/>
  <c r="AE101"/>
  <c r="AB101"/>
  <c r="Y101"/>
  <c r="X101"/>
  <c r="AC101" s="1"/>
  <c r="AE100"/>
  <c r="AB100"/>
  <c r="Y100"/>
  <c r="X100"/>
  <c r="AC100" s="1"/>
  <c r="AE99"/>
  <c r="AB99"/>
  <c r="Y99"/>
  <c r="X99"/>
  <c r="AC99" s="1"/>
  <c r="AE98"/>
  <c r="AB98"/>
  <c r="Y98"/>
  <c r="X98"/>
  <c r="AC98" s="1"/>
  <c r="AE97"/>
  <c r="AB97"/>
  <c r="Y97"/>
  <c r="X97"/>
  <c r="AC97" s="1"/>
  <c r="AE96"/>
  <c r="AB96"/>
  <c r="AD96" s="1"/>
  <c r="AF96" s="1"/>
  <c r="Y96"/>
  <c r="X96"/>
  <c r="AC96" s="1"/>
  <c r="AE95"/>
  <c r="AC95"/>
  <c r="AB95"/>
  <c r="Y95"/>
  <c r="AD95" s="1"/>
  <c r="AF95" s="1"/>
  <c r="X95"/>
  <c r="AE94"/>
  <c r="AB94"/>
  <c r="Y94"/>
  <c r="X94"/>
  <c r="AC94" s="1"/>
  <c r="AE93"/>
  <c r="AB93"/>
  <c r="Y93"/>
  <c r="X93"/>
  <c r="AC93" s="1"/>
  <c r="AE92"/>
  <c r="AB92"/>
  <c r="Y92"/>
  <c r="X92"/>
  <c r="AC92" s="1"/>
  <c r="AE91"/>
  <c r="AB91"/>
  <c r="Y91"/>
  <c r="X91"/>
  <c r="AC91" s="1"/>
  <c r="AE90"/>
  <c r="AB90"/>
  <c r="Y90"/>
  <c r="X90"/>
  <c r="AC90" s="1"/>
  <c r="AE89"/>
  <c r="AB89"/>
  <c r="Y89"/>
  <c r="X89"/>
  <c r="AC89" s="1"/>
  <c r="AE88"/>
  <c r="AB88"/>
  <c r="Y88"/>
  <c r="X88"/>
  <c r="AC88" s="1"/>
  <c r="AE87"/>
  <c r="AB87"/>
  <c r="Y87"/>
  <c r="X87"/>
  <c r="AC87" s="1"/>
  <c r="AE86"/>
  <c r="AB86"/>
  <c r="Y86"/>
  <c r="X86"/>
  <c r="AC86" s="1"/>
  <c r="AE85"/>
  <c r="AB85"/>
  <c r="Y85"/>
  <c r="X85"/>
  <c r="AC85" s="1"/>
  <c r="AE84"/>
  <c r="AB84"/>
  <c r="Y84"/>
  <c r="X84"/>
  <c r="AC84" s="1"/>
  <c r="AE83"/>
  <c r="AB83"/>
  <c r="Y83"/>
  <c r="X83"/>
  <c r="AC83" s="1"/>
  <c r="AE82"/>
  <c r="AB82"/>
  <c r="Y82"/>
  <c r="X82"/>
  <c r="AC82" s="1"/>
  <c r="AE81"/>
  <c r="AB81"/>
  <c r="Y81"/>
  <c r="X81"/>
  <c r="AC81" s="1"/>
  <c r="AE80"/>
  <c r="AB80"/>
  <c r="Y80"/>
  <c r="X80"/>
  <c r="AE79"/>
  <c r="AB79"/>
  <c r="Y79"/>
  <c r="X79"/>
  <c r="AE78"/>
  <c r="AB78"/>
  <c r="Y78"/>
  <c r="X78"/>
  <c r="AC78" s="1"/>
  <c r="AE77"/>
  <c r="AB77"/>
  <c r="Y77"/>
  <c r="X77"/>
  <c r="AC77" s="1"/>
  <c r="AE76"/>
  <c r="AB76"/>
  <c r="Y76"/>
  <c r="X76"/>
  <c r="AC76" s="1"/>
  <c r="AE75"/>
  <c r="AB75"/>
  <c r="Y75"/>
  <c r="X75"/>
  <c r="AC75" s="1"/>
  <c r="AE74"/>
  <c r="AB74"/>
  <c r="Y74"/>
  <c r="X74"/>
  <c r="AC74" s="1"/>
  <c r="AE73"/>
  <c r="AB73"/>
  <c r="Y73"/>
  <c r="X73"/>
  <c r="AC73" s="1"/>
  <c r="AE72"/>
  <c r="AB72"/>
  <c r="Y72"/>
  <c r="X72"/>
  <c r="AC72" s="1"/>
  <c r="AE71"/>
  <c r="AB71"/>
  <c r="Y71"/>
  <c r="X71"/>
  <c r="AC71" s="1"/>
  <c r="AE70"/>
  <c r="AB70"/>
  <c r="Y70"/>
  <c r="X70"/>
  <c r="AE69"/>
  <c r="AB69"/>
  <c r="Y69"/>
  <c r="X69"/>
  <c r="AE68"/>
  <c r="AB68"/>
  <c r="Y68"/>
  <c r="X68"/>
  <c r="AE67"/>
  <c r="AB67"/>
  <c r="Y67"/>
  <c r="X67"/>
  <c r="AE66"/>
  <c r="AB66"/>
  <c r="Y66"/>
  <c r="X66"/>
  <c r="AE65"/>
  <c r="AB65"/>
  <c r="Y65"/>
  <c r="X65"/>
  <c r="AE64"/>
  <c r="AB64"/>
  <c r="Y64"/>
  <c r="X64"/>
  <c r="AE63"/>
  <c r="AB63"/>
  <c r="Y63"/>
  <c r="X63"/>
  <c r="AC63" s="1"/>
  <c r="AE62"/>
  <c r="AB62"/>
  <c r="Y62"/>
  <c r="X62"/>
  <c r="AC62" s="1"/>
  <c r="AE61"/>
  <c r="AB61"/>
  <c r="Y61"/>
  <c r="X61"/>
  <c r="AC61" s="1"/>
  <c r="AE60"/>
  <c r="AB60"/>
  <c r="Y60"/>
  <c r="X60"/>
  <c r="AC60" s="1"/>
  <c r="AE59"/>
  <c r="AB59"/>
  <c r="Y59"/>
  <c r="X59"/>
  <c r="AC59" s="1"/>
  <c r="AE58"/>
  <c r="AB58"/>
  <c r="Y58"/>
  <c r="X58"/>
  <c r="AC58" s="1"/>
  <c r="AE57"/>
  <c r="AB57"/>
  <c r="Y57"/>
  <c r="X57"/>
  <c r="AC57" s="1"/>
  <c r="AE56"/>
  <c r="AB56"/>
  <c r="Y56"/>
  <c r="X56"/>
  <c r="AC56" s="1"/>
  <c r="AE55"/>
  <c r="AB55"/>
  <c r="Y55"/>
  <c r="X55"/>
  <c r="AC55" s="1"/>
  <c r="AE54"/>
  <c r="AB54"/>
  <c r="Y54"/>
  <c r="X54"/>
  <c r="AC54" s="1"/>
  <c r="AE53"/>
  <c r="AB53"/>
  <c r="Y53"/>
  <c r="X53"/>
  <c r="AE52"/>
  <c r="AB52"/>
  <c r="Y52"/>
  <c r="X52"/>
  <c r="AE51"/>
  <c r="AB51"/>
  <c r="Y51"/>
  <c r="X51"/>
  <c r="AE50"/>
  <c r="AB50"/>
  <c r="Y50"/>
  <c r="X50"/>
  <c r="AE49"/>
  <c r="AB49"/>
  <c r="Y49"/>
  <c r="X49"/>
  <c r="AE48"/>
  <c r="AB48"/>
  <c r="Y48"/>
  <c r="X48"/>
  <c r="AE47"/>
  <c r="AB47"/>
  <c r="Y47"/>
  <c r="X47"/>
  <c r="AC47" s="1"/>
  <c r="AE46"/>
  <c r="AB46"/>
  <c r="Y46"/>
  <c r="X46"/>
  <c r="AC46" s="1"/>
  <c r="AE45"/>
  <c r="AB45"/>
  <c r="Y45"/>
  <c r="X45"/>
  <c r="AC45" s="1"/>
  <c r="AE44"/>
  <c r="AB44"/>
  <c r="Y44"/>
  <c r="X44"/>
  <c r="AC44" s="1"/>
  <c r="AE43"/>
  <c r="AB43"/>
  <c r="Y43"/>
  <c r="X43"/>
  <c r="AC43" s="1"/>
  <c r="AE42"/>
  <c r="AB42"/>
  <c r="Y42"/>
  <c r="X42"/>
  <c r="AC42" s="1"/>
  <c r="AE41"/>
  <c r="AB41"/>
  <c r="Y41"/>
  <c r="X41"/>
  <c r="AC41" s="1"/>
  <c r="AE40"/>
  <c r="AB40"/>
  <c r="Y40"/>
  <c r="X40"/>
  <c r="AC40" s="1"/>
  <c r="AE39"/>
  <c r="AB39"/>
  <c r="Y39"/>
  <c r="X39"/>
  <c r="AC39" s="1"/>
  <c r="AE38"/>
  <c r="AB38"/>
  <c r="Y38"/>
  <c r="X38"/>
  <c r="AE37"/>
  <c r="AB37"/>
  <c r="Y37"/>
  <c r="X37"/>
  <c r="AE36"/>
  <c r="AB36"/>
  <c r="Y36"/>
  <c r="X36"/>
  <c r="AE35"/>
  <c r="AB35"/>
  <c r="Y35"/>
  <c r="X35"/>
  <c r="AE34"/>
  <c r="AB34"/>
  <c r="Y34"/>
  <c r="X34"/>
  <c r="AE33"/>
  <c r="AB33"/>
  <c r="Y33"/>
  <c r="X33"/>
  <c r="AE32"/>
  <c r="AB32"/>
  <c r="AD32" s="1"/>
  <c r="AF32" s="1"/>
  <c r="Y32"/>
  <c r="X32"/>
  <c r="AE31"/>
  <c r="AC31"/>
  <c r="AB31"/>
  <c r="Y31"/>
  <c r="AD31" s="1"/>
  <c r="AF31" s="1"/>
  <c r="X31"/>
  <c r="AE30"/>
  <c r="AB30"/>
  <c r="Y30"/>
  <c r="X30"/>
  <c r="AC30" s="1"/>
  <c r="AE29"/>
  <c r="AB29"/>
  <c r="Y29"/>
  <c r="X29"/>
  <c r="AC29" s="1"/>
  <c r="AE28"/>
  <c r="AB28"/>
  <c r="Y28"/>
  <c r="X28"/>
  <c r="AC28" s="1"/>
  <c r="AE27"/>
  <c r="AB27"/>
  <c r="Y27"/>
  <c r="X27"/>
  <c r="AC27" s="1"/>
  <c r="AE26"/>
  <c r="AB26"/>
  <c r="Y26"/>
  <c r="X26"/>
  <c r="AC26" s="1"/>
  <c r="AE25"/>
  <c r="AB25"/>
  <c r="Y25"/>
  <c r="X25"/>
  <c r="AC25" s="1"/>
  <c r="AE24"/>
  <c r="AB24"/>
  <c r="Y24"/>
  <c r="X24"/>
  <c r="AC24" s="1"/>
  <c r="AE23"/>
  <c r="AB23"/>
  <c r="Y23"/>
  <c r="X23"/>
  <c r="AC23" s="1"/>
  <c r="AE22"/>
  <c r="AB22"/>
  <c r="Y22"/>
  <c r="X22"/>
  <c r="AC22" s="1"/>
  <c r="AE21"/>
  <c r="AB21"/>
  <c r="Y21"/>
  <c r="X21"/>
  <c r="AC21" s="1"/>
  <c r="AE20"/>
  <c r="AB20"/>
  <c r="Y20"/>
  <c r="X20"/>
  <c r="AC20" s="1"/>
  <c r="AE19"/>
  <c r="AB19"/>
  <c r="Y19"/>
  <c r="X19"/>
  <c r="AC19" s="1"/>
  <c r="AE18"/>
  <c r="AB18"/>
  <c r="Y18"/>
  <c r="X18"/>
  <c r="AC18" s="1"/>
  <c r="AE17"/>
  <c r="AB17"/>
  <c r="Y17"/>
  <c r="X17"/>
  <c r="AC17" s="1"/>
  <c r="AE16"/>
  <c r="AB16"/>
  <c r="Y16"/>
  <c r="X16"/>
  <c r="AC16" s="1"/>
  <c r="AE15"/>
  <c r="AB15"/>
  <c r="Y15"/>
  <c r="X15"/>
  <c r="AC15" s="1"/>
  <c r="AE14"/>
  <c r="AB14"/>
  <c r="Y14"/>
  <c r="X14"/>
  <c r="AC14" s="1"/>
  <c r="AE13"/>
  <c r="AB13"/>
  <c r="Y13"/>
  <c r="X13"/>
  <c r="AC13" s="1"/>
  <c r="AE12"/>
  <c r="AB12"/>
  <c r="Y12"/>
  <c r="X12"/>
  <c r="AC12" s="1"/>
  <c r="AE11"/>
  <c r="AB11"/>
  <c r="Y11"/>
  <c r="X11"/>
  <c r="AC11" s="1"/>
  <c r="AE10"/>
  <c r="AB10"/>
  <c r="Y10"/>
  <c r="X10"/>
  <c r="AC10" s="1"/>
  <c r="AE9"/>
  <c r="AB9"/>
  <c r="Y9"/>
  <c r="X9"/>
  <c r="AC9" s="1"/>
  <c r="AE8"/>
  <c r="AB8"/>
  <c r="Y8"/>
  <c r="X8"/>
  <c r="AC8" s="1"/>
  <c r="AE7"/>
  <c r="AB7"/>
  <c r="Y7"/>
  <c r="X7"/>
  <c r="AC7" s="1"/>
  <c r="AE6"/>
  <c r="AB6"/>
  <c r="Y6"/>
  <c r="X6"/>
  <c r="AC6" s="1"/>
  <c r="AE5"/>
  <c r="AB5"/>
  <c r="Y5"/>
  <c r="X5"/>
  <c r="AC5" s="1"/>
  <c r="AE4"/>
  <c r="AB4"/>
  <c r="Y4"/>
  <c r="X4"/>
  <c r="AC4" s="1"/>
  <c r="AE3"/>
  <c r="AB3"/>
  <c r="Y3"/>
  <c r="X3"/>
  <c r="AC3" s="1"/>
  <c r="AE2"/>
  <c r="AB2"/>
  <c r="Y2"/>
  <c r="X2"/>
  <c r="AC2" s="1"/>
  <c r="H31" i="1"/>
  <c r="E31"/>
  <c r="AB105" i="5"/>
  <c r="AD105"/>
  <c r="AG105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F2"/>
  <c r="AC2"/>
  <c r="AD2" s="1"/>
  <c r="Y98"/>
  <c r="Z98"/>
  <c r="Y99"/>
  <c r="Z99"/>
  <c r="Y100"/>
  <c r="Z100"/>
  <c r="Y101"/>
  <c r="Z101"/>
  <c r="Y102"/>
  <c r="Z102"/>
  <c r="Y103"/>
  <c r="Z103"/>
  <c r="Y104"/>
  <c r="Z104"/>
  <c r="Z97"/>
  <c r="Y97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Z2"/>
  <c r="Y2"/>
  <c r="J30" i="1"/>
  <c r="G30"/>
  <c r="AA243" i="8"/>
  <c r="AE242"/>
  <c r="AB242"/>
  <c r="Y242"/>
  <c r="X242"/>
  <c r="AC242" s="1"/>
  <c r="AE241"/>
  <c r="AB241"/>
  <c r="Y241"/>
  <c r="X241"/>
  <c r="AC241" s="1"/>
  <c r="AE240"/>
  <c r="AB240"/>
  <c r="Y240"/>
  <c r="X240"/>
  <c r="AC240" s="1"/>
  <c r="AE239"/>
  <c r="AB239"/>
  <c r="Y239"/>
  <c r="X239"/>
  <c r="AC239" s="1"/>
  <c r="AE238"/>
  <c r="AB238"/>
  <c r="Y238"/>
  <c r="X238"/>
  <c r="AC238" s="1"/>
  <c r="AE237"/>
  <c r="AB237"/>
  <c r="Y237"/>
  <c r="X237"/>
  <c r="AC237" s="1"/>
  <c r="AE236"/>
  <c r="AB236"/>
  <c r="Y236"/>
  <c r="X236"/>
  <c r="AC236" s="1"/>
  <c r="AE235"/>
  <c r="AB235"/>
  <c r="Y235"/>
  <c r="X235"/>
  <c r="AC235" s="1"/>
  <c r="AE234"/>
  <c r="AB234"/>
  <c r="Y234"/>
  <c r="X234"/>
  <c r="AC234" s="1"/>
  <c r="AE233"/>
  <c r="AB233"/>
  <c r="Y233"/>
  <c r="X233"/>
  <c r="AC233" s="1"/>
  <c r="AE232"/>
  <c r="AB232"/>
  <c r="Y232"/>
  <c r="X232"/>
  <c r="AC232" s="1"/>
  <c r="AE231"/>
  <c r="AB231"/>
  <c r="Y231"/>
  <c r="X231"/>
  <c r="AE230"/>
  <c r="AB230"/>
  <c r="Y230"/>
  <c r="X230"/>
  <c r="AE229"/>
  <c r="AB229"/>
  <c r="Y229"/>
  <c r="X229"/>
  <c r="AE228"/>
  <c r="AB228"/>
  <c r="Y228"/>
  <c r="X228"/>
  <c r="AE227"/>
  <c r="AB227"/>
  <c r="AD227" s="1"/>
  <c r="AF227" s="1"/>
  <c r="Y227"/>
  <c r="X227"/>
  <c r="AE226"/>
  <c r="AC226"/>
  <c r="AB226"/>
  <c r="Y226"/>
  <c r="AD226" s="1"/>
  <c r="AF226" s="1"/>
  <c r="X226"/>
  <c r="AE225"/>
  <c r="AB225"/>
  <c r="Y225"/>
  <c r="AD225" s="1"/>
  <c r="AF225" s="1"/>
  <c r="X225"/>
  <c r="AC225" s="1"/>
  <c r="AE224"/>
  <c r="AB224"/>
  <c r="Y224"/>
  <c r="X224"/>
  <c r="AC224" s="1"/>
  <c r="AE223"/>
  <c r="AB223"/>
  <c r="Y223"/>
  <c r="X223"/>
  <c r="AE222"/>
  <c r="AB222"/>
  <c r="Y222"/>
  <c r="X222"/>
  <c r="AE221"/>
  <c r="AB221"/>
  <c r="Y221"/>
  <c r="X221"/>
  <c r="AE220"/>
  <c r="AB220"/>
  <c r="Y220"/>
  <c r="X220"/>
  <c r="AE219"/>
  <c r="AB219"/>
  <c r="Y219"/>
  <c r="X219"/>
  <c r="AE218"/>
  <c r="AB218"/>
  <c r="Y218"/>
  <c r="X218"/>
  <c r="AC218" s="1"/>
  <c r="AE217"/>
  <c r="AB217"/>
  <c r="Y217"/>
  <c r="X217"/>
  <c r="AC217" s="1"/>
  <c r="AE216"/>
  <c r="AB216"/>
  <c r="Y216"/>
  <c r="X216"/>
  <c r="AC216" s="1"/>
  <c r="AE215"/>
  <c r="AB215"/>
  <c r="Y215"/>
  <c r="X215"/>
  <c r="AE214"/>
  <c r="AB214"/>
  <c r="Y214"/>
  <c r="X214"/>
  <c r="AE213"/>
  <c r="AB213"/>
  <c r="Y213"/>
  <c r="X213"/>
  <c r="AE212"/>
  <c r="AB212"/>
  <c r="Y212"/>
  <c r="X212"/>
  <c r="AE211"/>
  <c r="AB211"/>
  <c r="Y211"/>
  <c r="X211"/>
  <c r="AE210"/>
  <c r="AB210"/>
  <c r="Y210"/>
  <c r="AD210" s="1"/>
  <c r="AF210" s="1"/>
  <c r="X210"/>
  <c r="AC210" s="1"/>
  <c r="AE209"/>
  <c r="AB209"/>
  <c r="Y209"/>
  <c r="AD209" s="1"/>
  <c r="AF209" s="1"/>
  <c r="X209"/>
  <c r="AC209" s="1"/>
  <c r="AE208"/>
  <c r="AB208"/>
  <c r="Y208"/>
  <c r="X208"/>
  <c r="AC208" s="1"/>
  <c r="AE207"/>
  <c r="AB207"/>
  <c r="Y207"/>
  <c r="X207"/>
  <c r="AE206"/>
  <c r="AB206"/>
  <c r="Y206"/>
  <c r="X206"/>
  <c r="AC206" s="1"/>
  <c r="AE205"/>
  <c r="AB205"/>
  <c r="Y205"/>
  <c r="X205"/>
  <c r="AC205" s="1"/>
  <c r="AE204"/>
  <c r="AB204"/>
  <c r="Y204"/>
  <c r="X204"/>
  <c r="AC204" s="1"/>
  <c r="AE203"/>
  <c r="AB203"/>
  <c r="Y203"/>
  <c r="X203"/>
  <c r="AE202"/>
  <c r="AB202"/>
  <c r="Y202"/>
  <c r="X202"/>
  <c r="AC202" s="1"/>
  <c r="AE201"/>
  <c r="AB201"/>
  <c r="Y201"/>
  <c r="X201"/>
  <c r="AE200"/>
  <c r="AB200"/>
  <c r="Y200"/>
  <c r="X200"/>
  <c r="AE199"/>
  <c r="AB199"/>
  <c r="Y199"/>
  <c r="X199"/>
  <c r="AC199" s="1"/>
  <c r="AE198"/>
  <c r="AB198"/>
  <c r="Y198"/>
  <c r="X198"/>
  <c r="AC198" s="1"/>
  <c r="AE197"/>
  <c r="AB197"/>
  <c r="Y197"/>
  <c r="X197"/>
  <c r="AC197" s="1"/>
  <c r="AE196"/>
  <c r="AB196"/>
  <c r="Y196"/>
  <c r="X196"/>
  <c r="AC196" s="1"/>
  <c r="AE195"/>
  <c r="AB195"/>
  <c r="Y195"/>
  <c r="X195"/>
  <c r="AE194"/>
  <c r="AB194"/>
  <c r="Y194"/>
  <c r="X194"/>
  <c r="AE193"/>
  <c r="AB193"/>
  <c r="Y193"/>
  <c r="X193"/>
  <c r="AC193" s="1"/>
  <c r="AE192"/>
  <c r="AB192"/>
  <c r="Y192"/>
  <c r="X192"/>
  <c r="AC192" s="1"/>
  <c r="AE191"/>
  <c r="AB191"/>
  <c r="Y191"/>
  <c r="X191"/>
  <c r="AE190"/>
  <c r="AB190"/>
  <c r="Y190"/>
  <c r="X190"/>
  <c r="AE189"/>
  <c r="AB189"/>
  <c r="Y189"/>
  <c r="X189"/>
  <c r="AE188"/>
  <c r="AB188"/>
  <c r="Y188"/>
  <c r="X188"/>
  <c r="AE187"/>
  <c r="AB187"/>
  <c r="Y187"/>
  <c r="X187"/>
  <c r="AE186"/>
  <c r="AB186"/>
  <c r="Y186"/>
  <c r="X186"/>
  <c r="AC186" s="1"/>
  <c r="AE185"/>
  <c r="AB185"/>
  <c r="Y185"/>
  <c r="X185"/>
  <c r="AC185" s="1"/>
  <c r="AE184"/>
  <c r="AB184"/>
  <c r="Y184"/>
  <c r="X184"/>
  <c r="AC184" s="1"/>
  <c r="AE183"/>
  <c r="AB183"/>
  <c r="Y183"/>
  <c r="X183"/>
  <c r="AE182"/>
  <c r="AB182"/>
  <c r="Y182"/>
  <c r="X182"/>
  <c r="AE181"/>
  <c r="AB181"/>
  <c r="Y181"/>
  <c r="X181"/>
  <c r="AE180"/>
  <c r="AB180"/>
  <c r="Y180"/>
  <c r="X180"/>
  <c r="AE179"/>
  <c r="AB179"/>
  <c r="Y179"/>
  <c r="X179"/>
  <c r="AE178"/>
  <c r="AB178"/>
  <c r="Y178"/>
  <c r="X178"/>
  <c r="AC178" s="1"/>
  <c r="AE177"/>
  <c r="AB177"/>
  <c r="Y177"/>
  <c r="X177"/>
  <c r="AC177" s="1"/>
  <c r="AE176"/>
  <c r="AB176"/>
  <c r="Y176"/>
  <c r="X176"/>
  <c r="AC176" s="1"/>
  <c r="AE175"/>
  <c r="AB175"/>
  <c r="Y175"/>
  <c r="X175"/>
  <c r="AE174"/>
  <c r="AB174"/>
  <c r="Y174"/>
  <c r="X174"/>
  <c r="AE173"/>
  <c r="AB173"/>
  <c r="Y173"/>
  <c r="X173"/>
  <c r="AE172"/>
  <c r="AB172"/>
  <c r="Y172"/>
  <c r="X172"/>
  <c r="AE171"/>
  <c r="AB171"/>
  <c r="Y171"/>
  <c r="X171"/>
  <c r="AE170"/>
  <c r="AB170"/>
  <c r="Y170"/>
  <c r="X170"/>
  <c r="AC170" s="1"/>
  <c r="AE169"/>
  <c r="AB169"/>
  <c r="Y169"/>
  <c r="X169"/>
  <c r="AE168"/>
  <c r="AB168"/>
  <c r="Y168"/>
  <c r="X168"/>
  <c r="AC168" s="1"/>
  <c r="AE167"/>
  <c r="AB167"/>
  <c r="Y167"/>
  <c r="X167"/>
  <c r="AE166"/>
  <c r="AB166"/>
  <c r="Y166"/>
  <c r="X166"/>
  <c r="AE165"/>
  <c r="AB165"/>
  <c r="Y165"/>
  <c r="X165"/>
  <c r="AE164"/>
  <c r="AB164"/>
  <c r="Y164"/>
  <c r="X164"/>
  <c r="AE163"/>
  <c r="AB163"/>
  <c r="Y163"/>
  <c r="X163"/>
  <c r="AE162"/>
  <c r="AB162"/>
  <c r="Y162"/>
  <c r="X162"/>
  <c r="AC162" s="1"/>
  <c r="AE161"/>
  <c r="AB161"/>
  <c r="Y161"/>
  <c r="X161"/>
  <c r="AC161" s="1"/>
  <c r="AE160"/>
  <c r="AB160"/>
  <c r="Y160"/>
  <c r="X160"/>
  <c r="AC160" s="1"/>
  <c r="AE159"/>
  <c r="AB159"/>
  <c r="Y159"/>
  <c r="X159"/>
  <c r="AE158"/>
  <c r="AB158"/>
  <c r="Y158"/>
  <c r="X158"/>
  <c r="AE157"/>
  <c r="AB157"/>
  <c r="Y157"/>
  <c r="X157"/>
  <c r="AE156"/>
  <c r="AB156"/>
  <c r="Y156"/>
  <c r="X156"/>
  <c r="AE155"/>
  <c r="AB155"/>
  <c r="Y155"/>
  <c r="X155"/>
  <c r="AE154"/>
  <c r="AB154"/>
  <c r="Y154"/>
  <c r="X154"/>
  <c r="AE153"/>
  <c r="AB153"/>
  <c r="Y153"/>
  <c r="X153"/>
  <c r="AE152"/>
  <c r="AB152"/>
  <c r="Y152"/>
  <c r="X152"/>
  <c r="AE151"/>
  <c r="AB151"/>
  <c r="Y151"/>
  <c r="X151"/>
  <c r="AE150"/>
  <c r="AB150"/>
  <c r="Y150"/>
  <c r="X150"/>
  <c r="AE149"/>
  <c r="AB149"/>
  <c r="Y149"/>
  <c r="X149"/>
  <c r="AE148"/>
  <c r="AB148"/>
  <c r="Y148"/>
  <c r="X148"/>
  <c r="AE147"/>
  <c r="AB147"/>
  <c r="Y147"/>
  <c r="X147"/>
  <c r="AE146"/>
  <c r="AB146"/>
  <c r="Y146"/>
  <c r="X146"/>
  <c r="AC146" s="1"/>
  <c r="AE145"/>
  <c r="AB145"/>
  <c r="Y145"/>
  <c r="X145"/>
  <c r="AC145" s="1"/>
  <c r="AE144"/>
  <c r="AB144"/>
  <c r="Y144"/>
  <c r="X144"/>
  <c r="AC144" s="1"/>
  <c r="AE143"/>
  <c r="AB143"/>
  <c r="Y143"/>
  <c r="X143"/>
  <c r="AE142"/>
  <c r="AB142"/>
  <c r="Y142"/>
  <c r="X142"/>
  <c r="AE141"/>
  <c r="AB141"/>
  <c r="Y141"/>
  <c r="X141"/>
  <c r="AE140"/>
  <c r="AB140"/>
  <c r="Y140"/>
  <c r="X140"/>
  <c r="AE139"/>
  <c r="AB139"/>
  <c r="Y139"/>
  <c r="X139"/>
  <c r="AE138"/>
  <c r="AB138"/>
  <c r="Y138"/>
  <c r="X138"/>
  <c r="AE137"/>
  <c r="AB137"/>
  <c r="Y137"/>
  <c r="X137"/>
  <c r="AE136"/>
  <c r="AB136"/>
  <c r="Y136"/>
  <c r="X136"/>
  <c r="AE135"/>
  <c r="AB135"/>
  <c r="Y135"/>
  <c r="X135"/>
  <c r="AE134"/>
  <c r="AB134"/>
  <c r="Y134"/>
  <c r="X134"/>
  <c r="AE133"/>
  <c r="AB133"/>
  <c r="Y133"/>
  <c r="X133"/>
  <c r="AE132"/>
  <c r="AB132"/>
  <c r="Y132"/>
  <c r="X132"/>
  <c r="AE131"/>
  <c r="AB131"/>
  <c r="Y131"/>
  <c r="X131"/>
  <c r="AE130"/>
  <c r="AB130"/>
  <c r="Y130"/>
  <c r="X130"/>
  <c r="AE129"/>
  <c r="AB129"/>
  <c r="Y129"/>
  <c r="X129"/>
  <c r="AE128"/>
  <c r="AB128"/>
  <c r="Y128"/>
  <c r="X128"/>
  <c r="AE127"/>
  <c r="AB127"/>
  <c r="Y127"/>
  <c r="X127"/>
  <c r="AE126"/>
  <c r="AB126"/>
  <c r="Y126"/>
  <c r="X126"/>
  <c r="AE125"/>
  <c r="AB125"/>
  <c r="Y125"/>
  <c r="X125"/>
  <c r="AE124"/>
  <c r="AB124"/>
  <c r="Y124"/>
  <c r="X124"/>
  <c r="AE123"/>
  <c r="AB123"/>
  <c r="Y123"/>
  <c r="X123"/>
  <c r="AE122"/>
  <c r="AB122"/>
  <c r="Y122"/>
  <c r="X122"/>
  <c r="AE121"/>
  <c r="AB121"/>
  <c r="Y121"/>
  <c r="X121"/>
  <c r="AE120"/>
  <c r="AB120"/>
  <c r="Y120"/>
  <c r="X120"/>
  <c r="AE119"/>
  <c r="AB119"/>
  <c r="Y119"/>
  <c r="X119"/>
  <c r="AE118"/>
  <c r="AB118"/>
  <c r="Y118"/>
  <c r="X118"/>
  <c r="AE117"/>
  <c r="AB117"/>
  <c r="Y117"/>
  <c r="X117"/>
  <c r="AE116"/>
  <c r="AB116"/>
  <c r="Y116"/>
  <c r="X116"/>
  <c r="AE115"/>
  <c r="AB115"/>
  <c r="AD115" s="1"/>
  <c r="AF115" s="1"/>
  <c r="Y115"/>
  <c r="X115"/>
  <c r="AE114"/>
  <c r="AB114"/>
  <c r="Y114"/>
  <c r="X114"/>
  <c r="AC114" s="1"/>
  <c r="AE113"/>
  <c r="AB113"/>
  <c r="Y113"/>
  <c r="X113"/>
  <c r="AE112"/>
  <c r="AB112"/>
  <c r="Y112"/>
  <c r="X112"/>
  <c r="AE111"/>
  <c r="AB111"/>
  <c r="Y111"/>
  <c r="X111"/>
  <c r="AE110"/>
  <c r="AB110"/>
  <c r="Y110"/>
  <c r="X110"/>
  <c r="AC110" s="1"/>
  <c r="AE109"/>
  <c r="AB109"/>
  <c r="Y109"/>
  <c r="X109"/>
  <c r="AE108"/>
  <c r="AB108"/>
  <c r="Y108"/>
  <c r="X108"/>
  <c r="AE107"/>
  <c r="AB107"/>
  <c r="Y107"/>
  <c r="X107"/>
  <c r="AE106"/>
  <c r="AB106"/>
  <c r="Y106"/>
  <c r="X106"/>
  <c r="AE105"/>
  <c r="AB105"/>
  <c r="Y105"/>
  <c r="X105"/>
  <c r="AE104"/>
  <c r="AB104"/>
  <c r="Y104"/>
  <c r="X104"/>
  <c r="AE103"/>
  <c r="AB103"/>
  <c r="Y103"/>
  <c r="X103"/>
  <c r="AE102"/>
  <c r="AB102"/>
  <c r="Y102"/>
  <c r="X102"/>
  <c r="AE101"/>
  <c r="AB101"/>
  <c r="Y101"/>
  <c r="X101"/>
  <c r="AE100"/>
  <c r="AB100"/>
  <c r="Y100"/>
  <c r="X100"/>
  <c r="AE99"/>
  <c r="AB99"/>
  <c r="Y99"/>
  <c r="X99"/>
  <c r="AE98"/>
  <c r="AC98"/>
  <c r="AB98"/>
  <c r="Y98"/>
  <c r="AD98" s="1"/>
  <c r="AF98" s="1"/>
  <c r="X98"/>
  <c r="AE97"/>
  <c r="AB97"/>
  <c r="Y97"/>
  <c r="AD97" s="1"/>
  <c r="AF97" s="1"/>
  <c r="X97"/>
  <c r="AC97" s="1"/>
  <c r="AE96"/>
  <c r="AB96"/>
  <c r="Y96"/>
  <c r="X96"/>
  <c r="AC96" s="1"/>
  <c r="AE95"/>
  <c r="AB95"/>
  <c r="Y95"/>
  <c r="X95"/>
  <c r="AC95" s="1"/>
  <c r="AE94"/>
  <c r="AB94"/>
  <c r="Y94"/>
  <c r="X94"/>
  <c r="AC94" s="1"/>
  <c r="AE93"/>
  <c r="AB93"/>
  <c r="Y93"/>
  <c r="X93"/>
  <c r="AC93" s="1"/>
  <c r="AE92"/>
  <c r="AB92"/>
  <c r="Y92"/>
  <c r="X92"/>
  <c r="AC92" s="1"/>
  <c r="AE91"/>
  <c r="AB91"/>
  <c r="Y91"/>
  <c r="X91"/>
  <c r="AC91" s="1"/>
  <c r="AE90"/>
  <c r="AB90"/>
  <c r="Y90"/>
  <c r="X90"/>
  <c r="AC90" s="1"/>
  <c r="AE89"/>
  <c r="AB89"/>
  <c r="Y89"/>
  <c r="X89"/>
  <c r="AC89" s="1"/>
  <c r="AE88"/>
  <c r="AB88"/>
  <c r="Y88"/>
  <c r="X88"/>
  <c r="AE87"/>
  <c r="AB87"/>
  <c r="Y87"/>
  <c r="X87"/>
  <c r="AE86"/>
  <c r="AB86"/>
  <c r="Y86"/>
  <c r="X86"/>
  <c r="AE85"/>
  <c r="AB85"/>
  <c r="Y85"/>
  <c r="X85"/>
  <c r="AE84"/>
  <c r="AB84"/>
  <c r="Y84"/>
  <c r="X84"/>
  <c r="AE83"/>
  <c r="AB83"/>
  <c r="Y83"/>
  <c r="X83"/>
  <c r="AE82"/>
  <c r="AB82"/>
  <c r="Y82"/>
  <c r="AD82" s="1"/>
  <c r="AF82" s="1"/>
  <c r="X82"/>
  <c r="AC82" s="1"/>
  <c r="AE81"/>
  <c r="AB81"/>
  <c r="Y81"/>
  <c r="AD81" s="1"/>
  <c r="AF81" s="1"/>
  <c r="X81"/>
  <c r="AC81" s="1"/>
  <c r="AE80"/>
  <c r="AB80"/>
  <c r="Y80"/>
  <c r="X80"/>
  <c r="AC80" s="1"/>
  <c r="AE79"/>
  <c r="AB79"/>
  <c r="Y79"/>
  <c r="X79"/>
  <c r="AE78"/>
  <c r="AB78"/>
  <c r="Y78"/>
  <c r="X78"/>
  <c r="AE77"/>
  <c r="AB77"/>
  <c r="Y77"/>
  <c r="X77"/>
  <c r="AE76"/>
  <c r="AB76"/>
  <c r="Y76"/>
  <c r="X76"/>
  <c r="AE75"/>
  <c r="AB75"/>
  <c r="Y75"/>
  <c r="X75"/>
  <c r="AE74"/>
  <c r="AB74"/>
  <c r="Y74"/>
  <c r="X74"/>
  <c r="AC74" s="1"/>
  <c r="AE73"/>
  <c r="AB73"/>
  <c r="Y73"/>
  <c r="X73"/>
  <c r="AC73" s="1"/>
  <c r="AE72"/>
  <c r="AB72"/>
  <c r="Y72"/>
  <c r="X72"/>
  <c r="AC72" s="1"/>
  <c r="AE71"/>
  <c r="AB71"/>
  <c r="Y71"/>
  <c r="X71"/>
  <c r="AC71" s="1"/>
  <c r="AE70"/>
  <c r="AB70"/>
  <c r="Y70"/>
  <c r="X70"/>
  <c r="AE69"/>
  <c r="AB69"/>
  <c r="Y69"/>
  <c r="X69"/>
  <c r="AE68"/>
  <c r="AB68"/>
  <c r="Y68"/>
  <c r="X68"/>
  <c r="AE67"/>
  <c r="AB67"/>
  <c r="Y67"/>
  <c r="X67"/>
  <c r="AE66"/>
  <c r="AB66"/>
  <c r="Y66"/>
  <c r="X66"/>
  <c r="AE65"/>
  <c r="AB65"/>
  <c r="Y65"/>
  <c r="X65"/>
  <c r="AC65" s="1"/>
  <c r="AE64"/>
  <c r="AB64"/>
  <c r="Y64"/>
  <c r="X64"/>
  <c r="AE63"/>
  <c r="AB63"/>
  <c r="Y63"/>
  <c r="X63"/>
  <c r="AE62"/>
  <c r="AB62"/>
  <c r="Y62"/>
  <c r="X62"/>
  <c r="AE61"/>
  <c r="AB61"/>
  <c r="Y61"/>
  <c r="X61"/>
  <c r="AE60"/>
  <c r="AB60"/>
  <c r="Y60"/>
  <c r="X60"/>
  <c r="AE59"/>
  <c r="AB59"/>
  <c r="Y59"/>
  <c r="X59"/>
  <c r="AE58"/>
  <c r="AB58"/>
  <c r="Y58"/>
  <c r="X58"/>
  <c r="AE57"/>
  <c r="AB57"/>
  <c r="Y57"/>
  <c r="X57"/>
  <c r="AE56"/>
  <c r="AB56"/>
  <c r="Y56"/>
  <c r="X56"/>
  <c r="AC56" s="1"/>
  <c r="AE55"/>
  <c r="AB55"/>
  <c r="Y55"/>
  <c r="X55"/>
  <c r="AC55" s="1"/>
  <c r="AE54"/>
  <c r="AB54"/>
  <c r="Y54"/>
  <c r="X54"/>
  <c r="AE53"/>
  <c r="AB53"/>
  <c r="Y53"/>
  <c r="X53"/>
  <c r="AE52"/>
  <c r="AB52"/>
  <c r="Y52"/>
  <c r="X52"/>
  <c r="AE51"/>
  <c r="AB51"/>
  <c r="Y51"/>
  <c r="X51"/>
  <c r="AE50"/>
  <c r="AB50"/>
  <c r="Y50"/>
  <c r="X50"/>
  <c r="AE49"/>
  <c r="AB49"/>
  <c r="Y49"/>
  <c r="X49"/>
  <c r="AC49" s="1"/>
  <c r="AE48"/>
  <c r="AB48"/>
  <c r="Y48"/>
  <c r="X48"/>
  <c r="AC48" s="1"/>
  <c r="AE47"/>
  <c r="AB47"/>
  <c r="Y47"/>
  <c r="X47"/>
  <c r="AC47" s="1"/>
  <c r="AE46"/>
  <c r="AB46"/>
  <c r="Y46"/>
  <c r="X46"/>
  <c r="AE45"/>
  <c r="AB45"/>
  <c r="Y45"/>
  <c r="X45"/>
  <c r="AE44"/>
  <c r="AB44"/>
  <c r="Y44"/>
  <c r="X44"/>
  <c r="AE43"/>
  <c r="AB43"/>
  <c r="Y43"/>
  <c r="X43"/>
  <c r="AE42"/>
  <c r="AB42"/>
  <c r="Y42"/>
  <c r="X42"/>
  <c r="AE41"/>
  <c r="AB41"/>
  <c r="Y41"/>
  <c r="X41"/>
  <c r="AE40"/>
  <c r="AB40"/>
  <c r="Y40"/>
  <c r="AD40" s="1"/>
  <c r="AF40" s="1"/>
  <c r="X40"/>
  <c r="AC40" s="1"/>
  <c r="AE39"/>
  <c r="AB39"/>
  <c r="Y39"/>
  <c r="X39"/>
  <c r="AC39" s="1"/>
  <c r="AE38"/>
  <c r="AB38"/>
  <c r="Y38"/>
  <c r="X38"/>
  <c r="AE37"/>
  <c r="AB37"/>
  <c r="Y37"/>
  <c r="X37"/>
  <c r="AE36"/>
  <c r="AB36"/>
  <c r="Y36"/>
  <c r="X36"/>
  <c r="AE35"/>
  <c r="AB35"/>
  <c r="Y35"/>
  <c r="X35"/>
  <c r="AC35" s="1"/>
  <c r="AE34"/>
  <c r="AB34"/>
  <c r="Y34"/>
  <c r="X34"/>
  <c r="AE33"/>
  <c r="AB33"/>
  <c r="Y33"/>
  <c r="X33"/>
  <c r="AE32"/>
  <c r="AB32"/>
  <c r="Y32"/>
  <c r="X32"/>
  <c r="AE31"/>
  <c r="AB31"/>
  <c r="Y31"/>
  <c r="X31"/>
  <c r="AE30"/>
  <c r="AB30"/>
  <c r="Y30"/>
  <c r="X30"/>
  <c r="AE29"/>
  <c r="AB29"/>
  <c r="Y29"/>
  <c r="X29"/>
  <c r="AC29" s="1"/>
  <c r="AE28"/>
  <c r="AB28"/>
  <c r="Y28"/>
  <c r="X28"/>
  <c r="AC28" s="1"/>
  <c r="AE27"/>
  <c r="AB27"/>
  <c r="Y27"/>
  <c r="X27"/>
  <c r="AE26"/>
  <c r="AB26"/>
  <c r="Y26"/>
  <c r="X26"/>
  <c r="AE25"/>
  <c r="AB25"/>
  <c r="Y25"/>
  <c r="X25"/>
  <c r="AC25" s="1"/>
  <c r="AE24"/>
  <c r="AB24"/>
  <c r="Y24"/>
  <c r="AD24" s="1"/>
  <c r="AF24" s="1"/>
  <c r="X24"/>
  <c r="AC24" s="1"/>
  <c r="AE23"/>
  <c r="AB23"/>
  <c r="Y23"/>
  <c r="X23"/>
  <c r="AC23" s="1"/>
  <c r="AE22"/>
  <c r="AB22"/>
  <c r="Y22"/>
  <c r="X22"/>
  <c r="AE21"/>
  <c r="AB21"/>
  <c r="Y21"/>
  <c r="X21"/>
  <c r="AC21" s="1"/>
  <c r="AE20"/>
  <c r="AB20"/>
  <c r="Y20"/>
  <c r="X20"/>
  <c r="AE19"/>
  <c r="AB19"/>
  <c r="Y19"/>
  <c r="AD19" s="1"/>
  <c r="X19"/>
  <c r="AC19" s="1"/>
  <c r="AE18"/>
  <c r="AB18"/>
  <c r="Y18"/>
  <c r="X18"/>
  <c r="AE17"/>
  <c r="AB17"/>
  <c r="Y17"/>
  <c r="X17"/>
  <c r="AC17" s="1"/>
  <c r="AE16"/>
  <c r="AB16"/>
  <c r="Y16"/>
  <c r="X16"/>
  <c r="AC16" s="1"/>
  <c r="AE15"/>
  <c r="AB15"/>
  <c r="Y15"/>
  <c r="X15"/>
  <c r="AC15" s="1"/>
  <c r="AE14"/>
  <c r="AB14"/>
  <c r="Y14"/>
  <c r="X14"/>
  <c r="AE13"/>
  <c r="AB13"/>
  <c r="Y13"/>
  <c r="X13"/>
  <c r="AC13" s="1"/>
  <c r="AE12"/>
  <c r="AB12"/>
  <c r="Y12"/>
  <c r="X12"/>
  <c r="AE11"/>
  <c r="AB11"/>
  <c r="Y11"/>
  <c r="X11"/>
  <c r="AC11" s="1"/>
  <c r="AE10"/>
  <c r="AB10"/>
  <c r="Y10"/>
  <c r="X10"/>
  <c r="AE9"/>
  <c r="AB9"/>
  <c r="Y9"/>
  <c r="X9"/>
  <c r="AE8"/>
  <c r="AB8"/>
  <c r="Y8"/>
  <c r="X8"/>
  <c r="AE7"/>
  <c r="AB7"/>
  <c r="Y7"/>
  <c r="X7"/>
  <c r="AE6"/>
  <c r="AB6"/>
  <c r="Y6"/>
  <c r="X6"/>
  <c r="AE5"/>
  <c r="AB5"/>
  <c r="Y5"/>
  <c r="X5"/>
  <c r="AE4"/>
  <c r="AB4"/>
  <c r="Y4"/>
  <c r="X4"/>
  <c r="AE3"/>
  <c r="AB3"/>
  <c r="Y3"/>
  <c r="X3"/>
  <c r="AC3" s="1"/>
  <c r="AE2"/>
  <c r="AB2"/>
  <c r="Y2"/>
  <c r="X2"/>
  <c r="H30" i="1"/>
  <c r="E30"/>
  <c r="AE13" i="3" l="1"/>
  <c r="AG13" s="1"/>
  <c r="AE11"/>
  <c r="AG11" s="1"/>
  <c r="AD12"/>
  <c r="AD14"/>
  <c r="AE2"/>
  <c r="AG2" s="1"/>
  <c r="AE6" i="2"/>
  <c r="AG6" s="1"/>
  <c r="AD63" i="9"/>
  <c r="AF63" s="1"/>
  <c r="AD64"/>
  <c r="AF64" s="1"/>
  <c r="AD15"/>
  <c r="AF15" s="1"/>
  <c r="AD47"/>
  <c r="AF47" s="1"/>
  <c r="AC79"/>
  <c r="AD79"/>
  <c r="AF79" s="1"/>
  <c r="AD16"/>
  <c r="AF16" s="1"/>
  <c r="AD48"/>
  <c r="AF48" s="1"/>
  <c r="AD80"/>
  <c r="AF80" s="1"/>
  <c r="AC32"/>
  <c r="AC34"/>
  <c r="AC36"/>
  <c r="AC38"/>
  <c r="AC49"/>
  <c r="AC51"/>
  <c r="AC53"/>
  <c r="AC64"/>
  <c r="AC66"/>
  <c r="AC68"/>
  <c r="AC70"/>
  <c r="AD7"/>
  <c r="AF7" s="1"/>
  <c r="AD8"/>
  <c r="AF8" s="1"/>
  <c r="AD23"/>
  <c r="AF23" s="1"/>
  <c r="AD24"/>
  <c r="AF24" s="1"/>
  <c r="AD39"/>
  <c r="AF39" s="1"/>
  <c r="AD40"/>
  <c r="AF40" s="1"/>
  <c r="AD55"/>
  <c r="AF55" s="1"/>
  <c r="AD56"/>
  <c r="AF56" s="1"/>
  <c r="AD71"/>
  <c r="AF71" s="1"/>
  <c r="AD72"/>
  <c r="AF72" s="1"/>
  <c r="AD87"/>
  <c r="AF87" s="1"/>
  <c r="AD88"/>
  <c r="AF88" s="1"/>
  <c r="AD103"/>
  <c r="AF103" s="1"/>
  <c r="AD104"/>
  <c r="AF104" s="1"/>
  <c r="AC33"/>
  <c r="AC35"/>
  <c r="AC37"/>
  <c r="AC48"/>
  <c r="AC50"/>
  <c r="AC52"/>
  <c r="AC65"/>
  <c r="AC67"/>
  <c r="AC69"/>
  <c r="AC80"/>
  <c r="AD3"/>
  <c r="AF3" s="1"/>
  <c r="AD4"/>
  <c r="AF4" s="1"/>
  <c r="AD11"/>
  <c r="AF11" s="1"/>
  <c r="AD12"/>
  <c r="AF12" s="1"/>
  <c r="AD19"/>
  <c r="AF19" s="1"/>
  <c r="AD20"/>
  <c r="AF20" s="1"/>
  <c r="AD27"/>
  <c r="AF27" s="1"/>
  <c r="AD28"/>
  <c r="AF28" s="1"/>
  <c r="AD35"/>
  <c r="AF35" s="1"/>
  <c r="AD36"/>
  <c r="AF36" s="1"/>
  <c r="AD43"/>
  <c r="AF43" s="1"/>
  <c r="AD44"/>
  <c r="AF44" s="1"/>
  <c r="AD51"/>
  <c r="AF51" s="1"/>
  <c r="AD52"/>
  <c r="AF52" s="1"/>
  <c r="AD59"/>
  <c r="AF59" s="1"/>
  <c r="AD60"/>
  <c r="AF60" s="1"/>
  <c r="AD67"/>
  <c r="AF67" s="1"/>
  <c r="AD68"/>
  <c r="AF68" s="1"/>
  <c r="AD75"/>
  <c r="AF75" s="1"/>
  <c r="AD76"/>
  <c r="AF76" s="1"/>
  <c r="AD83"/>
  <c r="AF83" s="1"/>
  <c r="AD84"/>
  <c r="AF84" s="1"/>
  <c r="AD91"/>
  <c r="AF91" s="1"/>
  <c r="AD92"/>
  <c r="AF92" s="1"/>
  <c r="AD99"/>
  <c r="AF99" s="1"/>
  <c r="AD100"/>
  <c r="AF100" s="1"/>
  <c r="AD2"/>
  <c r="AF2" s="1"/>
  <c r="AD5"/>
  <c r="AF5" s="1"/>
  <c r="AD6"/>
  <c r="AF6" s="1"/>
  <c r="AD9"/>
  <c r="AF9" s="1"/>
  <c r="AD10"/>
  <c r="AF10" s="1"/>
  <c r="AD13"/>
  <c r="AF13" s="1"/>
  <c r="AD14"/>
  <c r="AF14" s="1"/>
  <c r="AD17"/>
  <c r="AF17" s="1"/>
  <c r="AD18"/>
  <c r="AF18" s="1"/>
  <c r="AD21"/>
  <c r="AF21" s="1"/>
  <c r="AD22"/>
  <c r="AF22" s="1"/>
  <c r="AD25"/>
  <c r="AF25" s="1"/>
  <c r="AD26"/>
  <c r="AF26" s="1"/>
  <c r="AD29"/>
  <c r="AF29" s="1"/>
  <c r="AD30"/>
  <c r="AF30" s="1"/>
  <c r="AD33"/>
  <c r="AF33" s="1"/>
  <c r="AD34"/>
  <c r="AF34" s="1"/>
  <c r="AD37"/>
  <c r="AF37" s="1"/>
  <c r="AD38"/>
  <c r="AF38" s="1"/>
  <c r="AD41"/>
  <c r="AF41" s="1"/>
  <c r="AD42"/>
  <c r="AF42" s="1"/>
  <c r="AD45"/>
  <c r="AF45" s="1"/>
  <c r="AD46"/>
  <c r="AF46" s="1"/>
  <c r="AD49"/>
  <c r="AF49" s="1"/>
  <c r="AD50"/>
  <c r="AF50" s="1"/>
  <c r="AD53"/>
  <c r="AF53" s="1"/>
  <c r="AD54"/>
  <c r="AF54" s="1"/>
  <c r="AD57"/>
  <c r="AF57" s="1"/>
  <c r="AD58"/>
  <c r="AF58" s="1"/>
  <c r="AD61"/>
  <c r="AF61" s="1"/>
  <c r="AD62"/>
  <c r="AF62" s="1"/>
  <c r="AD65"/>
  <c r="AF65" s="1"/>
  <c r="AD66"/>
  <c r="AF66" s="1"/>
  <c r="AD69"/>
  <c r="AF69" s="1"/>
  <c r="AD70"/>
  <c r="AF70" s="1"/>
  <c r="AD73"/>
  <c r="AF73" s="1"/>
  <c r="AD74"/>
  <c r="AF74" s="1"/>
  <c r="AD77"/>
  <c r="AF77" s="1"/>
  <c r="AD78"/>
  <c r="AF78" s="1"/>
  <c r="AD81"/>
  <c r="AF81" s="1"/>
  <c r="AD82"/>
  <c r="AF82" s="1"/>
  <c r="AD85"/>
  <c r="AF85" s="1"/>
  <c r="AD86"/>
  <c r="AF86" s="1"/>
  <c r="AD89"/>
  <c r="AF89" s="1"/>
  <c r="AD90"/>
  <c r="AF90" s="1"/>
  <c r="AD93"/>
  <c r="AF93" s="1"/>
  <c r="AD94"/>
  <c r="AF94" s="1"/>
  <c r="AD97"/>
  <c r="AF97" s="1"/>
  <c r="AD98"/>
  <c r="AF98" s="1"/>
  <c r="AD101"/>
  <c r="AF101" s="1"/>
  <c r="AD102"/>
  <c r="AF102" s="1"/>
  <c r="AE2" i="5"/>
  <c r="AG2" s="1"/>
  <c r="AD99" i="8"/>
  <c r="AF99" s="1"/>
  <c r="AC105"/>
  <c r="AC112"/>
  <c r="AC129"/>
  <c r="AC153"/>
  <c r="AC154"/>
  <c r="AC104"/>
  <c r="AC106"/>
  <c r="AC113"/>
  <c r="AC121"/>
  <c r="AC122"/>
  <c r="AC128"/>
  <c r="AC138"/>
  <c r="AC152"/>
  <c r="AD3"/>
  <c r="AC41"/>
  <c r="AD145"/>
  <c r="AF145" s="1"/>
  <c r="AD146"/>
  <c r="AF146" s="1"/>
  <c r="AD161"/>
  <c r="AF161" s="1"/>
  <c r="AD162"/>
  <c r="AF162" s="1"/>
  <c r="AD163"/>
  <c r="AF163" s="1"/>
  <c r="AD179"/>
  <c r="AF179" s="1"/>
  <c r="AD41"/>
  <c r="AF41" s="1"/>
  <c r="AD42"/>
  <c r="AF42" s="1"/>
  <c r="AC27"/>
  <c r="AD72"/>
  <c r="AF72" s="1"/>
  <c r="AD73"/>
  <c r="AF73" s="1"/>
  <c r="AD74"/>
  <c r="AF74" s="1"/>
  <c r="AC130"/>
  <c r="AD131"/>
  <c r="AF131" s="1"/>
  <c r="AD147"/>
  <c r="AF147" s="1"/>
  <c r="AC57"/>
  <c r="AD83"/>
  <c r="AF83" s="1"/>
  <c r="AD113"/>
  <c r="AF113" s="1"/>
  <c r="AC194"/>
  <c r="AD16"/>
  <c r="AF16" s="1"/>
  <c r="AD27"/>
  <c r="AD56"/>
  <c r="AF56" s="1"/>
  <c r="AD57"/>
  <c r="AF57" s="1"/>
  <c r="AD114"/>
  <c r="AF114" s="1"/>
  <c r="AD129"/>
  <c r="AF129" s="1"/>
  <c r="AD130"/>
  <c r="AF130" s="1"/>
  <c r="AD177"/>
  <c r="AF177" s="1"/>
  <c r="AD178"/>
  <c r="AF178" s="1"/>
  <c r="AD193"/>
  <c r="AF193" s="1"/>
  <c r="AD194"/>
  <c r="AF194" s="1"/>
  <c r="AD241"/>
  <c r="AF241" s="1"/>
  <c r="AD242"/>
  <c r="AF242" s="1"/>
  <c r="AD58"/>
  <c r="AF58" s="1"/>
  <c r="AD195"/>
  <c r="AF195" s="1"/>
  <c r="AD211"/>
  <c r="AF211" s="1"/>
  <c r="AC4"/>
  <c r="AC8"/>
  <c r="AC32"/>
  <c r="AC34"/>
  <c r="AC44"/>
  <c r="AC63"/>
  <c r="AC88"/>
  <c r="AC136"/>
  <c r="AC149"/>
  <c r="AC169"/>
  <c r="AC5"/>
  <c r="AC7"/>
  <c r="AC9"/>
  <c r="AC31"/>
  <c r="AC33"/>
  <c r="AC45"/>
  <c r="AC46"/>
  <c r="AC64"/>
  <c r="AC116"/>
  <c r="AC120"/>
  <c r="AC137"/>
  <c r="AC148"/>
  <c r="AC150"/>
  <c r="AC200"/>
  <c r="AC201"/>
  <c r="AD8"/>
  <c r="AF8" s="1"/>
  <c r="AD11"/>
  <c r="AD32"/>
  <c r="AF32" s="1"/>
  <c r="AD35"/>
  <c r="AD48"/>
  <c r="AF48" s="1"/>
  <c r="AD49"/>
  <c r="AF49" s="1"/>
  <c r="AD50"/>
  <c r="AF50" s="1"/>
  <c r="AD64"/>
  <c r="AF64" s="1"/>
  <c r="AD65"/>
  <c r="AF65" s="1"/>
  <c r="AD66"/>
  <c r="AF66" s="1"/>
  <c r="AD75"/>
  <c r="AF75" s="1"/>
  <c r="AD89"/>
  <c r="AF89" s="1"/>
  <c r="AD90"/>
  <c r="AF90" s="1"/>
  <c r="AD91"/>
  <c r="AF91" s="1"/>
  <c r="AD105"/>
  <c r="AF105" s="1"/>
  <c r="AD106"/>
  <c r="AF106" s="1"/>
  <c r="AD107"/>
  <c r="AF107" s="1"/>
  <c r="AD121"/>
  <c r="AF121" s="1"/>
  <c r="AD122"/>
  <c r="AF122" s="1"/>
  <c r="AD123"/>
  <c r="AF123" s="1"/>
  <c r="AD137"/>
  <c r="AF137" s="1"/>
  <c r="AD138"/>
  <c r="AF138" s="1"/>
  <c r="AD139"/>
  <c r="AF139" s="1"/>
  <c r="AD153"/>
  <c r="AF153" s="1"/>
  <c r="AD154"/>
  <c r="AF154" s="1"/>
  <c r="AD155"/>
  <c r="AF155" s="1"/>
  <c r="AD169"/>
  <c r="AF169" s="1"/>
  <c r="AD170"/>
  <c r="AF170" s="1"/>
  <c r="AD171"/>
  <c r="AF171" s="1"/>
  <c r="AD185"/>
  <c r="AF185" s="1"/>
  <c r="AD186"/>
  <c r="AF186" s="1"/>
  <c r="AD187"/>
  <c r="AF187" s="1"/>
  <c r="AD201"/>
  <c r="AF201" s="1"/>
  <c r="AD202"/>
  <c r="AF202" s="1"/>
  <c r="AD203"/>
  <c r="AF203" s="1"/>
  <c r="AD217"/>
  <c r="AF217" s="1"/>
  <c r="AD218"/>
  <c r="AF218" s="1"/>
  <c r="AD219"/>
  <c r="AF219" s="1"/>
  <c r="AD233"/>
  <c r="AF233" s="1"/>
  <c r="AD234"/>
  <c r="AF234" s="1"/>
  <c r="AD235"/>
  <c r="AF235" s="1"/>
  <c r="AC12"/>
  <c r="AC36"/>
  <c r="AC38"/>
  <c r="AC43"/>
  <c r="AC50"/>
  <c r="AC53"/>
  <c r="AC59"/>
  <c r="AC61"/>
  <c r="AC66"/>
  <c r="AC68"/>
  <c r="AC70"/>
  <c r="AC75"/>
  <c r="AC77"/>
  <c r="AC79"/>
  <c r="AC84"/>
  <c r="AC86"/>
  <c r="AC99"/>
  <c r="AC101"/>
  <c r="AC103"/>
  <c r="AC108"/>
  <c r="AC109"/>
  <c r="AC124"/>
  <c r="AC126"/>
  <c r="AC132"/>
  <c r="AC134"/>
  <c r="AC142"/>
  <c r="AC157"/>
  <c r="AC165"/>
  <c r="AC172"/>
  <c r="AC174"/>
  <c r="AC181"/>
  <c r="AC189"/>
  <c r="AC212"/>
  <c r="AC214"/>
  <c r="AC219"/>
  <c r="AC220"/>
  <c r="AC222"/>
  <c r="AC228"/>
  <c r="AC229"/>
  <c r="AC20"/>
  <c r="AC37"/>
  <c r="AC42"/>
  <c r="AC51"/>
  <c r="AC52"/>
  <c r="AC54"/>
  <c r="AC58"/>
  <c r="AC60"/>
  <c r="AC62"/>
  <c r="AC67"/>
  <c r="AC69"/>
  <c r="AC76"/>
  <c r="AC78"/>
  <c r="AC83"/>
  <c r="AC85"/>
  <c r="AC87"/>
  <c r="AC100"/>
  <c r="AC102"/>
  <c r="AC117"/>
  <c r="AC118"/>
  <c r="AC125"/>
  <c r="AC133"/>
  <c r="AC140"/>
  <c r="AC141"/>
  <c r="AC156"/>
  <c r="AC158"/>
  <c r="AC164"/>
  <c r="AC166"/>
  <c r="AC173"/>
  <c r="AC180"/>
  <c r="AC182"/>
  <c r="AC188"/>
  <c r="AC190"/>
  <c r="AC203"/>
  <c r="AC207"/>
  <c r="AC211"/>
  <c r="AC213"/>
  <c r="AC215"/>
  <c r="AC221"/>
  <c r="AC223"/>
  <c r="AC227"/>
  <c r="AC230"/>
  <c r="AC231"/>
  <c r="AD4"/>
  <c r="AF4" s="1"/>
  <c r="AD5"/>
  <c r="AF5" s="1"/>
  <c r="AD6"/>
  <c r="AF6" s="1"/>
  <c r="AD12"/>
  <c r="AF12" s="1"/>
  <c r="AD13"/>
  <c r="AF13" s="1"/>
  <c r="AD14"/>
  <c r="AF14" s="1"/>
  <c r="AD20"/>
  <c r="AF20" s="1"/>
  <c r="AD21"/>
  <c r="AF21" s="1"/>
  <c r="AD22"/>
  <c r="AF22" s="1"/>
  <c r="AD28"/>
  <c r="AF28" s="1"/>
  <c r="AD29"/>
  <c r="AF29" s="1"/>
  <c r="AD30"/>
  <c r="AF30" s="1"/>
  <c r="AD36"/>
  <c r="AF36" s="1"/>
  <c r="AD39"/>
  <c r="AD44"/>
  <c r="AF44" s="1"/>
  <c r="AD47"/>
  <c r="AD52"/>
  <c r="AF52" s="1"/>
  <c r="AD55"/>
  <c r="AD60"/>
  <c r="AF60" s="1"/>
  <c r="AD63"/>
  <c r="AD68"/>
  <c r="AF68" s="1"/>
  <c r="AD71"/>
  <c r="AF71" s="1"/>
  <c r="AD77"/>
  <c r="AF77" s="1"/>
  <c r="AD80"/>
  <c r="AF80" s="1"/>
  <c r="AD85"/>
  <c r="AF85" s="1"/>
  <c r="AD88"/>
  <c r="AD93"/>
  <c r="AF93" s="1"/>
  <c r="AD96"/>
  <c r="AF96" s="1"/>
  <c r="AD101"/>
  <c r="AF101" s="1"/>
  <c r="AD104"/>
  <c r="AD109"/>
  <c r="AF109" s="1"/>
  <c r="AD112"/>
  <c r="AF112" s="1"/>
  <c r="AD117"/>
  <c r="AF117" s="1"/>
  <c r="AD120"/>
  <c r="AF120" s="1"/>
  <c r="AD125"/>
  <c r="AF125" s="1"/>
  <c r="AD128"/>
  <c r="AD133"/>
  <c r="AF133" s="1"/>
  <c r="AD136"/>
  <c r="AD141"/>
  <c r="AF141" s="1"/>
  <c r="AD144"/>
  <c r="AF144" s="1"/>
  <c r="AD149"/>
  <c r="AF149" s="1"/>
  <c r="AD152"/>
  <c r="AD157"/>
  <c r="AF157" s="1"/>
  <c r="AD160"/>
  <c r="AF160" s="1"/>
  <c r="AD165"/>
  <c r="AF165" s="1"/>
  <c r="AD168"/>
  <c r="AD173"/>
  <c r="AF173" s="1"/>
  <c r="AD176"/>
  <c r="AD181"/>
  <c r="AF181" s="1"/>
  <c r="AD184"/>
  <c r="AD189"/>
  <c r="AF189" s="1"/>
  <c r="AD192"/>
  <c r="AD197"/>
  <c r="AF197" s="1"/>
  <c r="AD200"/>
  <c r="AD205"/>
  <c r="AF205" s="1"/>
  <c r="AD208"/>
  <c r="AD213"/>
  <c r="AF213" s="1"/>
  <c r="AD216"/>
  <c r="AD221"/>
  <c r="AF221" s="1"/>
  <c r="AD224"/>
  <c r="AD229"/>
  <c r="AF229" s="1"/>
  <c r="AD232"/>
  <c r="AD237"/>
  <c r="AF237" s="1"/>
  <c r="AD240"/>
  <c r="AD2"/>
  <c r="AF2" s="1"/>
  <c r="AD7"/>
  <c r="AD9"/>
  <c r="AF9" s="1"/>
  <c r="AD10"/>
  <c r="AF10" s="1"/>
  <c r="AD15"/>
  <c r="AD17"/>
  <c r="AF17" s="1"/>
  <c r="AD18"/>
  <c r="AF18" s="1"/>
  <c r="AD23"/>
  <c r="AD25"/>
  <c r="AF25" s="1"/>
  <c r="AD26"/>
  <c r="AF26" s="1"/>
  <c r="AD31"/>
  <c r="AF31" s="1"/>
  <c r="AD33"/>
  <c r="AF33" s="1"/>
  <c r="AD34"/>
  <c r="AF34" s="1"/>
  <c r="AD37"/>
  <c r="AF37" s="1"/>
  <c r="AD38"/>
  <c r="AF38" s="1"/>
  <c r="AD43"/>
  <c r="AD45"/>
  <c r="AF45" s="1"/>
  <c r="AD46"/>
  <c r="AF46" s="1"/>
  <c r="AD51"/>
  <c r="AD53"/>
  <c r="AF53" s="1"/>
  <c r="AD54"/>
  <c r="AF54" s="1"/>
  <c r="AD59"/>
  <c r="AD61"/>
  <c r="AF61" s="1"/>
  <c r="AD62"/>
  <c r="AF62" s="1"/>
  <c r="AD67"/>
  <c r="AD69"/>
  <c r="AF69" s="1"/>
  <c r="AD70"/>
  <c r="AF70" s="1"/>
  <c r="AD76"/>
  <c r="AD78"/>
  <c r="AF78" s="1"/>
  <c r="AD79"/>
  <c r="AF79" s="1"/>
  <c r="AD84"/>
  <c r="AF84" s="1"/>
  <c r="AD86"/>
  <c r="AF86" s="1"/>
  <c r="AD87"/>
  <c r="AF87" s="1"/>
  <c r="AD92"/>
  <c r="AD94"/>
  <c r="AF94" s="1"/>
  <c r="AD95"/>
  <c r="AF95" s="1"/>
  <c r="AD100"/>
  <c r="AD102"/>
  <c r="AF102" s="1"/>
  <c r="AD103"/>
  <c r="AF103" s="1"/>
  <c r="AD108"/>
  <c r="AD110"/>
  <c r="AF110" s="1"/>
  <c r="AD111"/>
  <c r="AF111" s="1"/>
  <c r="AD116"/>
  <c r="AD118"/>
  <c r="AF118" s="1"/>
  <c r="AD119"/>
  <c r="AF119" s="1"/>
  <c r="AD124"/>
  <c r="AD126"/>
  <c r="AF126" s="1"/>
  <c r="AD127"/>
  <c r="AF127" s="1"/>
  <c r="AD132"/>
  <c r="AD134"/>
  <c r="AF134" s="1"/>
  <c r="AD135"/>
  <c r="AF135" s="1"/>
  <c r="AD140"/>
  <c r="AD142"/>
  <c r="AF142" s="1"/>
  <c r="AD143"/>
  <c r="AF143" s="1"/>
  <c r="AD148"/>
  <c r="AD150"/>
  <c r="AF150" s="1"/>
  <c r="AD151"/>
  <c r="AF151" s="1"/>
  <c r="AD156"/>
  <c r="AD158"/>
  <c r="AF158" s="1"/>
  <c r="AD159"/>
  <c r="AF159" s="1"/>
  <c r="AD164"/>
  <c r="AF164" s="1"/>
  <c r="AD166"/>
  <c r="AF166" s="1"/>
  <c r="AD167"/>
  <c r="AF167" s="1"/>
  <c r="AD172"/>
  <c r="AF172" s="1"/>
  <c r="AD174"/>
  <c r="AF174" s="1"/>
  <c r="AD175"/>
  <c r="AF175" s="1"/>
  <c r="AD180"/>
  <c r="AF180" s="1"/>
  <c r="AD182"/>
  <c r="AF182" s="1"/>
  <c r="AD183"/>
  <c r="AF183" s="1"/>
  <c r="AD188"/>
  <c r="AD190"/>
  <c r="AF190" s="1"/>
  <c r="AD191"/>
  <c r="AF191" s="1"/>
  <c r="AD196"/>
  <c r="AF196" s="1"/>
  <c r="AD198"/>
  <c r="AF198" s="1"/>
  <c r="AD199"/>
  <c r="AF199" s="1"/>
  <c r="AD204"/>
  <c r="AD206"/>
  <c r="AF206" s="1"/>
  <c r="AD207"/>
  <c r="AF207" s="1"/>
  <c r="AD212"/>
  <c r="AF212" s="1"/>
  <c r="AD214"/>
  <c r="AF214" s="1"/>
  <c r="AD215"/>
  <c r="AF215" s="1"/>
  <c r="AD220"/>
  <c r="AD222"/>
  <c r="AF222" s="1"/>
  <c r="AD223"/>
  <c r="AF223" s="1"/>
  <c r="AD228"/>
  <c r="AF228" s="1"/>
  <c r="AD230"/>
  <c r="AF230" s="1"/>
  <c r="AD231"/>
  <c r="AF231" s="1"/>
  <c r="AD236"/>
  <c r="AD238"/>
  <c r="AF238" s="1"/>
  <c r="AD239"/>
  <c r="AF239" s="1"/>
  <c r="AC2"/>
  <c r="AC10"/>
  <c r="AC18"/>
  <c r="AC26"/>
  <c r="AC30"/>
  <c r="AC6"/>
  <c r="AC14"/>
  <c r="AC22"/>
  <c r="AF3"/>
  <c r="AF7"/>
  <c r="AF11"/>
  <c r="AF15"/>
  <c r="AF19"/>
  <c r="AF23"/>
  <c r="AF27"/>
  <c r="AF35"/>
  <c r="AF39"/>
  <c r="AF43"/>
  <c r="AF47"/>
  <c r="AF51"/>
  <c r="AF55"/>
  <c r="AF59"/>
  <c r="AF63"/>
  <c r="AF67"/>
  <c r="AC107"/>
  <c r="AC111"/>
  <c r="AC127"/>
  <c r="AC139"/>
  <c r="AC155"/>
  <c r="AC159"/>
  <c r="AC171"/>
  <c r="AC175"/>
  <c r="AC179"/>
  <c r="AC187"/>
  <c r="AF76"/>
  <c r="AF88"/>
  <c r="AF92"/>
  <c r="AF100"/>
  <c r="AF104"/>
  <c r="AF108"/>
  <c r="AF116"/>
  <c r="AF124"/>
  <c r="AF128"/>
  <c r="AF132"/>
  <c r="AF136"/>
  <c r="AF140"/>
  <c r="AF148"/>
  <c r="AF152"/>
  <c r="AF156"/>
  <c r="AF168"/>
  <c r="AF176"/>
  <c r="AF184"/>
  <c r="AF188"/>
  <c r="AF192"/>
  <c r="AF200"/>
  <c r="AF204"/>
  <c r="AF208"/>
  <c r="AF216"/>
  <c r="AF220"/>
  <c r="AF224"/>
  <c r="AF232"/>
  <c r="AF236"/>
  <c r="AF240"/>
  <c r="AC115"/>
  <c r="AC119"/>
  <c r="AC123"/>
  <c r="AC131"/>
  <c r="AC135"/>
  <c r="AC143"/>
  <c r="AC147"/>
  <c r="AC151"/>
  <c r="AC163"/>
  <c r="AC167"/>
  <c r="AC183"/>
  <c r="AC191"/>
  <c r="AC195"/>
  <c r="AG14" i="3" l="1"/>
  <c r="AC105" i="9"/>
  <c r="AF105"/>
  <c r="AF243" i="8"/>
  <c r="AC243"/>
  <c r="AB243" i="4" l="1"/>
  <c r="AD243"/>
  <c r="AG243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"/>
  <c r="D7" i="6"/>
  <c r="D6"/>
  <c r="D5"/>
  <c r="D4"/>
  <c r="D3"/>
  <c r="D2"/>
  <c r="AE3" i="4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C223"/>
  <c r="AC224"/>
  <c r="AC225"/>
  <c r="AC226"/>
  <c r="AC227"/>
  <c r="AC228"/>
  <c r="AC229"/>
  <c r="AC230"/>
  <c r="AC231"/>
  <c r="AC232"/>
  <c r="AC233"/>
  <c r="AC234"/>
  <c r="AC235"/>
  <c r="AC236"/>
  <c r="AC237"/>
  <c r="AC238"/>
  <c r="AC239"/>
  <c r="AC240"/>
  <c r="AC241"/>
  <c r="AC242"/>
  <c r="AC2"/>
  <c r="AD2" s="1"/>
  <c r="AE2" l="1"/>
  <c r="AG2" s="1"/>
  <c r="Z242" l="1"/>
  <c r="Y242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Y191"/>
  <c r="Z191"/>
  <c r="Y192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Y209"/>
  <c r="Z209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Y223"/>
  <c r="Z223"/>
  <c r="Y224"/>
  <c r="Z224"/>
  <c r="Y225"/>
  <c r="Z225"/>
  <c r="Y226"/>
  <c r="Z226"/>
  <c r="Y227"/>
  <c r="Z227"/>
  <c r="Y228"/>
  <c r="Z228"/>
  <c r="Y229"/>
  <c r="Z229"/>
  <c r="Y230"/>
  <c r="Z230"/>
  <c r="Y231"/>
  <c r="Z231"/>
  <c r="Y232"/>
  <c r="Z232"/>
  <c r="Y233"/>
  <c r="Z233"/>
  <c r="Y234"/>
  <c r="Z234"/>
  <c r="Y235"/>
  <c r="Z235"/>
  <c r="Y236"/>
  <c r="Z236"/>
  <c r="Y237"/>
  <c r="Z237"/>
  <c r="Y238"/>
  <c r="Z238"/>
  <c r="Y239"/>
  <c r="Z239"/>
  <c r="Y240"/>
  <c r="Z240"/>
  <c r="Y241"/>
  <c r="Z241"/>
  <c r="Z2"/>
  <c r="Y2"/>
  <c r="J36" i="1"/>
  <c r="G36"/>
</calcChain>
</file>

<file path=xl/sharedStrings.xml><?xml version="1.0" encoding="utf-8"?>
<sst xmlns="http://schemas.openxmlformats.org/spreadsheetml/2006/main" count="4957" uniqueCount="191">
  <si>
    <t>Project Name</t>
  </si>
  <si>
    <t>Project Number</t>
  </si>
  <si>
    <t>C-15C Impoundment</t>
  </si>
  <si>
    <t>C-15D Impoundment</t>
  </si>
  <si>
    <t>Shiloh 1N Restored Impoundment</t>
  </si>
  <si>
    <t>Shiloh 1N  Impoundment</t>
  </si>
  <si>
    <t>Shiloh 1South A Impoundment</t>
  </si>
  <si>
    <t>Shiloh 1South B Impoundment</t>
  </si>
  <si>
    <t xml:space="preserve"> T-9 Impoundment</t>
  </si>
  <si>
    <t>T-10 I North Impoundment</t>
  </si>
  <si>
    <t>T-10 I South Impoundment</t>
  </si>
  <si>
    <t>T-10 B Impoundment</t>
  </si>
  <si>
    <t>T-10 C Impoundment</t>
  </si>
  <si>
    <t>T-10 D Impoundment</t>
  </si>
  <si>
    <t>T-10 E Impoundment</t>
  </si>
  <si>
    <t>T-10 F Impoundment</t>
  </si>
  <si>
    <t>T-10 G Impoundment</t>
  </si>
  <si>
    <t>T-10 H Impoundment</t>
  </si>
  <si>
    <t>T-10 J Impoundment</t>
  </si>
  <si>
    <t>T-10 K Impoundment</t>
  </si>
  <si>
    <t>T-10 L Impoundment</t>
  </si>
  <si>
    <t>T-10 M Impoundment</t>
  </si>
  <si>
    <t>T-21 Impoundment</t>
  </si>
  <si>
    <t>T-24 A Impoundment</t>
  </si>
  <si>
    <t>T-24 B Impoundment</t>
  </si>
  <si>
    <t>T-24 C Impoundment</t>
  </si>
  <si>
    <t>T-24 D Impoundment</t>
  </si>
  <si>
    <t>Triangle Impoundment</t>
  </si>
  <si>
    <t>T-10 A Impoundment</t>
  </si>
  <si>
    <t>Storage Building L5-0734</t>
  </si>
  <si>
    <t>Support Building L5-0683</t>
  </si>
  <si>
    <t>KSC-1</t>
  </si>
  <si>
    <t>KSC-2</t>
  </si>
  <si>
    <t>KSC-3</t>
  </si>
  <si>
    <t>KSC-4</t>
  </si>
  <si>
    <t>KSC-5</t>
  </si>
  <si>
    <t>KSC-6</t>
  </si>
  <si>
    <t>KSC-7</t>
  </si>
  <si>
    <t>KSC-8</t>
  </si>
  <si>
    <t>KSC-9</t>
  </si>
  <si>
    <t>KSC-10</t>
  </si>
  <si>
    <t>KSC-11</t>
  </si>
  <si>
    <t>KSC-12</t>
  </si>
  <si>
    <t>KSC-13</t>
  </si>
  <si>
    <t>KSC-14</t>
  </si>
  <si>
    <t>KSC-15</t>
  </si>
  <si>
    <t>KSC-16</t>
  </si>
  <si>
    <t>KSC-17</t>
  </si>
  <si>
    <t>KSC-18</t>
  </si>
  <si>
    <t>KSC-19</t>
  </si>
  <si>
    <t>KSC-20</t>
  </si>
  <si>
    <t>KSC-21</t>
  </si>
  <si>
    <t>KSC-22</t>
  </si>
  <si>
    <t>KSC-23</t>
  </si>
  <si>
    <t>KSC-24</t>
  </si>
  <si>
    <t>KSC-25</t>
  </si>
  <si>
    <t>KSC-26</t>
  </si>
  <si>
    <t>KSC-27</t>
  </si>
  <si>
    <t>KSC-28</t>
  </si>
  <si>
    <t>KSC-29</t>
  </si>
  <si>
    <t>KSC-30</t>
  </si>
  <si>
    <t>KSC-31</t>
  </si>
  <si>
    <t>KSC-32</t>
  </si>
  <si>
    <t>Project Type</t>
  </si>
  <si>
    <t>Wetland treatment</t>
  </si>
  <si>
    <t>Fertilizer reduction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</si>
  <si>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</si>
  <si>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</si>
  <si>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</si>
  <si>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</si>
  <si>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</si>
  <si>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</si>
  <si>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</si>
  <si>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</si>
  <si>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Project Zone</t>
  </si>
  <si>
    <t>North A</t>
  </si>
  <si>
    <t>Facility demolition</t>
  </si>
  <si>
    <t>Landscape Fertilizer Reduction</t>
  </si>
  <si>
    <t xml:space="preserve">Citrus Grove Termination Roberts Rd </t>
  </si>
  <si>
    <t xml:space="preserve">Citrus Grove Termination Schwartz Rd </t>
  </si>
  <si>
    <t>No credit - ecosystem restoration</t>
  </si>
  <si>
    <t>TN Base Load (lbs/yr)</t>
  </si>
  <si>
    <t>N/A</t>
  </si>
  <si>
    <t>STATION</t>
  </si>
  <si>
    <t>RAINZ98_99</t>
  </si>
  <si>
    <t>SITE_NAME</t>
  </si>
  <si>
    <t>RAIN98_99</t>
  </si>
  <si>
    <t>Impounded</t>
  </si>
  <si>
    <t>GROUP_LC</t>
  </si>
  <si>
    <t>TSS_MG_L</t>
  </si>
  <si>
    <t>Segment</t>
  </si>
  <si>
    <t>SUB_BASIN</t>
  </si>
  <si>
    <t>RO_VOL_M3</t>
  </si>
  <si>
    <t>Shape_Leng</t>
  </si>
  <si>
    <t>Shape_Area</t>
  </si>
  <si>
    <t>TN_KG</t>
  </si>
  <si>
    <t>TP_KG</t>
  </si>
  <si>
    <t>Join</t>
  </si>
  <si>
    <t>OID_</t>
  </si>
  <si>
    <t>Unique_ID</t>
  </si>
  <si>
    <t>LCCODE</t>
  </si>
  <si>
    <t>HYDRO_G</t>
  </si>
  <si>
    <t>LC_HYDRO</t>
  </si>
  <si>
    <t>MEAN_ANNUA</t>
  </si>
  <si>
    <t>GRD_CODE_1</t>
  </si>
  <si>
    <t>EMC_TN</t>
  </si>
  <si>
    <t>EMC_TP</t>
  </si>
  <si>
    <t>ROC</t>
  </si>
  <si>
    <t>Acres</t>
  </si>
  <si>
    <t>Titusville</t>
  </si>
  <si>
    <t>Addison Creek</t>
  </si>
  <si>
    <t>No</t>
  </si>
  <si>
    <t>IR5</t>
  </si>
  <si>
    <t>IRL North</t>
  </si>
  <si>
    <t>B/D</t>
  </si>
  <si>
    <t>6170 B/D</t>
  </si>
  <si>
    <t>2210 B/D</t>
  </si>
  <si>
    <t>4370 B/D</t>
  </si>
  <si>
    <t>6460 B/D</t>
  </si>
  <si>
    <t>4110 B/D</t>
  </si>
  <si>
    <t>A</t>
  </si>
  <si>
    <t>6170 A</t>
  </si>
  <si>
    <t>2210 A</t>
  </si>
  <si>
    <t>6410 A</t>
  </si>
  <si>
    <t>C/D</t>
  </si>
  <si>
    <t>2210 C/D</t>
  </si>
  <si>
    <t>6170 C/D</t>
  </si>
  <si>
    <t>6300 C/D</t>
  </si>
  <si>
    <t>6300 B/D</t>
  </si>
  <si>
    <t>5340 B/D</t>
  </si>
  <si>
    <t>D</t>
  </si>
  <si>
    <t>6460 D</t>
  </si>
  <si>
    <t>6170 D</t>
  </si>
  <si>
    <t>2210 D</t>
  </si>
  <si>
    <t>6181 B/D</t>
  </si>
  <si>
    <t>6181 D</t>
  </si>
  <si>
    <t>4370 D</t>
  </si>
  <si>
    <t>7410 C/D</t>
  </si>
  <si>
    <t>7410 B/D</t>
  </si>
  <si>
    <t>6181 C/D</t>
  </si>
  <si>
    <t>TN EMC</t>
  </si>
  <si>
    <t>TP EMC</t>
  </si>
  <si>
    <t>Annual Runoff (m3)</t>
  </si>
  <si>
    <t>TN Load (lbs/yr)</t>
  </si>
  <si>
    <t>TP Load (lbs/yr)</t>
  </si>
  <si>
    <t>TP Factor</t>
  </si>
  <si>
    <t>Adjusted TP (lbs/yr)</t>
  </si>
  <si>
    <t>PLSM TP</t>
  </si>
  <si>
    <t>TMDL TP</t>
  </si>
  <si>
    <t>IR1-3</t>
  </si>
  <si>
    <t>IR4</t>
  </si>
  <si>
    <t>IR6-7</t>
  </si>
  <si>
    <t>IR8</t>
  </si>
  <si>
    <t>IR9-11</t>
  </si>
  <si>
    <t>3200 B/D</t>
  </si>
  <si>
    <t>4340 B/D</t>
  </si>
  <si>
    <t>3100 B/D</t>
  </si>
  <si>
    <t>6440 B/D</t>
  </si>
  <si>
    <t>5100 B/D</t>
  </si>
  <si>
    <t>5100 C/D</t>
  </si>
  <si>
    <t>1750 B/D</t>
  </si>
  <si>
    <t>4340 C/D</t>
  </si>
  <si>
    <t>1750 C/D</t>
  </si>
  <si>
    <t>1750 A</t>
  </si>
  <si>
    <t>6460 C/D</t>
  </si>
  <si>
    <t>5340 C/D</t>
  </si>
  <si>
    <t>Titusville-NWSO</t>
  </si>
  <si>
    <t>3300 B/D</t>
  </si>
  <si>
    <t>4370 C/D</t>
  </si>
  <si>
    <t>U</t>
  </si>
  <si>
    <t>1750 U</t>
  </si>
  <si>
    <t>1300U</t>
  </si>
  <si>
    <t>3100 U</t>
  </si>
  <si>
    <t>previously fertilized: 200 acres with 60 tons/yr of 16-4-8 fertilizer</t>
  </si>
  <si>
    <t>now fertilize: 45 acres with 20 tons/yr of 15-0-15 fertilizer</t>
  </si>
  <si>
    <t>previous application rate = (60 tons/yr * 2000 lbs/ton)/200 acres = 600 lbs/ac/yr</t>
  </si>
  <si>
    <t>N application = 600 lbs/ac/yr * 16% = 96 lbs/ac/yr</t>
  </si>
  <si>
    <t>P application = 600 lbs/ac/yr * 4% = 24 lbs/ac/yr</t>
  </si>
  <si>
    <t>Washout rate from FDOT Lower St. Johns River BMAP study</t>
  </si>
  <si>
    <t>N washout = (3.050 kg/yr *53 inches of rain/year * 96 lbs/ac/year)/(50 inches of rain/year * 42.4 lbs/ac/yr) = 7.32 kg/ac</t>
  </si>
  <si>
    <t>7.32 kg/ac * 2.2 lbs/kg * 155 acres = 2496 lbs/yr</t>
  </si>
  <si>
    <t>P washout = (1.340 kg/yr *53 inches of rain/year * 24 lbs/ac/year)/(50 inches of rain/year * 42.4 lbs/ac/yr) = 0.804 kg/ac</t>
  </si>
  <si>
    <t>0.804 kg/ac * 2.2 lbs/kg * 200 acres = 353.8 lbs/yr</t>
  </si>
  <si>
    <t>Reduction Credit</t>
  </si>
  <si>
    <t>TN</t>
  </si>
  <si>
    <t>lbs/yr</t>
  </si>
  <si>
    <t>TP</t>
  </si>
  <si>
    <t>12.5% of this area is in North A</t>
  </si>
  <si>
    <t>15% Required Reduction</t>
  </si>
  <si>
    <t>Reduction Remaining</t>
  </si>
  <si>
    <t>credit</t>
  </si>
</sst>
</file>

<file path=xl/styles.xml><?xml version="1.0" encoding="utf-8"?>
<styleSheet xmlns="http://schemas.openxmlformats.org/spreadsheetml/2006/main">
  <numFmts count="6">
    <numFmt numFmtId="164" formatCode="0.0%"/>
    <numFmt numFmtId="165" formatCode="#,##0.0"/>
    <numFmt numFmtId="166" formatCode="0.0"/>
    <numFmt numFmtId="167" formatCode="0.00000000000"/>
    <numFmt numFmtId="168" formatCode="0.000000"/>
    <numFmt numFmtId="169" formatCode="0.00000000000000000"/>
  </numFmts>
  <fonts count="8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0" fontId="4" fillId="0" borderId="0" xfId="0" applyFont="1" applyBorder="1"/>
    <xf numFmtId="0" fontId="4" fillId="0" borderId="2" xfId="0" applyFont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164" fontId="2" fillId="2" borderId="2" xfId="0" applyNumberFormat="1" applyFont="1" applyFill="1" applyBorder="1" applyAlignment="1">
      <alignment horizontal="center" wrapText="1"/>
    </xf>
    <xf numFmtId="0" fontId="4" fillId="0" borderId="2" xfId="0" applyFont="1" applyBorder="1"/>
    <xf numFmtId="164" fontId="0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center" wrapText="1"/>
    </xf>
    <xf numFmtId="165" fontId="4" fillId="0" borderId="2" xfId="0" applyNumberFormat="1" applyFont="1" applyBorder="1"/>
    <xf numFmtId="165" fontId="4" fillId="0" borderId="0" xfId="0" applyNumberFormat="1" applyFont="1" applyBorder="1"/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 wrapText="1"/>
    </xf>
    <xf numFmtId="3" fontId="4" fillId="0" borderId="2" xfId="0" applyNumberFormat="1" applyFont="1" applyBorder="1"/>
    <xf numFmtId="3" fontId="4" fillId="0" borderId="0" xfId="0" applyNumberFormat="1" applyFont="1" applyBorder="1"/>
    <xf numFmtId="0" fontId="4" fillId="0" borderId="2" xfId="0" applyFont="1" applyBorder="1" applyAlignment="1">
      <alignment horizontal="right"/>
    </xf>
    <xf numFmtId="1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" fontId="0" fillId="0" borderId="0" xfId="0" applyNumberFormat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0" fillId="0" borderId="2" xfId="0" applyBorder="1"/>
    <xf numFmtId="165" fontId="0" fillId="0" borderId="2" xfId="0" applyNumberFormat="1" applyBorder="1"/>
    <xf numFmtId="3" fontId="0" fillId="0" borderId="2" xfId="0" applyNumberFormat="1" applyBorder="1"/>
    <xf numFmtId="3" fontId="4" fillId="0" borderId="2" xfId="0" applyNumberFormat="1" applyFont="1" applyFill="1" applyBorder="1" applyAlignment="1"/>
    <xf numFmtId="3" fontId="5" fillId="0" borderId="2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wrapText="1"/>
    </xf>
    <xf numFmtId="165" fontId="5" fillId="0" borderId="2" xfId="0" applyNumberFormat="1" applyFont="1" applyFill="1" applyBorder="1" applyAlignment="1">
      <alignment horizontal="right" wrapText="1"/>
    </xf>
    <xf numFmtId="165" fontId="0" fillId="0" borderId="0" xfId="0" applyNumberFormat="1" applyFont="1" applyAlignment="1">
      <alignment horizontal="right"/>
    </xf>
    <xf numFmtId="168" fontId="6" fillId="0" borderId="0" xfId="0" applyNumberFormat="1" applyFont="1"/>
    <xf numFmtId="1" fontId="6" fillId="0" borderId="0" xfId="0" applyNumberFormat="1" applyFont="1"/>
    <xf numFmtId="0" fontId="4" fillId="0" borderId="2" xfId="0" applyFont="1" applyFill="1" applyBorder="1" applyAlignment="1">
      <alignment horizontal="right"/>
    </xf>
    <xf numFmtId="3" fontId="4" fillId="0" borderId="2" xfId="0" applyNumberFormat="1" applyFont="1" applyFill="1" applyBorder="1"/>
    <xf numFmtId="165" fontId="4" fillId="0" borderId="2" xfId="0" applyNumberFormat="1" applyFont="1" applyFill="1" applyBorder="1"/>
    <xf numFmtId="3" fontId="7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/>
    <xf numFmtId="0" fontId="3" fillId="0" borderId="0" xfId="0" applyFont="1" applyBorder="1"/>
    <xf numFmtId="166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4"/>
  <sheetViews>
    <sheetView tabSelected="1" zoomScaleNormal="100" zoomScaleSheetLayoutView="75" workbookViewId="0">
      <pane ySplit="1" topLeftCell="A14" activePane="bottomLeft" state="frozen"/>
      <selection pane="bottomLeft" activeCell="J50" sqref="J50"/>
    </sheetView>
  </sheetViews>
  <sheetFormatPr defaultRowHeight="15"/>
  <cols>
    <col min="1" max="1" width="8.7109375" style="5" customWidth="1"/>
    <col min="2" max="2" width="35" style="5" bestFit="1" customWidth="1"/>
    <col min="3" max="3" width="20.28515625" style="5" customWidth="1"/>
    <col min="4" max="4" width="12.140625" style="5" bestFit="1" customWidth="1"/>
    <col min="5" max="5" width="12.140625" style="20" customWidth="1"/>
    <col min="6" max="6" width="14" style="5" customWidth="1"/>
    <col min="7" max="7" width="10.28515625" style="20" customWidth="1"/>
    <col min="8" max="8" width="12.28515625" style="15" customWidth="1"/>
    <col min="9" max="9" width="13" style="5" customWidth="1"/>
    <col min="10" max="10" width="13.42578125" style="15" customWidth="1"/>
    <col min="11" max="16384" width="9.140625" style="5"/>
  </cols>
  <sheetData>
    <row r="1" spans="1:10" s="3" customFormat="1" ht="30">
      <c r="A1" s="1" t="s">
        <v>1</v>
      </c>
      <c r="B1" s="1" t="s">
        <v>0</v>
      </c>
      <c r="C1" s="1" t="s">
        <v>63</v>
      </c>
      <c r="D1" s="2" t="s">
        <v>74</v>
      </c>
      <c r="E1" s="18" t="s">
        <v>81</v>
      </c>
      <c r="F1" s="8" t="s">
        <v>66</v>
      </c>
      <c r="G1" s="18" t="s">
        <v>67</v>
      </c>
      <c r="H1" s="13" t="s">
        <v>68</v>
      </c>
      <c r="I1" s="8" t="s">
        <v>69</v>
      </c>
      <c r="J1" s="13" t="s">
        <v>70</v>
      </c>
    </row>
    <row r="2" spans="1:10">
      <c r="A2" s="4" t="s">
        <v>31</v>
      </c>
      <c r="B2" s="4" t="s">
        <v>2</v>
      </c>
      <c r="C2" s="4" t="s">
        <v>64</v>
      </c>
      <c r="D2" s="4" t="s">
        <v>75</v>
      </c>
      <c r="E2" s="33" t="s">
        <v>80</v>
      </c>
      <c r="F2" s="9"/>
      <c r="G2" s="19"/>
      <c r="H2" s="14"/>
      <c r="I2" s="9"/>
      <c r="J2" s="14"/>
    </row>
    <row r="3" spans="1:10">
      <c r="A3" s="4" t="s">
        <v>32</v>
      </c>
      <c r="B3" s="4" t="s">
        <v>3</v>
      </c>
      <c r="C3" s="4" t="s">
        <v>64</v>
      </c>
      <c r="D3" s="4" t="s">
        <v>75</v>
      </c>
      <c r="E3" s="33" t="s">
        <v>80</v>
      </c>
      <c r="F3" s="9"/>
      <c r="G3" s="19"/>
      <c r="H3" s="14"/>
      <c r="I3" s="9"/>
      <c r="J3" s="14"/>
    </row>
    <row r="4" spans="1:10">
      <c r="A4" s="4" t="s">
        <v>33</v>
      </c>
      <c r="B4" s="4" t="s">
        <v>4</v>
      </c>
      <c r="C4" s="4" t="s">
        <v>64</v>
      </c>
      <c r="D4" s="4" t="s">
        <v>75</v>
      </c>
      <c r="E4" s="33" t="s">
        <v>80</v>
      </c>
      <c r="F4" s="9"/>
      <c r="G4" s="19"/>
      <c r="H4" s="14"/>
      <c r="I4" s="9"/>
      <c r="J4" s="14"/>
    </row>
    <row r="5" spans="1:10">
      <c r="A5" s="4" t="s">
        <v>34</v>
      </c>
      <c r="B5" s="4" t="s">
        <v>5</v>
      </c>
      <c r="C5" s="4" t="s">
        <v>64</v>
      </c>
      <c r="D5" s="4" t="s">
        <v>75</v>
      </c>
      <c r="E5" s="33" t="s">
        <v>80</v>
      </c>
      <c r="F5" s="9"/>
      <c r="G5" s="19"/>
      <c r="H5" s="14"/>
      <c r="I5" s="9"/>
      <c r="J5" s="14"/>
    </row>
    <row r="6" spans="1:10">
      <c r="A6" s="4" t="s">
        <v>35</v>
      </c>
      <c r="B6" s="4" t="s">
        <v>6</v>
      </c>
      <c r="C6" s="4" t="s">
        <v>64</v>
      </c>
      <c r="D6" s="4" t="s">
        <v>75</v>
      </c>
      <c r="E6" s="33" t="s">
        <v>80</v>
      </c>
      <c r="F6" s="9"/>
      <c r="G6" s="19"/>
      <c r="H6" s="14"/>
      <c r="I6" s="9"/>
      <c r="J6" s="14"/>
    </row>
    <row r="7" spans="1:10">
      <c r="A7" s="4" t="s">
        <v>36</v>
      </c>
      <c r="B7" s="4" t="s">
        <v>7</v>
      </c>
      <c r="C7" s="4" t="s">
        <v>64</v>
      </c>
      <c r="D7" s="4" t="s">
        <v>75</v>
      </c>
      <c r="E7" s="33" t="s">
        <v>80</v>
      </c>
      <c r="F7" s="9"/>
      <c r="G7" s="19"/>
      <c r="H7" s="14"/>
      <c r="I7" s="9"/>
      <c r="J7" s="14"/>
    </row>
    <row r="8" spans="1:10">
      <c r="A8" s="4" t="s">
        <v>37</v>
      </c>
      <c r="B8" s="4" t="s">
        <v>8</v>
      </c>
      <c r="C8" s="4" t="s">
        <v>64</v>
      </c>
      <c r="D8" s="4" t="s">
        <v>75</v>
      </c>
      <c r="E8" s="33" t="s">
        <v>80</v>
      </c>
      <c r="F8" s="9"/>
      <c r="G8" s="19"/>
      <c r="H8" s="14"/>
      <c r="I8" s="9"/>
      <c r="J8" s="14"/>
    </row>
    <row r="9" spans="1:10">
      <c r="A9" s="4" t="s">
        <v>38</v>
      </c>
      <c r="B9" s="4" t="s">
        <v>28</v>
      </c>
      <c r="C9" s="4" t="s">
        <v>64</v>
      </c>
      <c r="D9" s="4" t="s">
        <v>75</v>
      </c>
      <c r="E9" s="33" t="s">
        <v>80</v>
      </c>
      <c r="F9" s="9"/>
      <c r="G9" s="19"/>
      <c r="H9" s="14"/>
      <c r="I9" s="9"/>
      <c r="J9" s="14"/>
    </row>
    <row r="10" spans="1:10">
      <c r="A10" s="4" t="s">
        <v>39</v>
      </c>
      <c r="B10" s="4" t="s">
        <v>9</v>
      </c>
      <c r="C10" s="4" t="s">
        <v>64</v>
      </c>
      <c r="D10" s="4" t="s">
        <v>75</v>
      </c>
      <c r="E10" s="33" t="s">
        <v>80</v>
      </c>
      <c r="F10" s="9"/>
      <c r="G10" s="19"/>
      <c r="H10" s="14"/>
      <c r="I10" s="9"/>
      <c r="J10" s="14"/>
    </row>
    <row r="11" spans="1:10">
      <c r="A11" s="4" t="s">
        <v>40</v>
      </c>
      <c r="B11" s="4" t="s">
        <v>10</v>
      </c>
      <c r="C11" s="4" t="s">
        <v>64</v>
      </c>
      <c r="D11" s="4" t="s">
        <v>75</v>
      </c>
      <c r="E11" s="33" t="s">
        <v>80</v>
      </c>
      <c r="F11" s="9"/>
      <c r="G11" s="19"/>
      <c r="H11" s="14"/>
      <c r="I11" s="9"/>
      <c r="J11" s="14"/>
    </row>
    <row r="12" spans="1:10">
      <c r="A12" s="4" t="s">
        <v>41</v>
      </c>
      <c r="B12" s="4" t="s">
        <v>11</v>
      </c>
      <c r="C12" s="4" t="s">
        <v>64</v>
      </c>
      <c r="D12" s="4" t="s">
        <v>75</v>
      </c>
      <c r="E12" s="33" t="s">
        <v>80</v>
      </c>
      <c r="F12" s="9"/>
      <c r="G12" s="19"/>
      <c r="H12" s="14"/>
      <c r="I12" s="9"/>
      <c r="J12" s="14"/>
    </row>
    <row r="13" spans="1:10">
      <c r="A13" s="4" t="s">
        <v>42</v>
      </c>
      <c r="B13" s="4" t="s">
        <v>12</v>
      </c>
      <c r="C13" s="4" t="s">
        <v>64</v>
      </c>
      <c r="D13" s="4" t="s">
        <v>75</v>
      </c>
      <c r="E13" s="33" t="s">
        <v>80</v>
      </c>
      <c r="F13" s="9"/>
      <c r="G13" s="19"/>
      <c r="H13" s="14"/>
      <c r="I13" s="9"/>
      <c r="J13" s="14"/>
    </row>
    <row r="14" spans="1:10">
      <c r="A14" s="4" t="s">
        <v>43</v>
      </c>
      <c r="B14" s="6" t="s">
        <v>13</v>
      </c>
      <c r="C14" s="4" t="s">
        <v>64</v>
      </c>
      <c r="D14" s="4" t="s">
        <v>75</v>
      </c>
      <c r="E14" s="33" t="s">
        <v>80</v>
      </c>
      <c r="F14" s="9"/>
      <c r="G14" s="19"/>
      <c r="H14" s="14"/>
      <c r="I14" s="9"/>
      <c r="J14" s="14"/>
    </row>
    <row r="15" spans="1:10">
      <c r="A15" s="4" t="s">
        <v>44</v>
      </c>
      <c r="B15" s="6" t="s">
        <v>14</v>
      </c>
      <c r="C15" s="4" t="s">
        <v>64</v>
      </c>
      <c r="D15" s="4" t="s">
        <v>75</v>
      </c>
      <c r="E15" s="33" t="s">
        <v>80</v>
      </c>
      <c r="F15" s="9"/>
      <c r="G15" s="19"/>
      <c r="H15" s="14"/>
      <c r="I15" s="9"/>
      <c r="J15" s="14"/>
    </row>
    <row r="16" spans="1:10">
      <c r="A16" s="4" t="s">
        <v>45</v>
      </c>
      <c r="B16" s="6" t="s">
        <v>15</v>
      </c>
      <c r="C16" s="4" t="s">
        <v>64</v>
      </c>
      <c r="D16" s="4" t="s">
        <v>75</v>
      </c>
      <c r="E16" s="33" t="s">
        <v>80</v>
      </c>
      <c r="F16" s="9"/>
      <c r="G16" s="19"/>
      <c r="H16" s="14"/>
      <c r="I16" s="9"/>
      <c r="J16" s="14"/>
    </row>
    <row r="17" spans="1:10">
      <c r="A17" s="4" t="s">
        <v>46</v>
      </c>
      <c r="B17" s="6" t="s">
        <v>16</v>
      </c>
      <c r="C17" s="4" t="s">
        <v>64</v>
      </c>
      <c r="D17" s="4" t="s">
        <v>75</v>
      </c>
      <c r="E17" s="33" t="s">
        <v>80</v>
      </c>
      <c r="F17" s="9"/>
      <c r="G17" s="19"/>
      <c r="H17" s="14"/>
      <c r="I17" s="9"/>
      <c r="J17" s="14"/>
    </row>
    <row r="18" spans="1:10">
      <c r="A18" s="4" t="s">
        <v>47</v>
      </c>
      <c r="B18" s="6" t="s">
        <v>17</v>
      </c>
      <c r="C18" s="4" t="s">
        <v>64</v>
      </c>
      <c r="D18" s="4" t="s">
        <v>75</v>
      </c>
      <c r="E18" s="33" t="s">
        <v>80</v>
      </c>
      <c r="F18" s="9"/>
      <c r="G18" s="19"/>
      <c r="H18" s="14"/>
      <c r="I18" s="9"/>
      <c r="J18" s="14"/>
    </row>
    <row r="19" spans="1:10">
      <c r="A19" s="4" t="s">
        <v>48</v>
      </c>
      <c r="B19" s="6" t="s">
        <v>18</v>
      </c>
      <c r="C19" s="4" t="s">
        <v>64</v>
      </c>
      <c r="D19" s="4" t="s">
        <v>75</v>
      </c>
      <c r="E19" s="33" t="s">
        <v>80</v>
      </c>
      <c r="F19" s="9"/>
      <c r="G19" s="19"/>
      <c r="H19" s="14"/>
      <c r="I19" s="9"/>
      <c r="J19" s="14"/>
    </row>
    <row r="20" spans="1:10">
      <c r="A20" s="4" t="s">
        <v>49</v>
      </c>
      <c r="B20" s="6" t="s">
        <v>19</v>
      </c>
      <c r="C20" s="4" t="s">
        <v>64</v>
      </c>
      <c r="D20" s="4" t="s">
        <v>75</v>
      </c>
      <c r="E20" s="33" t="s">
        <v>80</v>
      </c>
      <c r="F20" s="9"/>
      <c r="G20" s="19"/>
      <c r="H20" s="14"/>
      <c r="I20" s="9"/>
      <c r="J20" s="14"/>
    </row>
    <row r="21" spans="1:10">
      <c r="A21" s="4" t="s">
        <v>50</v>
      </c>
      <c r="B21" s="6" t="s">
        <v>20</v>
      </c>
      <c r="C21" s="4" t="s">
        <v>64</v>
      </c>
      <c r="D21" s="4" t="s">
        <v>75</v>
      </c>
      <c r="E21" s="33" t="s">
        <v>80</v>
      </c>
      <c r="F21" s="9"/>
      <c r="G21" s="19"/>
      <c r="H21" s="14"/>
      <c r="I21" s="9"/>
      <c r="J21" s="14"/>
    </row>
    <row r="22" spans="1:10">
      <c r="A22" s="4" t="s">
        <v>51</v>
      </c>
      <c r="B22" s="6" t="s">
        <v>21</v>
      </c>
      <c r="C22" s="4" t="s">
        <v>64</v>
      </c>
      <c r="D22" s="4" t="s">
        <v>75</v>
      </c>
      <c r="E22" s="33" t="s">
        <v>80</v>
      </c>
      <c r="F22" s="9"/>
      <c r="G22" s="19"/>
      <c r="H22" s="14"/>
      <c r="I22" s="9"/>
      <c r="J22" s="14"/>
    </row>
    <row r="23" spans="1:10">
      <c r="A23" s="4" t="s">
        <v>52</v>
      </c>
      <c r="B23" s="4" t="s">
        <v>22</v>
      </c>
      <c r="C23" s="4" t="s">
        <v>64</v>
      </c>
      <c r="D23" s="4" t="s">
        <v>75</v>
      </c>
      <c r="E23" s="33" t="s">
        <v>80</v>
      </c>
      <c r="F23" s="9"/>
      <c r="G23" s="19"/>
      <c r="H23" s="14"/>
      <c r="I23" s="9"/>
      <c r="J23" s="14"/>
    </row>
    <row r="24" spans="1:10">
      <c r="A24" s="4" t="s">
        <v>53</v>
      </c>
      <c r="B24" s="4" t="s">
        <v>23</v>
      </c>
      <c r="C24" s="4" t="s">
        <v>64</v>
      </c>
      <c r="D24" s="4" t="s">
        <v>75</v>
      </c>
      <c r="E24" s="33" t="s">
        <v>80</v>
      </c>
      <c r="F24" s="9"/>
      <c r="G24" s="19"/>
      <c r="H24" s="14"/>
      <c r="I24" s="9"/>
      <c r="J24" s="14"/>
    </row>
    <row r="25" spans="1:10">
      <c r="A25" s="4" t="s">
        <v>54</v>
      </c>
      <c r="B25" s="4" t="s">
        <v>24</v>
      </c>
      <c r="C25" s="4" t="s">
        <v>64</v>
      </c>
      <c r="D25" s="4" t="s">
        <v>75</v>
      </c>
      <c r="E25" s="33" t="s">
        <v>80</v>
      </c>
      <c r="F25" s="9"/>
      <c r="G25" s="19"/>
      <c r="H25" s="14"/>
      <c r="I25" s="9"/>
      <c r="J25" s="14"/>
    </row>
    <row r="26" spans="1:10">
      <c r="A26" s="4" t="s">
        <v>55</v>
      </c>
      <c r="B26" s="4" t="s">
        <v>25</v>
      </c>
      <c r="C26" s="4" t="s">
        <v>64</v>
      </c>
      <c r="D26" s="4" t="s">
        <v>75</v>
      </c>
      <c r="E26" s="33" t="s">
        <v>80</v>
      </c>
      <c r="F26" s="9"/>
      <c r="G26" s="19"/>
      <c r="H26" s="14"/>
      <c r="I26" s="9"/>
      <c r="J26" s="14"/>
    </row>
    <row r="27" spans="1:10">
      <c r="A27" s="4" t="s">
        <v>56</v>
      </c>
      <c r="B27" s="4" t="s">
        <v>26</v>
      </c>
      <c r="C27" s="4" t="s">
        <v>64</v>
      </c>
      <c r="D27" s="4" t="s">
        <v>75</v>
      </c>
      <c r="E27" s="33" t="s">
        <v>80</v>
      </c>
      <c r="F27" s="9"/>
      <c r="G27" s="19"/>
      <c r="H27" s="14"/>
      <c r="I27" s="9"/>
      <c r="J27" s="14"/>
    </row>
    <row r="28" spans="1:10">
      <c r="A28" s="4" t="s">
        <v>57</v>
      </c>
      <c r="B28" s="4" t="s">
        <v>27</v>
      </c>
      <c r="C28" s="4" t="s">
        <v>64</v>
      </c>
      <c r="D28" s="4" t="s">
        <v>75</v>
      </c>
      <c r="E28" s="33" t="s">
        <v>80</v>
      </c>
      <c r="F28" s="9"/>
      <c r="G28" s="19"/>
      <c r="H28" s="14"/>
      <c r="I28" s="9"/>
      <c r="J28" s="14"/>
    </row>
    <row r="29" spans="1:10">
      <c r="A29" s="4" t="s">
        <v>58</v>
      </c>
      <c r="B29" s="4" t="s">
        <v>77</v>
      </c>
      <c r="C29" s="4" t="s">
        <v>65</v>
      </c>
      <c r="D29" s="4" t="s">
        <v>75</v>
      </c>
      <c r="E29" s="40" t="s">
        <v>82</v>
      </c>
      <c r="F29" s="40" t="s">
        <v>82</v>
      </c>
      <c r="G29" s="41">
        <f>Fertilizer!B21</f>
        <v>312</v>
      </c>
      <c r="H29" s="40" t="s">
        <v>82</v>
      </c>
      <c r="I29" s="40" t="s">
        <v>82</v>
      </c>
      <c r="J29" s="42">
        <f>Fertilizer!B22</f>
        <v>44.2</v>
      </c>
    </row>
    <row r="30" spans="1:10">
      <c r="A30" s="4" t="s">
        <v>59</v>
      </c>
      <c r="B30" s="4" t="s">
        <v>78</v>
      </c>
      <c r="C30" s="4" t="s">
        <v>65</v>
      </c>
      <c r="D30" s="4" t="s">
        <v>75</v>
      </c>
      <c r="E30" s="34">
        <f>'Citrus Roberts'!AD243</f>
        <v>2664</v>
      </c>
      <c r="F30" s="21" t="s">
        <v>82</v>
      </c>
      <c r="G30" s="19">
        <f>E30-'Roberts - without citrus'!AC243</f>
        <v>140</v>
      </c>
      <c r="H30" s="36">
        <f>'Citrus Roberts'!AG243</f>
        <v>689.20000000000027</v>
      </c>
      <c r="I30" s="21" t="s">
        <v>82</v>
      </c>
      <c r="J30" s="14">
        <f>H30-'Roberts - without citrus'!AF243</f>
        <v>557.20000000000027</v>
      </c>
    </row>
    <row r="31" spans="1:10">
      <c r="A31" s="4" t="s">
        <v>60</v>
      </c>
      <c r="B31" s="4" t="s">
        <v>79</v>
      </c>
      <c r="C31" s="4" t="s">
        <v>65</v>
      </c>
      <c r="D31" s="4" t="s">
        <v>75</v>
      </c>
      <c r="E31" s="34">
        <f>'Citrus Schwartz'!AD105</f>
        <v>1530</v>
      </c>
      <c r="F31" s="21" t="s">
        <v>82</v>
      </c>
      <c r="G31" s="19">
        <f>E31-'Schwartz - without citrus'!AC105</f>
        <v>256</v>
      </c>
      <c r="H31" s="36">
        <f>'Citrus Schwartz'!AG105</f>
        <v>373.2</v>
      </c>
      <c r="I31" s="21" t="s">
        <v>82</v>
      </c>
      <c r="J31" s="14">
        <f>H31-'Schwartz - without citrus'!AF105</f>
        <v>308.09999999999997</v>
      </c>
    </row>
    <row r="32" spans="1:10">
      <c r="A32" s="4" t="s">
        <v>61</v>
      </c>
      <c r="B32" s="4" t="s">
        <v>29</v>
      </c>
      <c r="C32" s="4" t="s">
        <v>76</v>
      </c>
      <c r="D32" s="4" t="s">
        <v>75</v>
      </c>
      <c r="E32" s="34">
        <f>'L5 7034'!AD2</f>
        <v>0</v>
      </c>
      <c r="F32" s="21" t="s">
        <v>82</v>
      </c>
      <c r="G32" s="19">
        <f>E32-'L5 7034'!AD6</f>
        <v>0</v>
      </c>
      <c r="H32" s="14">
        <f>'L5 7034'!AG2</f>
        <v>0.1</v>
      </c>
      <c r="I32" s="21" t="s">
        <v>82</v>
      </c>
      <c r="J32" s="14">
        <f>H32-'L5 7034'!AG6</f>
        <v>0.1</v>
      </c>
    </row>
    <row r="33" spans="1:11">
      <c r="A33" s="4" t="s">
        <v>62</v>
      </c>
      <c r="B33" s="4" t="s">
        <v>30</v>
      </c>
      <c r="C33" s="4" t="s">
        <v>76</v>
      </c>
      <c r="D33" s="4" t="s">
        <v>75</v>
      </c>
      <c r="E33" s="34">
        <f>'L5 0683'!AD6</f>
        <v>4</v>
      </c>
      <c r="F33" s="21" t="s">
        <v>82</v>
      </c>
      <c r="G33" s="19">
        <f>E33-'L5 0683'!AD14</f>
        <v>3</v>
      </c>
      <c r="H33" s="14">
        <f>'L5 0683'!AG6</f>
        <v>1</v>
      </c>
      <c r="I33" s="21" t="s">
        <v>82</v>
      </c>
      <c r="J33" s="14">
        <f>H33-'L5 0683'!AG14</f>
        <v>1</v>
      </c>
    </row>
    <row r="34" spans="1:11">
      <c r="A34" s="7"/>
      <c r="B34" s="7"/>
      <c r="C34" s="7"/>
      <c r="D34" s="7"/>
      <c r="E34" s="35"/>
    </row>
    <row r="35" spans="1:11">
      <c r="A35" s="7"/>
      <c r="B35" s="7"/>
      <c r="C35" s="7"/>
      <c r="D35" s="7"/>
      <c r="E35" s="35"/>
      <c r="F35" s="10"/>
      <c r="G35" s="12" t="s">
        <v>71</v>
      </c>
      <c r="H35" s="37"/>
      <c r="I35" s="10"/>
      <c r="J35" s="16" t="s">
        <v>72</v>
      </c>
    </row>
    <row r="36" spans="1:11">
      <c r="A36" s="7"/>
      <c r="B36" s="7"/>
      <c r="C36" s="7"/>
      <c r="D36" s="7"/>
      <c r="E36" s="35"/>
      <c r="F36" s="11" t="s">
        <v>73</v>
      </c>
      <c r="G36" s="12">
        <f>SUM(G2:G33)</f>
        <v>711</v>
      </c>
      <c r="H36" s="37"/>
      <c r="I36" s="10"/>
      <c r="J36" s="17">
        <f>SUM(J2:J33)</f>
        <v>910.60000000000025</v>
      </c>
    </row>
    <row r="37" spans="1:11">
      <c r="A37" s="7"/>
      <c r="B37" s="7"/>
      <c r="C37" s="7"/>
      <c r="D37" s="7"/>
      <c r="E37" s="43"/>
      <c r="F37" s="44" t="s">
        <v>188</v>
      </c>
      <c r="G37" s="47">
        <v>0</v>
      </c>
      <c r="H37" s="45"/>
      <c r="I37" s="46"/>
      <c r="J37" s="47">
        <v>0</v>
      </c>
      <c r="K37" s="46"/>
    </row>
    <row r="38" spans="1:11">
      <c r="A38" s="7"/>
      <c r="B38" s="7"/>
      <c r="C38" s="7"/>
      <c r="D38" s="7"/>
      <c r="E38" s="43"/>
      <c r="F38" s="44" t="s">
        <v>189</v>
      </c>
      <c r="G38" s="47">
        <f>G37-G36</f>
        <v>-711</v>
      </c>
      <c r="H38" s="45" t="s">
        <v>190</v>
      </c>
      <c r="I38" s="46"/>
      <c r="J38" s="47">
        <f>J37-J36</f>
        <v>-910.60000000000025</v>
      </c>
      <c r="K38" s="46" t="s">
        <v>190</v>
      </c>
    </row>
    <row r="39" spans="1:11">
      <c r="A39" s="7"/>
      <c r="B39" s="7"/>
      <c r="C39" s="7"/>
      <c r="D39" s="7"/>
      <c r="E39" s="35"/>
    </row>
    <row r="40" spans="1:11">
      <c r="A40" s="7"/>
      <c r="B40" s="7"/>
      <c r="C40" s="7"/>
      <c r="D40" s="7"/>
      <c r="E40" s="35"/>
    </row>
    <row r="41" spans="1:11">
      <c r="A41" s="7"/>
      <c r="B41" s="7"/>
      <c r="C41" s="7"/>
      <c r="D41" s="7"/>
      <c r="E41" s="35"/>
    </row>
    <row r="42" spans="1:11">
      <c r="A42" s="7"/>
      <c r="B42" s="7"/>
      <c r="C42" s="7"/>
      <c r="D42" s="7"/>
      <c r="E42" s="35"/>
    </row>
    <row r="43" spans="1:11">
      <c r="A43" s="7"/>
      <c r="B43" s="7"/>
      <c r="C43" s="7"/>
      <c r="D43" s="7"/>
      <c r="E43" s="35"/>
    </row>
    <row r="44" spans="1:11">
      <c r="A44" s="7"/>
      <c r="B44" s="7"/>
      <c r="C44" s="7"/>
      <c r="D44" s="7"/>
      <c r="E44" s="35"/>
    </row>
    <row r="45" spans="1:11">
      <c r="A45" s="7"/>
      <c r="B45" s="7"/>
      <c r="C45" s="7"/>
      <c r="D45" s="7"/>
      <c r="E45" s="35"/>
    </row>
    <row r="46" spans="1:11">
      <c r="A46" s="7"/>
      <c r="B46" s="7"/>
      <c r="C46" s="7"/>
      <c r="D46" s="7"/>
      <c r="E46" s="35"/>
    </row>
    <row r="47" spans="1:11">
      <c r="A47" s="7"/>
      <c r="B47" s="7"/>
      <c r="C47" s="7"/>
      <c r="D47" s="7"/>
      <c r="E47" s="35"/>
    </row>
    <row r="48" spans="1:11">
      <c r="A48" s="7"/>
      <c r="B48" s="7"/>
      <c r="C48" s="7"/>
      <c r="D48" s="7"/>
      <c r="E48" s="35"/>
    </row>
    <row r="49" spans="1:5">
      <c r="A49" s="7"/>
      <c r="B49" s="7"/>
      <c r="C49" s="7"/>
      <c r="D49" s="7"/>
      <c r="E49" s="35"/>
    </row>
    <row r="50" spans="1:5">
      <c r="A50" s="7"/>
      <c r="B50" s="7"/>
      <c r="C50" s="7"/>
      <c r="D50" s="7"/>
      <c r="E50" s="35"/>
    </row>
    <row r="51" spans="1:5">
      <c r="A51" s="7"/>
      <c r="B51" s="7"/>
      <c r="C51" s="7"/>
      <c r="D51" s="7"/>
      <c r="E51" s="35"/>
    </row>
    <row r="52" spans="1:5">
      <c r="A52" s="7"/>
      <c r="B52" s="7"/>
      <c r="C52" s="7"/>
      <c r="D52" s="7"/>
      <c r="E52" s="35"/>
    </row>
    <row r="53" spans="1:5">
      <c r="A53" s="7"/>
      <c r="B53" s="7"/>
      <c r="C53" s="7"/>
      <c r="D53" s="7"/>
      <c r="E53" s="35"/>
    </row>
    <row r="54" spans="1:5">
      <c r="A54" s="7"/>
      <c r="B54" s="7"/>
      <c r="C54" s="7"/>
      <c r="D54" s="7"/>
      <c r="E54" s="35"/>
    </row>
    <row r="55" spans="1:5">
      <c r="A55" s="7"/>
      <c r="B55" s="7"/>
      <c r="C55" s="7"/>
      <c r="D55" s="7"/>
      <c r="E55" s="35"/>
    </row>
    <row r="56" spans="1:5">
      <c r="A56" s="7"/>
      <c r="B56" s="7"/>
      <c r="C56" s="7"/>
      <c r="D56" s="7"/>
      <c r="E56" s="35"/>
    </row>
    <row r="57" spans="1:5">
      <c r="A57" s="7"/>
      <c r="B57" s="7"/>
      <c r="C57" s="7"/>
      <c r="D57" s="7"/>
      <c r="E57" s="35"/>
    </row>
    <row r="58" spans="1:5">
      <c r="A58" s="7"/>
      <c r="B58" s="7"/>
      <c r="C58" s="7"/>
      <c r="D58" s="7"/>
      <c r="E58" s="35"/>
    </row>
    <row r="59" spans="1:5">
      <c r="A59" s="7"/>
      <c r="B59" s="7"/>
      <c r="C59" s="7"/>
      <c r="D59" s="7"/>
      <c r="E59" s="35"/>
    </row>
    <row r="60" spans="1:5">
      <c r="A60" s="7"/>
      <c r="B60" s="7"/>
      <c r="C60" s="7"/>
      <c r="D60" s="7"/>
      <c r="E60" s="35"/>
    </row>
    <row r="61" spans="1:5">
      <c r="A61" s="7"/>
      <c r="B61" s="7"/>
      <c r="C61" s="7"/>
      <c r="D61" s="7"/>
      <c r="E61" s="35"/>
    </row>
    <row r="62" spans="1:5">
      <c r="A62" s="7"/>
      <c r="B62" s="7"/>
      <c r="C62" s="7"/>
      <c r="D62" s="7"/>
      <c r="E62" s="35"/>
    </row>
    <row r="63" spans="1:5">
      <c r="A63" s="7"/>
      <c r="B63" s="7"/>
      <c r="C63" s="7"/>
      <c r="D63" s="7"/>
      <c r="E63" s="35"/>
    </row>
    <row r="64" spans="1:5">
      <c r="A64" s="7"/>
      <c r="B64" s="7"/>
      <c r="C64" s="7"/>
      <c r="D64" s="7"/>
      <c r="E64" s="35"/>
    </row>
    <row r="65" spans="1:5">
      <c r="A65" s="7"/>
      <c r="B65" s="7"/>
      <c r="C65" s="7"/>
      <c r="D65" s="7"/>
      <c r="E65" s="35"/>
    </row>
    <row r="66" spans="1:5">
      <c r="A66" s="7"/>
      <c r="B66" s="7"/>
      <c r="C66" s="7"/>
      <c r="D66" s="7"/>
      <c r="E66" s="35"/>
    </row>
    <row r="67" spans="1:5">
      <c r="A67" s="7"/>
      <c r="B67" s="7"/>
      <c r="C67" s="7"/>
      <c r="D67" s="7"/>
      <c r="E67" s="35"/>
    </row>
    <row r="68" spans="1:5">
      <c r="A68" s="7"/>
      <c r="B68" s="7"/>
      <c r="C68" s="7"/>
      <c r="D68" s="7"/>
      <c r="E68" s="35"/>
    </row>
    <row r="69" spans="1:5">
      <c r="A69" s="7"/>
      <c r="B69" s="7"/>
      <c r="C69" s="7"/>
      <c r="D69" s="7"/>
      <c r="E69" s="35"/>
    </row>
    <row r="70" spans="1:5">
      <c r="A70" s="7"/>
      <c r="B70" s="7"/>
      <c r="C70" s="7"/>
      <c r="D70" s="7"/>
      <c r="E70" s="35"/>
    </row>
    <row r="71" spans="1:5">
      <c r="A71" s="7"/>
      <c r="B71" s="7"/>
      <c r="C71" s="7"/>
      <c r="D71" s="7"/>
      <c r="E71" s="35"/>
    </row>
    <row r="72" spans="1:5">
      <c r="A72" s="7"/>
      <c r="B72" s="7"/>
      <c r="C72" s="7"/>
      <c r="D72" s="7"/>
      <c r="E72" s="35"/>
    </row>
    <row r="73" spans="1:5">
      <c r="A73" s="7"/>
      <c r="B73" s="7"/>
      <c r="C73" s="7"/>
      <c r="D73" s="7"/>
      <c r="E73" s="35"/>
    </row>
    <row r="74" spans="1:5">
      <c r="A74" s="7"/>
      <c r="B74" s="7"/>
      <c r="C74" s="7"/>
      <c r="D74" s="7"/>
      <c r="E74" s="35"/>
    </row>
    <row r="75" spans="1:5">
      <c r="A75" s="7"/>
      <c r="B75" s="7"/>
      <c r="C75" s="7"/>
      <c r="D75" s="7"/>
      <c r="E75" s="35"/>
    </row>
    <row r="76" spans="1:5">
      <c r="A76" s="7"/>
      <c r="B76" s="7"/>
      <c r="C76" s="7"/>
      <c r="D76" s="7"/>
      <c r="E76" s="35"/>
    </row>
    <row r="77" spans="1:5">
      <c r="A77" s="7"/>
      <c r="B77" s="7"/>
      <c r="C77" s="7"/>
      <c r="D77" s="7"/>
      <c r="E77" s="35"/>
    </row>
    <row r="78" spans="1:5">
      <c r="A78" s="7"/>
      <c r="B78" s="7"/>
      <c r="C78" s="7"/>
      <c r="D78" s="7"/>
      <c r="E78" s="35"/>
    </row>
    <row r="79" spans="1:5">
      <c r="A79" s="7"/>
      <c r="B79" s="7"/>
      <c r="C79" s="7"/>
      <c r="D79" s="7"/>
      <c r="E79" s="35"/>
    </row>
    <row r="80" spans="1:5">
      <c r="A80" s="7"/>
      <c r="B80" s="7"/>
      <c r="C80" s="7"/>
      <c r="D80" s="7"/>
      <c r="E80" s="35"/>
    </row>
    <row r="81" spans="1:5">
      <c r="A81" s="7"/>
      <c r="B81" s="7"/>
      <c r="C81" s="7"/>
      <c r="D81" s="7"/>
      <c r="E81" s="35"/>
    </row>
    <row r="82" spans="1:5">
      <c r="A82" s="7"/>
      <c r="B82" s="7"/>
      <c r="C82" s="7"/>
      <c r="D82" s="7"/>
      <c r="E82" s="35"/>
    </row>
    <row r="83" spans="1:5">
      <c r="A83" s="7"/>
      <c r="B83" s="7"/>
      <c r="C83" s="7"/>
      <c r="D83" s="7"/>
      <c r="E83" s="35"/>
    </row>
    <row r="84" spans="1:5">
      <c r="A84" s="7"/>
      <c r="B84" s="7"/>
      <c r="C84" s="7"/>
      <c r="D84" s="7"/>
      <c r="E84" s="35"/>
    </row>
  </sheetData>
  <phoneticPr fontId="1" type="noConversion"/>
  <printOptions gridLines="1"/>
  <pageMargins left="0.5" right="0.25" top="1" bottom="1" header="0.5" footer="0.5"/>
  <pageSetup scale="82" fitToWidth="0" fitToHeight="0" orientation="landscape" blackAndWhite="1" r:id="rId1"/>
  <headerFooter alignWithMargins="0">
    <oddHeader>&amp;C&amp;"Arial,Bold"North IRL Project Zone A
Kennedy Space Center Projects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B20" sqref="A20:XFD20"/>
    </sheetView>
  </sheetViews>
  <sheetFormatPr defaultRowHeight="12.75"/>
  <sheetData>
    <row r="1" spans="1:2">
      <c r="A1" t="s">
        <v>173</v>
      </c>
    </row>
    <row r="2" spans="1:2">
      <c r="A2" t="s">
        <v>174</v>
      </c>
    </row>
    <row r="4" spans="1:2">
      <c r="A4" t="s">
        <v>175</v>
      </c>
    </row>
    <row r="5" spans="1:2">
      <c r="B5" t="s">
        <v>176</v>
      </c>
    </row>
    <row r="6" spans="1:2">
      <c r="B6" t="s">
        <v>177</v>
      </c>
    </row>
    <row r="8" spans="1:2">
      <c r="A8" t="s">
        <v>178</v>
      </c>
    </row>
    <row r="9" spans="1:2">
      <c r="A9" t="s">
        <v>179</v>
      </c>
    </row>
    <row r="10" spans="1:2">
      <c r="B10" t="s">
        <v>180</v>
      </c>
    </row>
    <row r="12" spans="1:2">
      <c r="A12" t="s">
        <v>181</v>
      </c>
    </row>
    <row r="13" spans="1:2">
      <c r="B13" t="s">
        <v>182</v>
      </c>
    </row>
    <row r="16" spans="1:2">
      <c r="A16" t="s">
        <v>183</v>
      </c>
    </row>
    <row r="17" spans="1:3">
      <c r="A17" t="s">
        <v>184</v>
      </c>
      <c r="B17">
        <v>2496</v>
      </c>
      <c r="C17" t="s">
        <v>185</v>
      </c>
    </row>
    <row r="18" spans="1:3">
      <c r="A18" t="s">
        <v>186</v>
      </c>
      <c r="B18">
        <v>353.8</v>
      </c>
      <c r="C18" t="s">
        <v>185</v>
      </c>
    </row>
    <row r="20" spans="1:3">
      <c r="A20" t="s">
        <v>187</v>
      </c>
    </row>
    <row r="21" spans="1:3">
      <c r="A21" t="s">
        <v>184</v>
      </c>
      <c r="B21">
        <f>B17*0.125</f>
        <v>312</v>
      </c>
    </row>
    <row r="22" spans="1:3">
      <c r="A22" t="s">
        <v>186</v>
      </c>
      <c r="B22">
        <f>ROUND(B18*0.125,1)</f>
        <v>44.2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243"/>
  <sheetViews>
    <sheetView topLeftCell="O1" workbookViewId="0">
      <pane ySplit="1" topLeftCell="A221" activePane="bottomLeft" state="frozen"/>
      <selection activeCell="O1" sqref="O1"/>
      <selection pane="bottomLeft" activeCell="AC1" sqref="AC1:AG2"/>
    </sheetView>
  </sheetViews>
  <sheetFormatPr defaultRowHeight="12.75"/>
  <cols>
    <col min="1" max="1" width="8.7109375" style="22" bestFit="1" customWidth="1"/>
    <col min="2" max="2" width="11.28515625" style="22" bestFit="1" customWidth="1"/>
    <col min="3" max="3" width="13.2851562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7.855468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2" style="27" bestFit="1" customWidth="1"/>
    <col min="29" max="29" width="12.5703125" customWidth="1"/>
    <col min="33" max="33" width="11.85546875" customWidth="1"/>
  </cols>
  <sheetData>
    <row r="1" spans="1:33" ht="25.5">
      <c r="A1" s="22" t="s">
        <v>83</v>
      </c>
      <c r="B1" s="22" t="s">
        <v>84</v>
      </c>
      <c r="C1" s="22" t="s">
        <v>85</v>
      </c>
      <c r="D1" s="23" t="s">
        <v>86</v>
      </c>
      <c r="E1" s="22" t="s">
        <v>87</v>
      </c>
      <c r="F1" s="22" t="s">
        <v>88</v>
      </c>
      <c r="G1" s="24" t="s">
        <v>89</v>
      </c>
      <c r="H1" s="22" t="s">
        <v>90</v>
      </c>
      <c r="I1" s="22" t="s">
        <v>91</v>
      </c>
      <c r="J1" s="22" t="s">
        <v>92</v>
      </c>
      <c r="K1" s="25" t="s">
        <v>93</v>
      </c>
      <c r="L1" s="25" t="s">
        <v>94</v>
      </c>
      <c r="M1" s="23" t="s">
        <v>95</v>
      </c>
      <c r="N1" s="23" t="s">
        <v>96</v>
      </c>
      <c r="O1" s="22" t="s">
        <v>97</v>
      </c>
      <c r="P1" s="22" t="s">
        <v>98</v>
      </c>
      <c r="Q1" s="26" t="s">
        <v>99</v>
      </c>
      <c r="R1" s="26" t="s">
        <v>100</v>
      </c>
      <c r="S1" s="22" t="s">
        <v>101</v>
      </c>
      <c r="T1" s="22" t="s">
        <v>102</v>
      </c>
      <c r="U1" s="26" t="s">
        <v>103</v>
      </c>
      <c r="V1" s="26" t="s">
        <v>104</v>
      </c>
      <c r="W1" s="26" t="s">
        <v>105</v>
      </c>
      <c r="X1" s="26" t="s">
        <v>106</v>
      </c>
      <c r="Y1" s="26" t="s">
        <v>140</v>
      </c>
      <c r="Z1" s="26" t="s">
        <v>141</v>
      </c>
      <c r="AA1" s="26" t="s">
        <v>107</v>
      </c>
      <c r="AB1" s="27" t="s">
        <v>108</v>
      </c>
      <c r="AC1" s="28" t="s">
        <v>142</v>
      </c>
      <c r="AD1" s="28" t="s">
        <v>143</v>
      </c>
      <c r="AE1" s="28" t="s">
        <v>144</v>
      </c>
      <c r="AF1" s="28" t="s">
        <v>145</v>
      </c>
      <c r="AG1" s="28" t="s">
        <v>146</v>
      </c>
    </row>
    <row r="2" spans="1:33">
      <c r="A2" s="22" t="s">
        <v>109</v>
      </c>
      <c r="B2" s="22">
        <v>14</v>
      </c>
      <c r="C2" s="22" t="s">
        <v>110</v>
      </c>
      <c r="D2" s="23">
        <v>33.47</v>
      </c>
      <c r="E2" s="22" t="s">
        <v>111</v>
      </c>
      <c r="F2" s="22">
        <v>3456</v>
      </c>
      <c r="G2" s="24">
        <v>0</v>
      </c>
      <c r="H2" s="22" t="s">
        <v>112</v>
      </c>
      <c r="I2" s="22" t="s">
        <v>113</v>
      </c>
      <c r="J2" s="22">
        <v>99019</v>
      </c>
      <c r="K2" s="25">
        <v>8158.7086020799998</v>
      </c>
      <c r="L2" s="25">
        <v>627654.34741599998</v>
      </c>
      <c r="M2" s="23">
        <v>0</v>
      </c>
      <c r="N2" s="23">
        <v>0</v>
      </c>
      <c r="O2" s="22">
        <v>37084</v>
      </c>
      <c r="P2" s="22">
        <v>36136</v>
      </c>
      <c r="Q2" s="26">
        <v>37084</v>
      </c>
      <c r="R2" s="26">
        <v>6170</v>
      </c>
      <c r="S2" s="22" t="s">
        <v>114</v>
      </c>
      <c r="T2" s="22" t="s">
        <v>115</v>
      </c>
      <c r="U2" s="26">
        <v>54.65</v>
      </c>
      <c r="V2" s="26">
        <v>1</v>
      </c>
      <c r="W2" s="26">
        <v>0</v>
      </c>
      <c r="X2" s="26">
        <v>0</v>
      </c>
      <c r="Y2" s="26">
        <f>W2</f>
        <v>0</v>
      </c>
      <c r="Z2" s="26">
        <f>X2</f>
        <v>0</v>
      </c>
      <c r="AA2" s="26">
        <v>0.30299999999999999</v>
      </c>
      <c r="AB2" s="27">
        <v>6.5448564993486905E-2</v>
      </c>
      <c r="AC2">
        <f>ROUND(AB2*AA2*U2*102.79,0)</f>
        <v>111</v>
      </c>
      <c r="AD2">
        <f>ROUND(Y2*AC2*0.002205,0)</f>
        <v>0</v>
      </c>
      <c r="AE2">
        <f>ROUND(Z2*AC2*0.002205,1)</f>
        <v>0</v>
      </c>
      <c r="AF2">
        <f>'TP Factors'!$D$4</f>
        <v>0.98096512680287296</v>
      </c>
      <c r="AG2">
        <f>ROUND(AE2*AF2,1)</f>
        <v>0</v>
      </c>
    </row>
    <row r="3" spans="1:33">
      <c r="A3" s="22" t="s">
        <v>109</v>
      </c>
      <c r="B3" s="22">
        <v>14</v>
      </c>
      <c r="C3" s="22" t="s">
        <v>110</v>
      </c>
      <c r="D3" s="23">
        <v>33.47</v>
      </c>
      <c r="E3" s="22" t="s">
        <v>111</v>
      </c>
      <c r="F3" s="22">
        <v>3456</v>
      </c>
      <c r="G3" s="24">
        <v>30.5</v>
      </c>
      <c r="H3" s="22" t="s">
        <v>112</v>
      </c>
      <c r="I3" s="22" t="s">
        <v>113</v>
      </c>
      <c r="J3" s="22">
        <v>5292</v>
      </c>
      <c r="K3" s="25">
        <v>1125.50811451</v>
      </c>
      <c r="L3" s="25">
        <v>37924.368355500003</v>
      </c>
      <c r="M3" s="23">
        <v>10.16</v>
      </c>
      <c r="N3" s="23">
        <v>2.68</v>
      </c>
      <c r="O3" s="22">
        <v>38461</v>
      </c>
      <c r="P3" s="22">
        <v>37510</v>
      </c>
      <c r="Q3" s="26">
        <v>38461</v>
      </c>
      <c r="R3" s="26">
        <v>2210</v>
      </c>
      <c r="S3" s="22" t="s">
        <v>114</v>
      </c>
      <c r="T3" s="22" t="s">
        <v>116</v>
      </c>
      <c r="U3" s="26">
        <v>54.65</v>
      </c>
      <c r="V3" s="26">
        <v>1</v>
      </c>
      <c r="W3" s="26">
        <v>1.92</v>
      </c>
      <c r="X3" s="26">
        <v>0.50600000000000001</v>
      </c>
      <c r="Y3" s="26">
        <f t="shared" ref="Y3:Y66" si="0">W3</f>
        <v>1.92</v>
      </c>
      <c r="Z3" s="26">
        <f t="shared" ref="Z3:Z66" si="1">X3</f>
        <v>0.50600000000000001</v>
      </c>
      <c r="AA3" s="26">
        <v>0.26800000000000002</v>
      </c>
      <c r="AB3" s="27">
        <v>4.2138865294915497</v>
      </c>
      <c r="AC3">
        <f t="shared" ref="AC3:AC66" si="2">ROUND(AB3*AA3*U3*102.79,0)</f>
        <v>6344</v>
      </c>
      <c r="AD3">
        <f t="shared" ref="AD3:AD66" si="3">ROUND(Y3*AC3*0.002205,0)</f>
        <v>27</v>
      </c>
      <c r="AE3">
        <f t="shared" ref="AE3:AE66" si="4">ROUND(Z3*AC3*0.002205,1)</f>
        <v>7.1</v>
      </c>
      <c r="AF3">
        <f>'TP Factors'!$D$4</f>
        <v>0.98096512680287296</v>
      </c>
      <c r="AG3">
        <f t="shared" ref="AG3:AG66" si="5">ROUND(AE3*AF3,1)</f>
        <v>7</v>
      </c>
    </row>
    <row r="4" spans="1:33">
      <c r="A4" s="22" t="s">
        <v>109</v>
      </c>
      <c r="B4" s="22">
        <v>14</v>
      </c>
      <c r="C4" s="22" t="s">
        <v>110</v>
      </c>
      <c r="D4" s="23">
        <v>33.47</v>
      </c>
      <c r="E4" s="22" t="s">
        <v>111</v>
      </c>
      <c r="F4" s="22">
        <v>3456</v>
      </c>
      <c r="G4" s="24">
        <v>3</v>
      </c>
      <c r="H4" s="22" t="s">
        <v>112</v>
      </c>
      <c r="I4" s="22" t="s">
        <v>113</v>
      </c>
      <c r="J4" s="22">
        <v>1753</v>
      </c>
      <c r="K4" s="25">
        <v>368.74699151599998</v>
      </c>
      <c r="L4" s="25">
        <v>8150.0941715600002</v>
      </c>
      <c r="M4" s="23">
        <v>1.23</v>
      </c>
      <c r="N4" s="23">
        <v>0.16</v>
      </c>
      <c r="O4" s="22">
        <v>38540</v>
      </c>
      <c r="P4" s="22">
        <v>37585</v>
      </c>
      <c r="Q4" s="26">
        <v>38540</v>
      </c>
      <c r="R4" s="26">
        <v>4370</v>
      </c>
      <c r="S4" s="22" t="s">
        <v>114</v>
      </c>
      <c r="T4" s="22" t="s">
        <v>117</v>
      </c>
      <c r="U4" s="26">
        <v>54.65</v>
      </c>
      <c r="V4" s="26">
        <v>1</v>
      </c>
      <c r="W4" s="26">
        <v>0.7</v>
      </c>
      <c r="X4" s="26">
        <v>0.09</v>
      </c>
      <c r="Y4" s="26">
        <f t="shared" si="0"/>
        <v>0.7</v>
      </c>
      <c r="Z4" s="26">
        <f t="shared" si="1"/>
        <v>0.09</v>
      </c>
      <c r="AA4" s="26">
        <v>0.41299999999999998</v>
      </c>
      <c r="AB4" s="27">
        <v>1.5250548155514201E-3</v>
      </c>
      <c r="AC4">
        <f t="shared" si="2"/>
        <v>4</v>
      </c>
      <c r="AD4">
        <f t="shared" si="3"/>
        <v>0</v>
      </c>
      <c r="AE4">
        <f t="shared" si="4"/>
        <v>0</v>
      </c>
      <c r="AF4">
        <f>'TP Factors'!$D$4</f>
        <v>0.98096512680287296</v>
      </c>
      <c r="AG4">
        <f t="shared" si="5"/>
        <v>0</v>
      </c>
    </row>
    <row r="5" spans="1:33">
      <c r="A5" s="22" t="s">
        <v>109</v>
      </c>
      <c r="B5" s="22">
        <v>14</v>
      </c>
      <c r="C5" s="22" t="s">
        <v>110</v>
      </c>
      <c r="D5" s="23">
        <v>33.47</v>
      </c>
      <c r="E5" s="22" t="s">
        <v>111</v>
      </c>
      <c r="F5" s="22">
        <v>3456</v>
      </c>
      <c r="G5" s="24">
        <v>30.5</v>
      </c>
      <c r="H5" s="22" t="s">
        <v>112</v>
      </c>
      <c r="I5" s="22" t="s">
        <v>113</v>
      </c>
      <c r="J5" s="22">
        <v>1416</v>
      </c>
      <c r="K5" s="25">
        <v>717.07599186300001</v>
      </c>
      <c r="L5" s="25">
        <v>10150.866162300001</v>
      </c>
      <c r="M5" s="23">
        <v>2.72</v>
      </c>
      <c r="N5" s="23">
        <v>0.72</v>
      </c>
      <c r="O5" s="22">
        <v>38757</v>
      </c>
      <c r="P5" s="22">
        <v>37796</v>
      </c>
      <c r="Q5" s="26">
        <v>38757</v>
      </c>
      <c r="R5" s="26">
        <v>2210</v>
      </c>
      <c r="S5" s="22" t="s">
        <v>114</v>
      </c>
      <c r="T5" s="22" t="s">
        <v>116</v>
      </c>
      <c r="U5" s="26">
        <v>54.65</v>
      </c>
      <c r="V5" s="26">
        <v>1</v>
      </c>
      <c r="W5" s="26">
        <v>1.92</v>
      </c>
      <c r="X5" s="26">
        <v>0.50600000000000001</v>
      </c>
      <c r="Y5" s="26">
        <f t="shared" si="0"/>
        <v>1.92</v>
      </c>
      <c r="Z5" s="26">
        <f t="shared" si="1"/>
        <v>0.50600000000000001</v>
      </c>
      <c r="AA5" s="26">
        <v>0.26800000000000002</v>
      </c>
      <c r="AB5" s="27">
        <v>1.5628800083519401</v>
      </c>
      <c r="AC5">
        <f t="shared" si="2"/>
        <v>2353</v>
      </c>
      <c r="AD5">
        <f t="shared" si="3"/>
        <v>10</v>
      </c>
      <c r="AE5">
        <f t="shared" si="4"/>
        <v>2.6</v>
      </c>
      <c r="AF5">
        <f>'TP Factors'!$D$4</f>
        <v>0.98096512680287296</v>
      </c>
      <c r="AG5">
        <f t="shared" si="5"/>
        <v>2.6</v>
      </c>
    </row>
    <row r="6" spans="1:33">
      <c r="A6" s="22" t="s">
        <v>109</v>
      </c>
      <c r="B6" s="22">
        <v>14</v>
      </c>
      <c r="C6" s="22" t="s">
        <v>110</v>
      </c>
      <c r="D6" s="23">
        <v>33.47</v>
      </c>
      <c r="E6" s="22" t="s">
        <v>111</v>
      </c>
      <c r="F6" s="22">
        <v>3456</v>
      </c>
      <c r="G6" s="24">
        <v>3</v>
      </c>
      <c r="H6" s="22" t="s">
        <v>112</v>
      </c>
      <c r="I6" s="22" t="s">
        <v>113</v>
      </c>
      <c r="J6" s="22">
        <v>26</v>
      </c>
      <c r="K6" s="25">
        <v>85.904538970999994</v>
      </c>
      <c r="L6" s="25">
        <v>120.706980558</v>
      </c>
      <c r="M6" s="23">
        <v>0.02</v>
      </c>
      <c r="N6" s="23">
        <v>0</v>
      </c>
      <c r="O6" s="22">
        <v>38788</v>
      </c>
      <c r="P6" s="22">
        <v>37824</v>
      </c>
      <c r="Q6" s="26">
        <v>38788</v>
      </c>
      <c r="R6" s="26">
        <v>4370</v>
      </c>
      <c r="S6" s="22" t="s">
        <v>114</v>
      </c>
      <c r="T6" s="22" t="s">
        <v>117</v>
      </c>
      <c r="U6" s="26">
        <v>54.65</v>
      </c>
      <c r="V6" s="26">
        <v>1</v>
      </c>
      <c r="W6" s="26">
        <v>0.7</v>
      </c>
      <c r="X6" s="26">
        <v>0.09</v>
      </c>
      <c r="Y6" s="26">
        <f t="shared" si="0"/>
        <v>0.7</v>
      </c>
      <c r="Z6" s="26">
        <f t="shared" si="1"/>
        <v>0.09</v>
      </c>
      <c r="AA6" s="26">
        <v>0.41299999999999998</v>
      </c>
      <c r="AB6" s="27">
        <v>3.3201163257062002E-4</v>
      </c>
      <c r="AC6">
        <f t="shared" si="2"/>
        <v>1</v>
      </c>
      <c r="AD6">
        <f t="shared" si="3"/>
        <v>0</v>
      </c>
      <c r="AE6">
        <f t="shared" si="4"/>
        <v>0</v>
      </c>
      <c r="AF6">
        <f>'TP Factors'!$D$4</f>
        <v>0.98096512680287296</v>
      </c>
      <c r="AG6">
        <f t="shared" si="5"/>
        <v>0</v>
      </c>
    </row>
    <row r="7" spans="1:33">
      <c r="A7" s="22" t="s">
        <v>109</v>
      </c>
      <c r="B7" s="22">
        <v>14</v>
      </c>
      <c r="C7" s="22" t="s">
        <v>110</v>
      </c>
      <c r="D7" s="23">
        <v>33.47</v>
      </c>
      <c r="E7" s="22" t="s">
        <v>111</v>
      </c>
      <c r="F7" s="22">
        <v>3456</v>
      </c>
      <c r="G7" s="24">
        <v>0</v>
      </c>
      <c r="H7" s="22" t="s">
        <v>112</v>
      </c>
      <c r="I7" s="22" t="s">
        <v>113</v>
      </c>
      <c r="J7" s="22">
        <v>99019</v>
      </c>
      <c r="K7" s="25">
        <v>8158.7086020799998</v>
      </c>
      <c r="L7" s="25">
        <v>627654.34741599998</v>
      </c>
      <c r="M7" s="23">
        <v>0</v>
      </c>
      <c r="N7" s="23">
        <v>0</v>
      </c>
      <c r="O7" s="22">
        <v>37084</v>
      </c>
      <c r="P7" s="22">
        <v>36136</v>
      </c>
      <c r="Q7" s="26">
        <v>37084</v>
      </c>
      <c r="R7" s="26">
        <v>6170</v>
      </c>
      <c r="S7" s="22" t="s">
        <v>114</v>
      </c>
      <c r="T7" s="22" t="s">
        <v>115</v>
      </c>
      <c r="U7" s="26">
        <v>54.65</v>
      </c>
      <c r="V7" s="26">
        <v>1</v>
      </c>
      <c r="W7" s="26">
        <v>0</v>
      </c>
      <c r="X7" s="26">
        <v>0</v>
      </c>
      <c r="Y7" s="26">
        <f t="shared" si="0"/>
        <v>0</v>
      </c>
      <c r="Z7" s="26">
        <f t="shared" si="1"/>
        <v>0</v>
      </c>
      <c r="AA7" s="26">
        <v>0.30299999999999999</v>
      </c>
      <c r="AB7" s="27">
        <v>1.7411534204209999E-2</v>
      </c>
      <c r="AC7">
        <f t="shared" si="2"/>
        <v>30</v>
      </c>
      <c r="AD7">
        <f t="shared" si="3"/>
        <v>0</v>
      </c>
      <c r="AE7">
        <f t="shared" si="4"/>
        <v>0</v>
      </c>
      <c r="AF7">
        <f>'TP Factors'!$D$4</f>
        <v>0.98096512680287296</v>
      </c>
      <c r="AG7">
        <f t="shared" si="5"/>
        <v>0</v>
      </c>
    </row>
    <row r="8" spans="1:33">
      <c r="A8" s="22" t="s">
        <v>109</v>
      </c>
      <c r="B8" s="22">
        <v>14</v>
      </c>
      <c r="C8" s="22" t="s">
        <v>110</v>
      </c>
      <c r="D8" s="23">
        <v>33.47</v>
      </c>
      <c r="E8" s="22" t="s">
        <v>111</v>
      </c>
      <c r="F8" s="22">
        <v>3456</v>
      </c>
      <c r="G8" s="24">
        <v>30.5</v>
      </c>
      <c r="H8" s="22" t="s">
        <v>112</v>
      </c>
      <c r="I8" s="22" t="s">
        <v>113</v>
      </c>
      <c r="J8" s="22">
        <v>5292</v>
      </c>
      <c r="K8" s="25">
        <v>1125.50811451</v>
      </c>
      <c r="L8" s="25">
        <v>37924.368355500003</v>
      </c>
      <c r="M8" s="23">
        <v>10.16</v>
      </c>
      <c r="N8" s="23">
        <v>2.68</v>
      </c>
      <c r="O8" s="22">
        <v>38461</v>
      </c>
      <c r="P8" s="22">
        <v>37510</v>
      </c>
      <c r="Q8" s="26">
        <v>38461</v>
      </c>
      <c r="R8" s="26">
        <v>2210</v>
      </c>
      <c r="S8" s="22" t="s">
        <v>114</v>
      </c>
      <c r="T8" s="22" t="s">
        <v>116</v>
      </c>
      <c r="U8" s="26">
        <v>54.65</v>
      </c>
      <c r="V8" s="26">
        <v>1</v>
      </c>
      <c r="W8" s="26">
        <v>1.92</v>
      </c>
      <c r="X8" s="26">
        <v>0.50600000000000001</v>
      </c>
      <c r="Y8" s="26">
        <f t="shared" si="0"/>
        <v>1.92</v>
      </c>
      <c r="Z8" s="26">
        <f t="shared" si="1"/>
        <v>0.50600000000000001</v>
      </c>
      <c r="AA8" s="26">
        <v>0.26800000000000002</v>
      </c>
      <c r="AB8" s="27">
        <v>4.9605271384281604</v>
      </c>
      <c r="AC8">
        <f t="shared" si="2"/>
        <v>7468</v>
      </c>
      <c r="AD8">
        <f t="shared" si="3"/>
        <v>32</v>
      </c>
      <c r="AE8">
        <f t="shared" si="4"/>
        <v>8.3000000000000007</v>
      </c>
      <c r="AF8">
        <f>'TP Factors'!$D$4</f>
        <v>0.98096512680287296</v>
      </c>
      <c r="AG8">
        <f t="shared" si="5"/>
        <v>8.1</v>
      </c>
    </row>
    <row r="9" spans="1:33">
      <c r="A9" s="22" t="s">
        <v>109</v>
      </c>
      <c r="B9" s="22">
        <v>14</v>
      </c>
      <c r="C9" s="22" t="s">
        <v>110</v>
      </c>
      <c r="D9" s="23">
        <v>33.47</v>
      </c>
      <c r="E9" s="22" t="s">
        <v>111</v>
      </c>
      <c r="F9" s="22">
        <v>3456</v>
      </c>
      <c r="G9" s="24">
        <v>30.5</v>
      </c>
      <c r="H9" s="22" t="s">
        <v>112</v>
      </c>
      <c r="I9" s="22" t="s">
        <v>113</v>
      </c>
      <c r="J9" s="22">
        <v>1416</v>
      </c>
      <c r="K9" s="25">
        <v>717.07599186300001</v>
      </c>
      <c r="L9" s="25">
        <v>10150.866162300001</v>
      </c>
      <c r="M9" s="23">
        <v>2.72</v>
      </c>
      <c r="N9" s="23">
        <v>0.72</v>
      </c>
      <c r="O9" s="22">
        <v>38757</v>
      </c>
      <c r="P9" s="22">
        <v>37796</v>
      </c>
      <c r="Q9" s="26">
        <v>38757</v>
      </c>
      <c r="R9" s="26">
        <v>2210</v>
      </c>
      <c r="S9" s="22" t="s">
        <v>114</v>
      </c>
      <c r="T9" s="22" t="s">
        <v>116</v>
      </c>
      <c r="U9" s="26">
        <v>54.65</v>
      </c>
      <c r="V9" s="26">
        <v>1</v>
      </c>
      <c r="W9" s="26">
        <v>1.92</v>
      </c>
      <c r="X9" s="26">
        <v>0.50600000000000001</v>
      </c>
      <c r="Y9" s="26">
        <f t="shared" si="0"/>
        <v>1.92</v>
      </c>
      <c r="Z9" s="26">
        <f t="shared" si="1"/>
        <v>0.50600000000000001</v>
      </c>
      <c r="AA9" s="26">
        <v>0.26800000000000002</v>
      </c>
      <c r="AB9" s="27">
        <v>0.21872924973295199</v>
      </c>
      <c r="AC9">
        <f t="shared" si="2"/>
        <v>329</v>
      </c>
      <c r="AD9">
        <f t="shared" si="3"/>
        <v>1</v>
      </c>
      <c r="AE9">
        <f t="shared" si="4"/>
        <v>0.4</v>
      </c>
      <c r="AF9">
        <f>'TP Factors'!$D$4</f>
        <v>0.98096512680287296</v>
      </c>
      <c r="AG9">
        <f t="shared" si="5"/>
        <v>0.4</v>
      </c>
    </row>
    <row r="10" spans="1:33">
      <c r="A10" s="22" t="s">
        <v>109</v>
      </c>
      <c r="B10" s="22">
        <v>14</v>
      </c>
      <c r="C10" s="22" t="s">
        <v>110</v>
      </c>
      <c r="D10" s="23">
        <v>33.47</v>
      </c>
      <c r="E10" s="22" t="s">
        <v>111</v>
      </c>
      <c r="F10" s="22">
        <v>3456</v>
      </c>
      <c r="G10" s="24">
        <v>0</v>
      </c>
      <c r="H10" s="22" t="s">
        <v>112</v>
      </c>
      <c r="I10" s="22" t="s">
        <v>113</v>
      </c>
      <c r="J10" s="22">
        <v>99019</v>
      </c>
      <c r="K10" s="25">
        <v>8158.7086020799998</v>
      </c>
      <c r="L10" s="25">
        <v>627654.34741599998</v>
      </c>
      <c r="M10" s="23">
        <v>0</v>
      </c>
      <c r="N10" s="23">
        <v>0</v>
      </c>
      <c r="O10" s="22">
        <v>37084</v>
      </c>
      <c r="P10" s="22">
        <v>36136</v>
      </c>
      <c r="Q10" s="26">
        <v>37084</v>
      </c>
      <c r="R10" s="26">
        <v>6170</v>
      </c>
      <c r="S10" s="22" t="s">
        <v>114</v>
      </c>
      <c r="T10" s="22" t="s">
        <v>115</v>
      </c>
      <c r="U10" s="26">
        <v>54.65</v>
      </c>
      <c r="V10" s="26">
        <v>1</v>
      </c>
      <c r="W10" s="26">
        <v>0</v>
      </c>
      <c r="X10" s="26">
        <v>0</v>
      </c>
      <c r="Y10" s="26">
        <f t="shared" si="0"/>
        <v>0</v>
      </c>
      <c r="Z10" s="26">
        <f t="shared" si="1"/>
        <v>0</v>
      </c>
      <c r="AA10" s="26">
        <v>0.30299999999999999</v>
      </c>
      <c r="AB10" s="27">
        <v>3.78902068702925E-2</v>
      </c>
      <c r="AC10">
        <f t="shared" si="2"/>
        <v>64</v>
      </c>
      <c r="AD10">
        <f t="shared" si="3"/>
        <v>0</v>
      </c>
      <c r="AE10">
        <f t="shared" si="4"/>
        <v>0</v>
      </c>
      <c r="AF10">
        <f>'TP Factors'!$D$4</f>
        <v>0.98096512680287296</v>
      </c>
      <c r="AG10">
        <f t="shared" si="5"/>
        <v>0</v>
      </c>
    </row>
    <row r="11" spans="1:33">
      <c r="A11" s="22" t="s">
        <v>109</v>
      </c>
      <c r="B11" s="22">
        <v>14</v>
      </c>
      <c r="C11" s="22" t="s">
        <v>110</v>
      </c>
      <c r="D11" s="23">
        <v>33.47</v>
      </c>
      <c r="E11" s="22" t="s">
        <v>111</v>
      </c>
      <c r="F11" s="22">
        <v>3456</v>
      </c>
      <c r="G11" s="24">
        <v>30.5</v>
      </c>
      <c r="H11" s="22" t="s">
        <v>112</v>
      </c>
      <c r="I11" s="22" t="s">
        <v>113</v>
      </c>
      <c r="J11" s="22">
        <v>2621</v>
      </c>
      <c r="K11" s="25">
        <v>722.97699659199998</v>
      </c>
      <c r="L11" s="25">
        <v>18784.4793087</v>
      </c>
      <c r="M11" s="23">
        <v>5.03</v>
      </c>
      <c r="N11" s="23">
        <v>1.33</v>
      </c>
      <c r="O11" s="22">
        <v>38438</v>
      </c>
      <c r="P11" s="22">
        <v>37487</v>
      </c>
      <c r="Q11" s="26">
        <v>38438</v>
      </c>
      <c r="R11" s="26">
        <v>2210</v>
      </c>
      <c r="S11" s="22" t="s">
        <v>114</v>
      </c>
      <c r="T11" s="22" t="s">
        <v>116</v>
      </c>
      <c r="U11" s="26">
        <v>54.65</v>
      </c>
      <c r="V11" s="26">
        <v>1</v>
      </c>
      <c r="W11" s="26">
        <v>1.92</v>
      </c>
      <c r="X11" s="26">
        <v>0.50600000000000001</v>
      </c>
      <c r="Y11" s="26">
        <f t="shared" si="0"/>
        <v>1.92</v>
      </c>
      <c r="Z11" s="26">
        <f t="shared" si="1"/>
        <v>0.50600000000000001</v>
      </c>
      <c r="AA11" s="26">
        <v>0.26800000000000002</v>
      </c>
      <c r="AB11" s="27">
        <v>4.36880523916646</v>
      </c>
      <c r="AC11">
        <f t="shared" si="2"/>
        <v>6577</v>
      </c>
      <c r="AD11">
        <f t="shared" si="3"/>
        <v>28</v>
      </c>
      <c r="AE11">
        <f t="shared" si="4"/>
        <v>7.3</v>
      </c>
      <c r="AF11">
        <f>'TP Factors'!$D$4</f>
        <v>0.98096512680287296</v>
      </c>
      <c r="AG11">
        <f t="shared" si="5"/>
        <v>7.2</v>
      </c>
    </row>
    <row r="12" spans="1:33">
      <c r="A12" s="22" t="s">
        <v>109</v>
      </c>
      <c r="B12" s="22">
        <v>14</v>
      </c>
      <c r="C12" s="22" t="s">
        <v>110</v>
      </c>
      <c r="D12" s="23">
        <v>33.47</v>
      </c>
      <c r="E12" s="22" t="s">
        <v>111</v>
      </c>
      <c r="F12" s="22">
        <v>3456</v>
      </c>
      <c r="G12" s="24">
        <v>3</v>
      </c>
      <c r="H12" s="22" t="s">
        <v>112</v>
      </c>
      <c r="I12" s="22" t="s">
        <v>113</v>
      </c>
      <c r="J12" s="22">
        <v>1753</v>
      </c>
      <c r="K12" s="25">
        <v>368.74699151599998</v>
      </c>
      <c r="L12" s="25">
        <v>8150.0941715600002</v>
      </c>
      <c r="M12" s="23">
        <v>1.23</v>
      </c>
      <c r="N12" s="23">
        <v>0.16</v>
      </c>
      <c r="O12" s="22">
        <v>38540</v>
      </c>
      <c r="P12" s="22">
        <v>37585</v>
      </c>
      <c r="Q12" s="26">
        <v>38540</v>
      </c>
      <c r="R12" s="26">
        <v>4370</v>
      </c>
      <c r="S12" s="22" t="s">
        <v>114</v>
      </c>
      <c r="T12" s="22" t="s">
        <v>117</v>
      </c>
      <c r="U12" s="26">
        <v>54.65</v>
      </c>
      <c r="V12" s="26">
        <v>1</v>
      </c>
      <c r="W12" s="26">
        <v>0.7</v>
      </c>
      <c r="X12" s="26">
        <v>0.09</v>
      </c>
      <c r="Y12" s="26">
        <f t="shared" si="0"/>
        <v>0.7</v>
      </c>
      <c r="Z12" s="26">
        <f t="shared" si="1"/>
        <v>0.09</v>
      </c>
      <c r="AA12" s="26">
        <v>0.41299999999999998</v>
      </c>
      <c r="AB12" s="27">
        <v>5.0076787531444702E-3</v>
      </c>
      <c r="AC12">
        <f t="shared" si="2"/>
        <v>12</v>
      </c>
      <c r="AD12">
        <f t="shared" si="3"/>
        <v>0</v>
      </c>
      <c r="AE12">
        <f t="shared" si="4"/>
        <v>0</v>
      </c>
      <c r="AF12">
        <f>'TP Factors'!$D$4</f>
        <v>0.98096512680287296</v>
      </c>
      <c r="AG12">
        <f t="shared" si="5"/>
        <v>0</v>
      </c>
    </row>
    <row r="13" spans="1:33">
      <c r="A13" s="22" t="s">
        <v>109</v>
      </c>
      <c r="B13" s="22">
        <v>14</v>
      </c>
      <c r="C13" s="22" t="s">
        <v>110</v>
      </c>
      <c r="D13" s="23">
        <v>33.47</v>
      </c>
      <c r="E13" s="22" t="s">
        <v>111</v>
      </c>
      <c r="F13" s="22">
        <v>3456</v>
      </c>
      <c r="G13" s="24">
        <v>30.5</v>
      </c>
      <c r="H13" s="22" t="s">
        <v>112</v>
      </c>
      <c r="I13" s="22" t="s">
        <v>113</v>
      </c>
      <c r="J13" s="22">
        <v>37791</v>
      </c>
      <c r="K13" s="25">
        <v>5404.5268102399996</v>
      </c>
      <c r="L13" s="25">
        <v>270832.97490099998</v>
      </c>
      <c r="M13" s="23">
        <v>72.56</v>
      </c>
      <c r="N13" s="23">
        <v>19.12</v>
      </c>
      <c r="O13" s="22">
        <v>36289</v>
      </c>
      <c r="P13" s="22">
        <v>35349</v>
      </c>
      <c r="Q13" s="26">
        <v>36289</v>
      </c>
      <c r="R13" s="26">
        <v>2210</v>
      </c>
      <c r="S13" s="22" t="s">
        <v>114</v>
      </c>
      <c r="T13" s="22" t="s">
        <v>116</v>
      </c>
      <c r="U13" s="26">
        <v>54.65</v>
      </c>
      <c r="V13" s="26">
        <v>1</v>
      </c>
      <c r="W13" s="26">
        <v>1.92</v>
      </c>
      <c r="X13" s="26">
        <v>0.50600000000000001</v>
      </c>
      <c r="Y13" s="26">
        <f t="shared" si="0"/>
        <v>1.92</v>
      </c>
      <c r="Z13" s="26">
        <f t="shared" si="1"/>
        <v>0.50600000000000001</v>
      </c>
      <c r="AA13" s="26">
        <v>0.26800000000000002</v>
      </c>
      <c r="AB13" s="27">
        <v>7.91639753754359</v>
      </c>
      <c r="AC13">
        <f t="shared" si="2"/>
        <v>11918</v>
      </c>
      <c r="AD13">
        <f t="shared" si="3"/>
        <v>50</v>
      </c>
      <c r="AE13">
        <f t="shared" si="4"/>
        <v>13.3</v>
      </c>
      <c r="AF13">
        <f>'TP Factors'!$D$4</f>
        <v>0.98096512680287296</v>
      </c>
      <c r="AG13">
        <f t="shared" si="5"/>
        <v>13</v>
      </c>
    </row>
    <row r="14" spans="1:33">
      <c r="A14" s="22" t="s">
        <v>109</v>
      </c>
      <c r="B14" s="22">
        <v>14</v>
      </c>
      <c r="C14" s="22" t="s">
        <v>110</v>
      </c>
      <c r="D14" s="23">
        <v>33.47</v>
      </c>
      <c r="E14" s="22" t="s">
        <v>111</v>
      </c>
      <c r="F14" s="22">
        <v>3456</v>
      </c>
      <c r="G14" s="24">
        <v>0</v>
      </c>
      <c r="H14" s="22" t="s">
        <v>112</v>
      </c>
      <c r="I14" s="22" t="s">
        <v>113</v>
      </c>
      <c r="J14" s="22">
        <v>99019</v>
      </c>
      <c r="K14" s="25">
        <v>8158.7086020799998</v>
      </c>
      <c r="L14" s="25">
        <v>627654.34741599998</v>
      </c>
      <c r="M14" s="23">
        <v>0</v>
      </c>
      <c r="N14" s="23">
        <v>0</v>
      </c>
      <c r="O14" s="22">
        <v>37084</v>
      </c>
      <c r="P14" s="22">
        <v>36136</v>
      </c>
      <c r="Q14" s="26">
        <v>37084</v>
      </c>
      <c r="R14" s="26">
        <v>6170</v>
      </c>
      <c r="S14" s="22" t="s">
        <v>114</v>
      </c>
      <c r="T14" s="22" t="s">
        <v>115</v>
      </c>
      <c r="U14" s="26">
        <v>54.65</v>
      </c>
      <c r="V14" s="26">
        <v>1</v>
      </c>
      <c r="W14" s="26">
        <v>0</v>
      </c>
      <c r="X14" s="26">
        <v>0</v>
      </c>
      <c r="Y14" s="26">
        <f t="shared" si="0"/>
        <v>0</v>
      </c>
      <c r="Z14" s="26">
        <f t="shared" si="1"/>
        <v>0</v>
      </c>
      <c r="AA14" s="26">
        <v>0.30299999999999999</v>
      </c>
      <c r="AB14" s="27">
        <v>3.9660467873396797E-2</v>
      </c>
      <c r="AC14">
        <f t="shared" si="2"/>
        <v>68</v>
      </c>
      <c r="AD14">
        <f t="shared" si="3"/>
        <v>0</v>
      </c>
      <c r="AE14">
        <f t="shared" si="4"/>
        <v>0</v>
      </c>
      <c r="AF14">
        <f>'TP Factors'!$D$4</f>
        <v>0.98096512680287296</v>
      </c>
      <c r="AG14">
        <f t="shared" si="5"/>
        <v>0</v>
      </c>
    </row>
    <row r="15" spans="1:33">
      <c r="A15" s="22" t="s">
        <v>109</v>
      </c>
      <c r="B15" s="22">
        <v>14</v>
      </c>
      <c r="C15" s="22" t="s">
        <v>110</v>
      </c>
      <c r="D15" s="23">
        <v>33.47</v>
      </c>
      <c r="E15" s="22" t="s">
        <v>111</v>
      </c>
      <c r="F15" s="22">
        <v>3456</v>
      </c>
      <c r="G15" s="24">
        <v>0</v>
      </c>
      <c r="H15" s="22" t="s">
        <v>112</v>
      </c>
      <c r="I15" s="22" t="s">
        <v>113</v>
      </c>
      <c r="J15" s="22">
        <v>1766</v>
      </c>
      <c r="K15" s="25">
        <v>863.30774065799994</v>
      </c>
      <c r="L15" s="25">
        <v>11192.8364074</v>
      </c>
      <c r="M15" s="23">
        <v>0</v>
      </c>
      <c r="N15" s="23">
        <v>0</v>
      </c>
      <c r="O15" s="22">
        <v>37646</v>
      </c>
      <c r="P15" s="22">
        <v>36698</v>
      </c>
      <c r="Q15" s="26">
        <v>37646</v>
      </c>
      <c r="R15" s="26">
        <v>6460</v>
      </c>
      <c r="S15" s="22" t="s">
        <v>114</v>
      </c>
      <c r="T15" s="22" t="s">
        <v>118</v>
      </c>
      <c r="U15" s="26">
        <v>54.65</v>
      </c>
      <c r="V15" s="26">
        <v>1</v>
      </c>
      <c r="W15" s="26">
        <v>0</v>
      </c>
      <c r="X15" s="26">
        <v>0</v>
      </c>
      <c r="Y15" s="26">
        <f t="shared" si="0"/>
        <v>0</v>
      </c>
      <c r="Z15" s="26">
        <f t="shared" si="1"/>
        <v>0</v>
      </c>
      <c r="AA15" s="26">
        <v>0.30299999999999999</v>
      </c>
      <c r="AB15" s="27">
        <v>8.5068509476970004E-5</v>
      </c>
      <c r="AC15">
        <f t="shared" si="2"/>
        <v>0</v>
      </c>
      <c r="AD15">
        <f t="shared" si="3"/>
        <v>0</v>
      </c>
      <c r="AE15">
        <f t="shared" si="4"/>
        <v>0</v>
      </c>
      <c r="AF15">
        <f>'TP Factors'!$D$4</f>
        <v>0.98096512680287296</v>
      </c>
      <c r="AG15">
        <f t="shared" si="5"/>
        <v>0</v>
      </c>
    </row>
    <row r="16" spans="1:33">
      <c r="A16" s="22" t="s">
        <v>109</v>
      </c>
      <c r="B16" s="22">
        <v>14</v>
      </c>
      <c r="C16" s="22" t="s">
        <v>110</v>
      </c>
      <c r="D16" s="23">
        <v>33.47</v>
      </c>
      <c r="E16" s="22" t="s">
        <v>111</v>
      </c>
      <c r="F16" s="22">
        <v>3456</v>
      </c>
      <c r="G16" s="24">
        <v>0</v>
      </c>
      <c r="H16" s="22" t="s">
        <v>112</v>
      </c>
      <c r="I16" s="22" t="s">
        <v>113</v>
      </c>
      <c r="J16" s="22">
        <v>1086</v>
      </c>
      <c r="K16" s="25">
        <v>559.54700844199999</v>
      </c>
      <c r="L16" s="25">
        <v>6883.9454421700002</v>
      </c>
      <c r="M16" s="23">
        <v>0</v>
      </c>
      <c r="N16" s="23">
        <v>0</v>
      </c>
      <c r="O16" s="22">
        <v>38228</v>
      </c>
      <c r="P16" s="22">
        <v>37279</v>
      </c>
      <c r="Q16" s="26">
        <v>38228</v>
      </c>
      <c r="R16" s="26">
        <v>6170</v>
      </c>
      <c r="S16" s="22" t="s">
        <v>114</v>
      </c>
      <c r="T16" s="22" t="s">
        <v>115</v>
      </c>
      <c r="U16" s="26">
        <v>54.65</v>
      </c>
      <c r="V16" s="26">
        <v>1</v>
      </c>
      <c r="W16" s="26">
        <v>0</v>
      </c>
      <c r="X16" s="26">
        <v>0</v>
      </c>
      <c r="Y16" s="26">
        <f t="shared" si="0"/>
        <v>0</v>
      </c>
      <c r="Z16" s="26">
        <f t="shared" si="1"/>
        <v>0</v>
      </c>
      <c r="AA16" s="26">
        <v>0.30299999999999999</v>
      </c>
      <c r="AB16" s="27">
        <v>2.7151795401092E-4</v>
      </c>
      <c r="AC16">
        <f t="shared" si="2"/>
        <v>0</v>
      </c>
      <c r="AD16">
        <f t="shared" si="3"/>
        <v>0</v>
      </c>
      <c r="AE16">
        <f t="shared" si="4"/>
        <v>0</v>
      </c>
      <c r="AF16">
        <f>'TP Factors'!$D$4</f>
        <v>0.98096512680287296</v>
      </c>
      <c r="AG16">
        <f t="shared" si="5"/>
        <v>0</v>
      </c>
    </row>
    <row r="17" spans="1:33">
      <c r="A17" s="22" t="s">
        <v>109</v>
      </c>
      <c r="B17" s="22">
        <v>14</v>
      </c>
      <c r="C17" s="22" t="s">
        <v>110</v>
      </c>
      <c r="D17" s="23">
        <v>33.47</v>
      </c>
      <c r="E17" s="22" t="s">
        <v>111</v>
      </c>
      <c r="F17" s="22">
        <v>3456</v>
      </c>
      <c r="G17" s="24">
        <v>30.5</v>
      </c>
      <c r="H17" s="22" t="s">
        <v>112</v>
      </c>
      <c r="I17" s="22" t="s">
        <v>113</v>
      </c>
      <c r="J17" s="22">
        <v>5357</v>
      </c>
      <c r="K17" s="25">
        <v>1281.92529309</v>
      </c>
      <c r="L17" s="25">
        <v>38388.012256800001</v>
      </c>
      <c r="M17" s="23">
        <v>10.29</v>
      </c>
      <c r="N17" s="23">
        <v>2.71</v>
      </c>
      <c r="O17" s="22">
        <v>38239</v>
      </c>
      <c r="P17" s="22">
        <v>37290</v>
      </c>
      <c r="Q17" s="26">
        <v>38239</v>
      </c>
      <c r="R17" s="26">
        <v>2210</v>
      </c>
      <c r="S17" s="22" t="s">
        <v>114</v>
      </c>
      <c r="T17" s="22" t="s">
        <v>116</v>
      </c>
      <c r="U17" s="26">
        <v>54.65</v>
      </c>
      <c r="V17" s="26">
        <v>1</v>
      </c>
      <c r="W17" s="26">
        <v>1.92</v>
      </c>
      <c r="X17" s="26">
        <v>0.50600000000000001</v>
      </c>
      <c r="Y17" s="26">
        <f t="shared" si="0"/>
        <v>1.92</v>
      </c>
      <c r="Z17" s="26">
        <f t="shared" si="1"/>
        <v>0.50600000000000001</v>
      </c>
      <c r="AA17" s="26">
        <v>0.26800000000000002</v>
      </c>
      <c r="AB17" s="27">
        <v>5.5958449484857997</v>
      </c>
      <c r="AC17">
        <f t="shared" si="2"/>
        <v>8424</v>
      </c>
      <c r="AD17">
        <f t="shared" si="3"/>
        <v>36</v>
      </c>
      <c r="AE17">
        <f t="shared" si="4"/>
        <v>9.4</v>
      </c>
      <c r="AF17">
        <f>'TP Factors'!$D$4</f>
        <v>0.98096512680287296</v>
      </c>
      <c r="AG17">
        <f t="shared" si="5"/>
        <v>9.1999999999999993</v>
      </c>
    </row>
    <row r="18" spans="1:33">
      <c r="A18" s="22" t="s">
        <v>109</v>
      </c>
      <c r="B18" s="22">
        <v>14</v>
      </c>
      <c r="C18" s="22" t="s">
        <v>110</v>
      </c>
      <c r="D18" s="23">
        <v>33.47</v>
      </c>
      <c r="E18" s="22" t="s">
        <v>111</v>
      </c>
      <c r="F18" s="22">
        <v>3456</v>
      </c>
      <c r="G18" s="24">
        <v>3</v>
      </c>
      <c r="H18" s="22" t="s">
        <v>112</v>
      </c>
      <c r="I18" s="22" t="s">
        <v>113</v>
      </c>
      <c r="J18" s="22">
        <v>2171</v>
      </c>
      <c r="K18" s="25">
        <v>463.10924573900002</v>
      </c>
      <c r="L18" s="25">
        <v>10095.15346</v>
      </c>
      <c r="M18" s="23">
        <v>1.52</v>
      </c>
      <c r="N18" s="23">
        <v>0.2</v>
      </c>
      <c r="O18" s="22">
        <v>38288</v>
      </c>
      <c r="P18" s="22">
        <v>37338</v>
      </c>
      <c r="Q18" s="26">
        <v>38288</v>
      </c>
      <c r="R18" s="26">
        <v>4110</v>
      </c>
      <c r="S18" s="22" t="s">
        <v>114</v>
      </c>
      <c r="T18" s="22" t="s">
        <v>119</v>
      </c>
      <c r="U18" s="26">
        <v>54.65</v>
      </c>
      <c r="V18" s="26">
        <v>1</v>
      </c>
      <c r="W18" s="26">
        <v>0.7</v>
      </c>
      <c r="X18" s="26">
        <v>0.09</v>
      </c>
      <c r="Y18" s="26">
        <f t="shared" si="0"/>
        <v>0.7</v>
      </c>
      <c r="Z18" s="26">
        <f t="shared" si="1"/>
        <v>0.09</v>
      </c>
      <c r="AA18" s="26">
        <v>0.41299999999999998</v>
      </c>
      <c r="AB18" s="27">
        <v>4.5250724215324997E-3</v>
      </c>
      <c r="AC18">
        <f t="shared" si="2"/>
        <v>10</v>
      </c>
      <c r="AD18">
        <f t="shared" si="3"/>
        <v>0</v>
      </c>
      <c r="AE18">
        <f t="shared" si="4"/>
        <v>0</v>
      </c>
      <c r="AF18">
        <f>'TP Factors'!$D$4</f>
        <v>0.98096512680287296</v>
      </c>
      <c r="AG18">
        <f t="shared" si="5"/>
        <v>0</v>
      </c>
    </row>
    <row r="19" spans="1:33">
      <c r="A19" s="22" t="s">
        <v>109</v>
      </c>
      <c r="B19" s="22">
        <v>14</v>
      </c>
      <c r="C19" s="22" t="s">
        <v>110</v>
      </c>
      <c r="D19" s="23">
        <v>33.47</v>
      </c>
      <c r="E19" s="22" t="s">
        <v>111</v>
      </c>
      <c r="F19" s="22">
        <v>3456</v>
      </c>
      <c r="G19" s="24">
        <v>0</v>
      </c>
      <c r="H19" s="22" t="s">
        <v>112</v>
      </c>
      <c r="I19" s="22" t="s">
        <v>113</v>
      </c>
      <c r="J19" s="22">
        <v>1832</v>
      </c>
      <c r="K19" s="25">
        <v>952.06681819200003</v>
      </c>
      <c r="L19" s="25">
        <v>18419.731857700001</v>
      </c>
      <c r="M19" s="23">
        <v>0</v>
      </c>
      <c r="N19" s="23">
        <v>0</v>
      </c>
      <c r="O19" s="22">
        <v>38300</v>
      </c>
      <c r="P19" s="22">
        <v>37350</v>
      </c>
      <c r="Q19" s="26">
        <v>38300</v>
      </c>
      <c r="R19" s="26">
        <v>6170</v>
      </c>
      <c r="S19" s="22" t="s">
        <v>120</v>
      </c>
      <c r="T19" s="22" t="s">
        <v>121</v>
      </c>
      <c r="U19" s="26">
        <v>54.65</v>
      </c>
      <c r="V19" s="26">
        <v>1</v>
      </c>
      <c r="W19" s="26">
        <v>0</v>
      </c>
      <c r="X19" s="26">
        <v>0</v>
      </c>
      <c r="Y19" s="26">
        <f t="shared" si="0"/>
        <v>0</v>
      </c>
      <c r="Z19" s="26">
        <f t="shared" si="1"/>
        <v>0</v>
      </c>
      <c r="AA19" s="26">
        <v>0.191</v>
      </c>
      <c r="AB19" s="27">
        <v>2.6661872323601701E-2</v>
      </c>
      <c r="AC19">
        <f t="shared" si="2"/>
        <v>29</v>
      </c>
      <c r="AD19">
        <f t="shared" si="3"/>
        <v>0</v>
      </c>
      <c r="AE19">
        <f t="shared" si="4"/>
        <v>0</v>
      </c>
      <c r="AF19">
        <f>'TP Factors'!$D$4</f>
        <v>0.98096512680287296</v>
      </c>
      <c r="AG19">
        <f t="shared" si="5"/>
        <v>0</v>
      </c>
    </row>
    <row r="20" spans="1:33">
      <c r="A20" s="22" t="s">
        <v>109</v>
      </c>
      <c r="B20" s="22">
        <v>14</v>
      </c>
      <c r="C20" s="22" t="s">
        <v>110</v>
      </c>
      <c r="D20" s="23">
        <v>33.47</v>
      </c>
      <c r="E20" s="22" t="s">
        <v>111</v>
      </c>
      <c r="F20" s="22">
        <v>3456</v>
      </c>
      <c r="G20" s="24">
        <v>30.5</v>
      </c>
      <c r="H20" s="22" t="s">
        <v>112</v>
      </c>
      <c r="I20" s="22" t="s">
        <v>113</v>
      </c>
      <c r="J20" s="22">
        <v>45</v>
      </c>
      <c r="K20" s="25">
        <v>80.517961277400005</v>
      </c>
      <c r="L20" s="25">
        <v>346.54561641599997</v>
      </c>
      <c r="M20" s="23">
        <v>0.09</v>
      </c>
      <c r="N20" s="23">
        <v>0.02</v>
      </c>
      <c r="O20" s="22">
        <v>38348</v>
      </c>
      <c r="P20" s="22">
        <v>37398</v>
      </c>
      <c r="Q20" s="26">
        <v>38348</v>
      </c>
      <c r="R20" s="26">
        <v>2210</v>
      </c>
      <c r="S20" s="22" t="s">
        <v>120</v>
      </c>
      <c r="T20" s="22" t="s">
        <v>122</v>
      </c>
      <c r="U20" s="26">
        <v>54.65</v>
      </c>
      <c r="V20" s="26">
        <v>1</v>
      </c>
      <c r="W20" s="26">
        <v>1.92</v>
      </c>
      <c r="X20" s="26">
        <v>0.50600000000000001</v>
      </c>
      <c r="Y20" s="26">
        <f t="shared" si="0"/>
        <v>1.92</v>
      </c>
      <c r="Z20" s="26">
        <f t="shared" si="1"/>
        <v>0.50600000000000001</v>
      </c>
      <c r="AA20" s="26">
        <v>0.251</v>
      </c>
      <c r="AB20" s="27">
        <v>8.3507950414130103E-2</v>
      </c>
      <c r="AC20">
        <f t="shared" si="2"/>
        <v>118</v>
      </c>
      <c r="AD20">
        <f t="shared" si="3"/>
        <v>0</v>
      </c>
      <c r="AE20">
        <f t="shared" si="4"/>
        <v>0.1</v>
      </c>
      <c r="AF20">
        <f>'TP Factors'!$D$4</f>
        <v>0.98096512680287296</v>
      </c>
      <c r="AG20">
        <f t="shared" si="5"/>
        <v>0.1</v>
      </c>
    </row>
    <row r="21" spans="1:33">
      <c r="A21" s="22" t="s">
        <v>109</v>
      </c>
      <c r="B21" s="22">
        <v>14</v>
      </c>
      <c r="C21" s="22" t="s">
        <v>110</v>
      </c>
      <c r="D21" s="23">
        <v>33.47</v>
      </c>
      <c r="E21" s="22" t="s">
        <v>111</v>
      </c>
      <c r="F21" s="22">
        <v>3456</v>
      </c>
      <c r="G21" s="24">
        <v>30.5</v>
      </c>
      <c r="H21" s="22" t="s">
        <v>112</v>
      </c>
      <c r="I21" s="22" t="s">
        <v>113</v>
      </c>
      <c r="J21" s="22">
        <v>81</v>
      </c>
      <c r="K21" s="25">
        <v>102.999447872</v>
      </c>
      <c r="L21" s="25">
        <v>577.67425821200004</v>
      </c>
      <c r="M21" s="23">
        <v>0.16</v>
      </c>
      <c r="N21" s="23">
        <v>0.04</v>
      </c>
      <c r="O21" s="22">
        <v>38371</v>
      </c>
      <c r="P21" s="22">
        <v>37421</v>
      </c>
      <c r="Q21" s="26">
        <v>38371</v>
      </c>
      <c r="R21" s="26">
        <v>2210</v>
      </c>
      <c r="S21" s="22" t="s">
        <v>114</v>
      </c>
      <c r="T21" s="22" t="s">
        <v>116</v>
      </c>
      <c r="U21" s="26">
        <v>54.65</v>
      </c>
      <c r="V21" s="26">
        <v>1</v>
      </c>
      <c r="W21" s="26">
        <v>1.92</v>
      </c>
      <c r="X21" s="26">
        <v>0.50600000000000001</v>
      </c>
      <c r="Y21" s="26">
        <f t="shared" si="0"/>
        <v>1.92</v>
      </c>
      <c r="Z21" s="26">
        <f t="shared" si="1"/>
        <v>0.50600000000000001</v>
      </c>
      <c r="AA21" s="26">
        <v>0.26800000000000002</v>
      </c>
      <c r="AB21" s="27">
        <v>0.140201157308181</v>
      </c>
      <c r="AC21">
        <f t="shared" si="2"/>
        <v>211</v>
      </c>
      <c r="AD21">
        <f t="shared" si="3"/>
        <v>1</v>
      </c>
      <c r="AE21">
        <f t="shared" si="4"/>
        <v>0.2</v>
      </c>
      <c r="AF21">
        <f>'TP Factors'!$D$4</f>
        <v>0.98096512680287296</v>
      </c>
      <c r="AG21">
        <f t="shared" si="5"/>
        <v>0.2</v>
      </c>
    </row>
    <row r="22" spans="1:33">
      <c r="A22" s="22" t="s">
        <v>109</v>
      </c>
      <c r="B22" s="22">
        <v>14</v>
      </c>
      <c r="C22" s="22" t="s">
        <v>110</v>
      </c>
      <c r="D22" s="23">
        <v>33.47</v>
      </c>
      <c r="E22" s="22" t="s">
        <v>111</v>
      </c>
      <c r="F22" s="22">
        <v>3456</v>
      </c>
      <c r="G22" s="24">
        <v>30.5</v>
      </c>
      <c r="H22" s="22" t="s">
        <v>112</v>
      </c>
      <c r="I22" s="22" t="s">
        <v>113</v>
      </c>
      <c r="J22" s="22">
        <v>74</v>
      </c>
      <c r="K22" s="25">
        <v>176.10638134199999</v>
      </c>
      <c r="L22" s="25">
        <v>565.43596319999995</v>
      </c>
      <c r="M22" s="23">
        <v>0.14000000000000001</v>
      </c>
      <c r="N22" s="23">
        <v>0.04</v>
      </c>
      <c r="O22" s="22">
        <v>38372</v>
      </c>
      <c r="P22" s="22">
        <v>37422</v>
      </c>
      <c r="Q22" s="26">
        <v>38372</v>
      </c>
      <c r="R22" s="26">
        <v>2210</v>
      </c>
      <c r="S22" s="22" t="s">
        <v>120</v>
      </c>
      <c r="T22" s="22" t="s">
        <v>122</v>
      </c>
      <c r="U22" s="26">
        <v>54.65</v>
      </c>
      <c r="V22" s="26">
        <v>1</v>
      </c>
      <c r="W22" s="26">
        <v>1.92</v>
      </c>
      <c r="X22" s="26">
        <v>0.50600000000000001</v>
      </c>
      <c r="Y22" s="26">
        <f t="shared" si="0"/>
        <v>1.92</v>
      </c>
      <c r="Z22" s="26">
        <f t="shared" si="1"/>
        <v>0.50600000000000001</v>
      </c>
      <c r="AA22" s="26">
        <v>0.251</v>
      </c>
      <c r="AB22" s="27">
        <v>0.138923250941242</v>
      </c>
      <c r="AC22">
        <f t="shared" si="2"/>
        <v>196</v>
      </c>
      <c r="AD22">
        <f t="shared" si="3"/>
        <v>1</v>
      </c>
      <c r="AE22">
        <f t="shared" si="4"/>
        <v>0.2</v>
      </c>
      <c r="AF22">
        <f>'TP Factors'!$D$4</f>
        <v>0.98096512680287296</v>
      </c>
      <c r="AG22">
        <f t="shared" si="5"/>
        <v>0.2</v>
      </c>
    </row>
    <row r="23" spans="1:33">
      <c r="A23" s="22" t="s">
        <v>109</v>
      </c>
      <c r="B23" s="22">
        <v>14</v>
      </c>
      <c r="C23" s="22" t="s">
        <v>110</v>
      </c>
      <c r="D23" s="23">
        <v>33.47</v>
      </c>
      <c r="E23" s="22" t="s">
        <v>111</v>
      </c>
      <c r="F23" s="22">
        <v>3456</v>
      </c>
      <c r="G23" s="24">
        <v>0</v>
      </c>
      <c r="H23" s="22" t="s">
        <v>112</v>
      </c>
      <c r="I23" s="22" t="s">
        <v>113</v>
      </c>
      <c r="J23" s="22">
        <v>343</v>
      </c>
      <c r="K23" s="25">
        <v>376.11419233800001</v>
      </c>
      <c r="L23" s="25">
        <v>3448.1896720599998</v>
      </c>
      <c r="M23" s="23">
        <v>0</v>
      </c>
      <c r="N23" s="23">
        <v>0</v>
      </c>
      <c r="O23" s="22">
        <v>38379</v>
      </c>
      <c r="P23" s="22">
        <v>37429</v>
      </c>
      <c r="Q23" s="26">
        <v>38379</v>
      </c>
      <c r="R23" s="26">
        <v>6410</v>
      </c>
      <c r="S23" s="22" t="s">
        <v>120</v>
      </c>
      <c r="T23" s="22" t="s">
        <v>123</v>
      </c>
      <c r="U23" s="26">
        <v>54.65</v>
      </c>
      <c r="V23" s="26">
        <v>1</v>
      </c>
      <c r="W23" s="26">
        <v>0</v>
      </c>
      <c r="X23" s="26">
        <v>0</v>
      </c>
      <c r="Y23" s="26">
        <f t="shared" si="0"/>
        <v>0</v>
      </c>
      <c r="Z23" s="26">
        <f t="shared" si="1"/>
        <v>0</v>
      </c>
      <c r="AA23" s="26">
        <v>0.191</v>
      </c>
      <c r="AB23" s="27">
        <v>1.9400145388769299E-3</v>
      </c>
      <c r="AC23">
        <f t="shared" si="2"/>
        <v>2</v>
      </c>
      <c r="AD23">
        <f t="shared" si="3"/>
        <v>0</v>
      </c>
      <c r="AE23">
        <f t="shared" si="4"/>
        <v>0</v>
      </c>
      <c r="AF23">
        <f>'TP Factors'!$D$4</f>
        <v>0.98096512680287296</v>
      </c>
      <c r="AG23">
        <f t="shared" si="5"/>
        <v>0</v>
      </c>
    </row>
    <row r="24" spans="1:33">
      <c r="A24" s="22" t="s">
        <v>109</v>
      </c>
      <c r="B24" s="22">
        <v>14</v>
      </c>
      <c r="C24" s="22" t="s">
        <v>110</v>
      </c>
      <c r="D24" s="23">
        <v>33.47</v>
      </c>
      <c r="E24" s="22" t="s">
        <v>111</v>
      </c>
      <c r="F24" s="22">
        <v>3456</v>
      </c>
      <c r="G24" s="24">
        <v>30.5</v>
      </c>
      <c r="H24" s="22" t="s">
        <v>112</v>
      </c>
      <c r="I24" s="22" t="s">
        <v>113</v>
      </c>
      <c r="J24" s="22">
        <v>973</v>
      </c>
      <c r="K24" s="25">
        <v>648.56615944099997</v>
      </c>
      <c r="L24" s="25">
        <v>7446.5402519199997</v>
      </c>
      <c r="M24" s="23">
        <v>1.87</v>
      </c>
      <c r="N24" s="23">
        <v>0.49</v>
      </c>
      <c r="O24" s="22">
        <v>38380</v>
      </c>
      <c r="P24" s="22">
        <v>37430</v>
      </c>
      <c r="Q24" s="26">
        <v>38380</v>
      </c>
      <c r="R24" s="26">
        <v>2210</v>
      </c>
      <c r="S24" s="22" t="s">
        <v>120</v>
      </c>
      <c r="T24" s="22" t="s">
        <v>122</v>
      </c>
      <c r="U24" s="26">
        <v>54.65</v>
      </c>
      <c r="V24" s="26">
        <v>1</v>
      </c>
      <c r="W24" s="26">
        <v>1.92</v>
      </c>
      <c r="X24" s="26">
        <v>0.50600000000000001</v>
      </c>
      <c r="Y24" s="26">
        <f t="shared" si="0"/>
        <v>1.92</v>
      </c>
      <c r="Z24" s="26">
        <f t="shared" si="1"/>
        <v>0.50600000000000001</v>
      </c>
      <c r="AA24" s="26">
        <v>0.251</v>
      </c>
      <c r="AB24" s="27">
        <v>1.7968787585458501</v>
      </c>
      <c r="AC24">
        <f t="shared" si="2"/>
        <v>2534</v>
      </c>
      <c r="AD24">
        <f t="shared" si="3"/>
        <v>11</v>
      </c>
      <c r="AE24">
        <f t="shared" si="4"/>
        <v>2.8</v>
      </c>
      <c r="AF24">
        <f>'TP Factors'!$D$4</f>
        <v>0.98096512680287296</v>
      </c>
      <c r="AG24">
        <f t="shared" si="5"/>
        <v>2.7</v>
      </c>
    </row>
    <row r="25" spans="1:33">
      <c r="A25" s="22" t="s">
        <v>109</v>
      </c>
      <c r="B25" s="22">
        <v>14</v>
      </c>
      <c r="C25" s="22" t="s">
        <v>110</v>
      </c>
      <c r="D25" s="23">
        <v>33.47</v>
      </c>
      <c r="E25" s="22" t="s">
        <v>111</v>
      </c>
      <c r="F25" s="22">
        <v>3456</v>
      </c>
      <c r="G25" s="24">
        <v>30.5</v>
      </c>
      <c r="H25" s="22" t="s">
        <v>112</v>
      </c>
      <c r="I25" s="22" t="s">
        <v>113</v>
      </c>
      <c r="J25" s="22">
        <v>8578</v>
      </c>
      <c r="K25" s="25">
        <v>1137.3664774199999</v>
      </c>
      <c r="L25" s="25">
        <v>57806.6814342</v>
      </c>
      <c r="M25" s="23">
        <v>16.47</v>
      </c>
      <c r="N25" s="23">
        <v>4.34</v>
      </c>
      <c r="O25" s="22">
        <v>38383</v>
      </c>
      <c r="P25" s="22">
        <v>37433</v>
      </c>
      <c r="Q25" s="26">
        <v>38383</v>
      </c>
      <c r="R25" s="26">
        <v>2210</v>
      </c>
      <c r="S25" s="22" t="s">
        <v>124</v>
      </c>
      <c r="T25" s="22" t="s">
        <v>125</v>
      </c>
      <c r="U25" s="26">
        <v>54.65</v>
      </c>
      <c r="V25" s="26">
        <v>1</v>
      </c>
      <c r="W25" s="26">
        <v>1.92</v>
      </c>
      <c r="X25" s="26">
        <v>0.50600000000000001</v>
      </c>
      <c r="Y25" s="26">
        <f t="shared" si="0"/>
        <v>1.92</v>
      </c>
      <c r="Z25" s="26">
        <f t="shared" si="1"/>
        <v>0.50600000000000001</v>
      </c>
      <c r="AA25" s="26">
        <v>0.28499999999999998</v>
      </c>
      <c r="AB25" s="27">
        <v>12.020078314499999</v>
      </c>
      <c r="AC25">
        <f t="shared" si="2"/>
        <v>19244</v>
      </c>
      <c r="AD25">
        <f t="shared" si="3"/>
        <v>81</v>
      </c>
      <c r="AE25">
        <f t="shared" si="4"/>
        <v>21.5</v>
      </c>
      <c r="AF25">
        <f>'TP Factors'!$D$4</f>
        <v>0.98096512680287296</v>
      </c>
      <c r="AG25">
        <f t="shared" si="5"/>
        <v>21.1</v>
      </c>
    </row>
    <row r="26" spans="1:33">
      <c r="A26" s="22" t="s">
        <v>109</v>
      </c>
      <c r="B26" s="22">
        <v>14</v>
      </c>
      <c r="C26" s="22" t="s">
        <v>110</v>
      </c>
      <c r="D26" s="23">
        <v>33.47</v>
      </c>
      <c r="E26" s="22" t="s">
        <v>111</v>
      </c>
      <c r="F26" s="22">
        <v>3456</v>
      </c>
      <c r="G26" s="24">
        <v>0</v>
      </c>
      <c r="H26" s="22" t="s">
        <v>112</v>
      </c>
      <c r="I26" s="22" t="s">
        <v>113</v>
      </c>
      <c r="J26" s="22">
        <v>37</v>
      </c>
      <c r="K26" s="25">
        <v>91.005953750299994</v>
      </c>
      <c r="L26" s="25">
        <v>235.83518426200001</v>
      </c>
      <c r="M26" s="23">
        <v>0</v>
      </c>
      <c r="N26" s="23">
        <v>0</v>
      </c>
      <c r="O26" s="22">
        <v>38396</v>
      </c>
      <c r="P26" s="22">
        <v>37445</v>
      </c>
      <c r="Q26" s="26">
        <v>38396</v>
      </c>
      <c r="R26" s="26">
        <v>6170</v>
      </c>
      <c r="S26" s="22" t="s">
        <v>114</v>
      </c>
      <c r="T26" s="22" t="s">
        <v>115</v>
      </c>
      <c r="U26" s="26">
        <v>54.65</v>
      </c>
      <c r="V26" s="26">
        <v>1</v>
      </c>
      <c r="W26" s="26">
        <v>0</v>
      </c>
      <c r="X26" s="26">
        <v>0</v>
      </c>
      <c r="Y26" s="26">
        <f t="shared" si="0"/>
        <v>0</v>
      </c>
      <c r="Z26" s="26">
        <f t="shared" si="1"/>
        <v>0</v>
      </c>
      <c r="AA26" s="26">
        <v>0.30299999999999999</v>
      </c>
      <c r="AB26" s="27">
        <v>1.4255061148499E-4</v>
      </c>
      <c r="AC26">
        <f t="shared" si="2"/>
        <v>0</v>
      </c>
      <c r="AD26">
        <f t="shared" si="3"/>
        <v>0</v>
      </c>
      <c r="AE26">
        <f t="shared" si="4"/>
        <v>0</v>
      </c>
      <c r="AF26">
        <f>'TP Factors'!$D$4</f>
        <v>0.98096512680287296</v>
      </c>
      <c r="AG26">
        <f t="shared" si="5"/>
        <v>0</v>
      </c>
    </row>
    <row r="27" spans="1:33">
      <c r="A27" s="22" t="s">
        <v>109</v>
      </c>
      <c r="B27" s="22">
        <v>14</v>
      </c>
      <c r="C27" s="22" t="s">
        <v>110</v>
      </c>
      <c r="D27" s="23">
        <v>33.47</v>
      </c>
      <c r="E27" s="22" t="s">
        <v>111</v>
      </c>
      <c r="F27" s="22">
        <v>3456</v>
      </c>
      <c r="G27" s="24">
        <v>0</v>
      </c>
      <c r="H27" s="22" t="s">
        <v>112</v>
      </c>
      <c r="I27" s="22" t="s">
        <v>113</v>
      </c>
      <c r="J27" s="22">
        <v>3</v>
      </c>
      <c r="K27" s="25">
        <v>50.227840014900003</v>
      </c>
      <c r="L27" s="25">
        <v>21.453769829799999</v>
      </c>
      <c r="M27" s="23">
        <v>0</v>
      </c>
      <c r="N27" s="23">
        <v>0</v>
      </c>
      <c r="O27" s="22">
        <v>38413</v>
      </c>
      <c r="P27" s="22">
        <v>37462</v>
      </c>
      <c r="Q27" s="26">
        <v>38413</v>
      </c>
      <c r="R27" s="26">
        <v>6170</v>
      </c>
      <c r="S27" s="22" t="s">
        <v>114</v>
      </c>
      <c r="T27" s="22" t="s">
        <v>115</v>
      </c>
      <c r="U27" s="26">
        <v>54.65</v>
      </c>
      <c r="V27" s="26">
        <v>1</v>
      </c>
      <c r="W27" s="26">
        <v>0</v>
      </c>
      <c r="X27" s="26">
        <v>0</v>
      </c>
      <c r="Y27" s="26">
        <f t="shared" si="0"/>
        <v>0</v>
      </c>
      <c r="Z27" s="26">
        <f t="shared" si="1"/>
        <v>0</v>
      </c>
      <c r="AA27" s="26">
        <v>0.30299999999999999</v>
      </c>
      <c r="AB27" s="27">
        <v>1.0236455678905899E-3</v>
      </c>
      <c r="AC27">
        <f t="shared" si="2"/>
        <v>2</v>
      </c>
      <c r="AD27">
        <f t="shared" si="3"/>
        <v>0</v>
      </c>
      <c r="AE27">
        <f t="shared" si="4"/>
        <v>0</v>
      </c>
      <c r="AF27">
        <f>'TP Factors'!$D$4</f>
        <v>0.98096512680287296</v>
      </c>
      <c r="AG27">
        <f t="shared" si="5"/>
        <v>0</v>
      </c>
    </row>
    <row r="28" spans="1:33">
      <c r="A28" s="22" t="s">
        <v>109</v>
      </c>
      <c r="B28" s="22">
        <v>14</v>
      </c>
      <c r="C28" s="22" t="s">
        <v>110</v>
      </c>
      <c r="D28" s="23">
        <v>33.47</v>
      </c>
      <c r="E28" s="22" t="s">
        <v>111</v>
      </c>
      <c r="F28" s="22">
        <v>3456</v>
      </c>
      <c r="G28" s="24">
        <v>30.5</v>
      </c>
      <c r="H28" s="22" t="s">
        <v>112</v>
      </c>
      <c r="I28" s="22" t="s">
        <v>113</v>
      </c>
      <c r="J28" s="22">
        <v>111</v>
      </c>
      <c r="K28" s="25">
        <v>232.70435795099999</v>
      </c>
      <c r="L28" s="25">
        <v>794.88802621699995</v>
      </c>
      <c r="M28" s="23">
        <v>0.21</v>
      </c>
      <c r="N28" s="23">
        <v>0.06</v>
      </c>
      <c r="O28" s="22">
        <v>38420</v>
      </c>
      <c r="P28" s="22">
        <v>37469</v>
      </c>
      <c r="Q28" s="26">
        <v>38420</v>
      </c>
      <c r="R28" s="26">
        <v>2210</v>
      </c>
      <c r="S28" s="22" t="s">
        <v>114</v>
      </c>
      <c r="T28" s="22" t="s">
        <v>116</v>
      </c>
      <c r="U28" s="26">
        <v>54.65</v>
      </c>
      <c r="V28" s="26">
        <v>1</v>
      </c>
      <c r="W28" s="26">
        <v>1.92</v>
      </c>
      <c r="X28" s="26">
        <v>0.50600000000000001</v>
      </c>
      <c r="Y28" s="26">
        <f t="shared" si="0"/>
        <v>1.92</v>
      </c>
      <c r="Z28" s="26">
        <f t="shared" si="1"/>
        <v>0.50600000000000001</v>
      </c>
      <c r="AA28" s="26">
        <v>0.26800000000000002</v>
      </c>
      <c r="AB28" s="27">
        <v>0.17728565715460401</v>
      </c>
      <c r="AC28">
        <f t="shared" si="2"/>
        <v>267</v>
      </c>
      <c r="AD28">
        <f t="shared" si="3"/>
        <v>1</v>
      </c>
      <c r="AE28">
        <f t="shared" si="4"/>
        <v>0.3</v>
      </c>
      <c r="AF28">
        <f>'TP Factors'!$D$4</f>
        <v>0.98096512680287296</v>
      </c>
      <c r="AG28">
        <f t="shared" si="5"/>
        <v>0.3</v>
      </c>
    </row>
    <row r="29" spans="1:33">
      <c r="A29" s="22" t="s">
        <v>109</v>
      </c>
      <c r="B29" s="22">
        <v>14</v>
      </c>
      <c r="C29" s="22" t="s">
        <v>110</v>
      </c>
      <c r="D29" s="23">
        <v>33.47</v>
      </c>
      <c r="E29" s="22" t="s">
        <v>111</v>
      </c>
      <c r="F29" s="22">
        <v>3456</v>
      </c>
      <c r="G29" s="24">
        <v>30.5</v>
      </c>
      <c r="H29" s="22" t="s">
        <v>112</v>
      </c>
      <c r="I29" s="22" t="s">
        <v>113</v>
      </c>
      <c r="J29" s="22">
        <v>1</v>
      </c>
      <c r="K29" s="25">
        <v>27.837615039799999</v>
      </c>
      <c r="L29" s="25">
        <v>6.5717369969000003</v>
      </c>
      <c r="M29" s="23">
        <v>0</v>
      </c>
      <c r="N29" s="23">
        <v>0</v>
      </c>
      <c r="O29" s="22">
        <v>38427</v>
      </c>
      <c r="P29" s="22">
        <v>37476</v>
      </c>
      <c r="Q29" s="26">
        <v>38427</v>
      </c>
      <c r="R29" s="26">
        <v>2210</v>
      </c>
      <c r="S29" s="22" t="s">
        <v>120</v>
      </c>
      <c r="T29" s="22" t="s">
        <v>122</v>
      </c>
      <c r="U29" s="26">
        <v>54.65</v>
      </c>
      <c r="V29" s="26">
        <v>1</v>
      </c>
      <c r="W29" s="26">
        <v>1.92</v>
      </c>
      <c r="X29" s="26">
        <v>0.50600000000000001</v>
      </c>
      <c r="Y29" s="26">
        <f t="shared" si="0"/>
        <v>1.92</v>
      </c>
      <c r="Z29" s="26">
        <f t="shared" si="1"/>
        <v>0.50600000000000001</v>
      </c>
      <c r="AA29" s="26">
        <v>0.251</v>
      </c>
      <c r="AB29" s="27">
        <v>1.62390508395388E-3</v>
      </c>
      <c r="AC29">
        <f t="shared" si="2"/>
        <v>2</v>
      </c>
      <c r="AD29">
        <f t="shared" si="3"/>
        <v>0</v>
      </c>
      <c r="AE29">
        <f t="shared" si="4"/>
        <v>0</v>
      </c>
      <c r="AF29">
        <f>'TP Factors'!$D$4</f>
        <v>0.98096512680287296</v>
      </c>
      <c r="AG29">
        <f t="shared" si="5"/>
        <v>0</v>
      </c>
    </row>
    <row r="30" spans="1:33">
      <c r="A30" s="22" t="s">
        <v>109</v>
      </c>
      <c r="B30" s="22">
        <v>14</v>
      </c>
      <c r="C30" s="22" t="s">
        <v>110</v>
      </c>
      <c r="D30" s="23">
        <v>33.47</v>
      </c>
      <c r="E30" s="22" t="s">
        <v>111</v>
      </c>
      <c r="F30" s="22">
        <v>3456</v>
      </c>
      <c r="G30" s="24">
        <v>0</v>
      </c>
      <c r="H30" s="22" t="s">
        <v>112</v>
      </c>
      <c r="I30" s="22" t="s">
        <v>113</v>
      </c>
      <c r="J30" s="22">
        <v>53</v>
      </c>
      <c r="K30" s="25">
        <v>115.231077064</v>
      </c>
      <c r="L30" s="25">
        <v>333.37420224700003</v>
      </c>
      <c r="M30" s="23">
        <v>0</v>
      </c>
      <c r="N30" s="23">
        <v>0</v>
      </c>
      <c r="O30" s="22">
        <v>38436</v>
      </c>
      <c r="P30" s="22">
        <v>37485</v>
      </c>
      <c r="Q30" s="26">
        <v>38436</v>
      </c>
      <c r="R30" s="26">
        <v>6170</v>
      </c>
      <c r="S30" s="22" t="s">
        <v>114</v>
      </c>
      <c r="T30" s="22" t="s">
        <v>115</v>
      </c>
      <c r="U30" s="26">
        <v>54.65</v>
      </c>
      <c r="V30" s="26">
        <v>1</v>
      </c>
      <c r="W30" s="26">
        <v>0</v>
      </c>
      <c r="X30" s="26">
        <v>0</v>
      </c>
      <c r="Y30" s="26">
        <f t="shared" si="0"/>
        <v>0</v>
      </c>
      <c r="Z30" s="26">
        <f t="shared" si="1"/>
        <v>0</v>
      </c>
      <c r="AA30" s="26">
        <v>0.30299999999999999</v>
      </c>
      <c r="AB30" s="27">
        <v>4.8559396341492202E-3</v>
      </c>
      <c r="AC30">
        <f t="shared" si="2"/>
        <v>8</v>
      </c>
      <c r="AD30">
        <f t="shared" si="3"/>
        <v>0</v>
      </c>
      <c r="AE30">
        <f t="shared" si="4"/>
        <v>0</v>
      </c>
      <c r="AF30">
        <f>'TP Factors'!$D$4</f>
        <v>0.98096512680287296</v>
      </c>
      <c r="AG30">
        <f t="shared" si="5"/>
        <v>0</v>
      </c>
    </row>
    <row r="31" spans="1:33">
      <c r="A31" s="22" t="s">
        <v>109</v>
      </c>
      <c r="B31" s="22">
        <v>14</v>
      </c>
      <c r="C31" s="22" t="s">
        <v>110</v>
      </c>
      <c r="D31" s="23">
        <v>33.47</v>
      </c>
      <c r="E31" s="22" t="s">
        <v>111</v>
      </c>
      <c r="F31" s="22">
        <v>3456</v>
      </c>
      <c r="G31" s="24">
        <v>0</v>
      </c>
      <c r="H31" s="22" t="s">
        <v>112</v>
      </c>
      <c r="I31" s="22" t="s">
        <v>113</v>
      </c>
      <c r="J31" s="22">
        <v>93</v>
      </c>
      <c r="K31" s="25">
        <v>137.40309544199999</v>
      </c>
      <c r="L31" s="25">
        <v>938.69410353000001</v>
      </c>
      <c r="M31" s="23">
        <v>0</v>
      </c>
      <c r="N31" s="23">
        <v>0</v>
      </c>
      <c r="O31" s="22">
        <v>38440</v>
      </c>
      <c r="P31" s="22">
        <v>37489</v>
      </c>
      <c r="Q31" s="26">
        <v>38440</v>
      </c>
      <c r="R31" s="26">
        <v>6170</v>
      </c>
      <c r="S31" s="22" t="s">
        <v>120</v>
      </c>
      <c r="T31" s="22" t="s">
        <v>121</v>
      </c>
      <c r="U31" s="26">
        <v>54.65</v>
      </c>
      <c r="V31" s="26">
        <v>1</v>
      </c>
      <c r="W31" s="26">
        <v>0</v>
      </c>
      <c r="X31" s="26">
        <v>0</v>
      </c>
      <c r="Y31" s="26">
        <f t="shared" si="0"/>
        <v>0</v>
      </c>
      <c r="Z31" s="26">
        <f t="shared" si="1"/>
        <v>0</v>
      </c>
      <c r="AA31" s="26">
        <v>0.191</v>
      </c>
      <c r="AB31" s="27">
        <v>1.6782893969444001E-2</v>
      </c>
      <c r="AC31">
        <f t="shared" si="2"/>
        <v>18</v>
      </c>
      <c r="AD31">
        <f t="shared" si="3"/>
        <v>0</v>
      </c>
      <c r="AE31">
        <f t="shared" si="4"/>
        <v>0</v>
      </c>
      <c r="AF31">
        <f>'TP Factors'!$D$4</f>
        <v>0.98096512680287296</v>
      </c>
      <c r="AG31">
        <f t="shared" si="5"/>
        <v>0</v>
      </c>
    </row>
    <row r="32" spans="1:33">
      <c r="A32" s="22" t="s">
        <v>109</v>
      </c>
      <c r="B32" s="22">
        <v>14</v>
      </c>
      <c r="C32" s="22" t="s">
        <v>110</v>
      </c>
      <c r="D32" s="23">
        <v>33.47</v>
      </c>
      <c r="E32" s="22" t="s">
        <v>111</v>
      </c>
      <c r="F32" s="22">
        <v>3456</v>
      </c>
      <c r="G32" s="24">
        <v>0</v>
      </c>
      <c r="H32" s="22" t="s">
        <v>112</v>
      </c>
      <c r="I32" s="22" t="s">
        <v>113</v>
      </c>
      <c r="J32" s="22">
        <v>63</v>
      </c>
      <c r="K32" s="25">
        <v>117.511522664</v>
      </c>
      <c r="L32" s="25">
        <v>396.74981573000002</v>
      </c>
      <c r="M32" s="23">
        <v>0</v>
      </c>
      <c r="N32" s="23">
        <v>0</v>
      </c>
      <c r="O32" s="22">
        <v>38504</v>
      </c>
      <c r="P32" s="22">
        <v>37552</v>
      </c>
      <c r="Q32" s="26">
        <v>38504</v>
      </c>
      <c r="R32" s="26">
        <v>6170</v>
      </c>
      <c r="S32" s="22" t="s">
        <v>114</v>
      </c>
      <c r="T32" s="22" t="s">
        <v>115</v>
      </c>
      <c r="U32" s="26">
        <v>54.65</v>
      </c>
      <c r="V32" s="26">
        <v>1</v>
      </c>
      <c r="W32" s="26">
        <v>0</v>
      </c>
      <c r="X32" s="26">
        <v>0</v>
      </c>
      <c r="Y32" s="26">
        <f t="shared" si="0"/>
        <v>0</v>
      </c>
      <c r="Z32" s="26">
        <f t="shared" si="1"/>
        <v>0</v>
      </c>
      <c r="AA32" s="26">
        <v>0.30299999999999999</v>
      </c>
      <c r="AB32" s="27">
        <v>8.2106415936735507E-3</v>
      </c>
      <c r="AC32">
        <f t="shared" si="2"/>
        <v>14</v>
      </c>
      <c r="AD32">
        <f t="shared" si="3"/>
        <v>0</v>
      </c>
      <c r="AE32">
        <f t="shared" si="4"/>
        <v>0</v>
      </c>
      <c r="AF32">
        <f>'TP Factors'!$D$4</f>
        <v>0.98096512680287296</v>
      </c>
      <c r="AG32">
        <f t="shared" si="5"/>
        <v>0</v>
      </c>
    </row>
    <row r="33" spans="1:33">
      <c r="A33" s="22" t="s">
        <v>109</v>
      </c>
      <c r="B33" s="22">
        <v>14</v>
      </c>
      <c r="C33" s="22" t="s">
        <v>110</v>
      </c>
      <c r="D33" s="23">
        <v>33.47</v>
      </c>
      <c r="E33" s="22" t="s">
        <v>111</v>
      </c>
      <c r="F33" s="22">
        <v>3456</v>
      </c>
      <c r="G33" s="24">
        <v>30.5</v>
      </c>
      <c r="H33" s="22" t="s">
        <v>112</v>
      </c>
      <c r="I33" s="22" t="s">
        <v>113</v>
      </c>
      <c r="J33" s="22">
        <v>57</v>
      </c>
      <c r="K33" s="25">
        <v>118.86029169699999</v>
      </c>
      <c r="L33" s="25">
        <v>405.55557363999998</v>
      </c>
      <c r="M33" s="23">
        <v>0.11</v>
      </c>
      <c r="N33" s="23">
        <v>0.03</v>
      </c>
      <c r="O33" s="22">
        <v>38546</v>
      </c>
      <c r="P33" s="22">
        <v>37591</v>
      </c>
      <c r="Q33" s="26">
        <v>38546</v>
      </c>
      <c r="R33" s="26">
        <v>2210</v>
      </c>
      <c r="S33" s="22" t="s">
        <v>114</v>
      </c>
      <c r="T33" s="22" t="s">
        <v>116</v>
      </c>
      <c r="U33" s="26">
        <v>54.65</v>
      </c>
      <c r="V33" s="26">
        <v>1</v>
      </c>
      <c r="W33" s="26">
        <v>1.92</v>
      </c>
      <c r="X33" s="26">
        <v>0.50600000000000001</v>
      </c>
      <c r="Y33" s="26">
        <f t="shared" si="0"/>
        <v>1.92</v>
      </c>
      <c r="Z33" s="26">
        <f t="shared" si="1"/>
        <v>0.50600000000000001</v>
      </c>
      <c r="AA33" s="26">
        <v>0.26800000000000002</v>
      </c>
      <c r="AB33" s="27">
        <v>9.7954899511640395E-2</v>
      </c>
      <c r="AC33">
        <f t="shared" si="2"/>
        <v>147</v>
      </c>
      <c r="AD33">
        <f t="shared" si="3"/>
        <v>1</v>
      </c>
      <c r="AE33">
        <f t="shared" si="4"/>
        <v>0.2</v>
      </c>
      <c r="AF33">
        <f>'TP Factors'!$D$4</f>
        <v>0.98096512680287296</v>
      </c>
      <c r="AG33">
        <f t="shared" si="5"/>
        <v>0.2</v>
      </c>
    </row>
    <row r="34" spans="1:33">
      <c r="A34" s="22" t="s">
        <v>109</v>
      </c>
      <c r="B34" s="22">
        <v>14</v>
      </c>
      <c r="C34" s="22" t="s">
        <v>110</v>
      </c>
      <c r="D34" s="23">
        <v>33.47</v>
      </c>
      <c r="E34" s="22" t="s">
        <v>111</v>
      </c>
      <c r="F34" s="22">
        <v>3456</v>
      </c>
      <c r="G34" s="24">
        <v>0</v>
      </c>
      <c r="H34" s="22" t="s">
        <v>112</v>
      </c>
      <c r="I34" s="22" t="s">
        <v>113</v>
      </c>
      <c r="J34" s="22">
        <v>72</v>
      </c>
      <c r="K34" s="25">
        <v>108.308972169</v>
      </c>
      <c r="L34" s="25">
        <v>457.011115523</v>
      </c>
      <c r="M34" s="23">
        <v>0</v>
      </c>
      <c r="N34" s="23">
        <v>0</v>
      </c>
      <c r="O34" s="22">
        <v>38782</v>
      </c>
      <c r="P34" s="22">
        <v>37818</v>
      </c>
      <c r="Q34" s="26">
        <v>38782</v>
      </c>
      <c r="R34" s="26">
        <v>6170</v>
      </c>
      <c r="S34" s="22" t="s">
        <v>114</v>
      </c>
      <c r="T34" s="22" t="s">
        <v>115</v>
      </c>
      <c r="U34" s="26">
        <v>54.65</v>
      </c>
      <c r="V34" s="26">
        <v>1</v>
      </c>
      <c r="W34" s="26">
        <v>0</v>
      </c>
      <c r="X34" s="26">
        <v>0</v>
      </c>
      <c r="Y34" s="26">
        <f t="shared" si="0"/>
        <v>0</v>
      </c>
      <c r="Z34" s="26">
        <f t="shared" si="1"/>
        <v>0</v>
      </c>
      <c r="AA34" s="26">
        <v>0.30299999999999999</v>
      </c>
      <c r="AB34" s="27">
        <v>2.5485980386335001E-2</v>
      </c>
      <c r="AC34">
        <f t="shared" si="2"/>
        <v>43</v>
      </c>
      <c r="AD34">
        <f t="shared" si="3"/>
        <v>0</v>
      </c>
      <c r="AE34">
        <f t="shared" si="4"/>
        <v>0</v>
      </c>
      <c r="AF34">
        <f>'TP Factors'!$D$4</f>
        <v>0.98096512680287296</v>
      </c>
      <c r="AG34">
        <f t="shared" si="5"/>
        <v>0</v>
      </c>
    </row>
    <row r="35" spans="1:33">
      <c r="A35" s="22" t="s">
        <v>109</v>
      </c>
      <c r="B35" s="22">
        <v>14</v>
      </c>
      <c r="C35" s="22" t="s">
        <v>110</v>
      </c>
      <c r="D35" s="23">
        <v>33.47</v>
      </c>
      <c r="E35" s="22" t="s">
        <v>111</v>
      </c>
      <c r="F35" s="22">
        <v>3456</v>
      </c>
      <c r="G35" s="24">
        <v>0</v>
      </c>
      <c r="H35" s="22" t="s">
        <v>112</v>
      </c>
      <c r="I35" s="22" t="s">
        <v>113</v>
      </c>
      <c r="J35" s="22">
        <v>5433</v>
      </c>
      <c r="K35" s="25">
        <v>2600.49003004</v>
      </c>
      <c r="L35" s="25">
        <v>34440.168837999998</v>
      </c>
      <c r="M35" s="23">
        <v>0</v>
      </c>
      <c r="N35" s="23">
        <v>0</v>
      </c>
      <c r="O35" s="22">
        <v>37439</v>
      </c>
      <c r="P35" s="22">
        <v>36491</v>
      </c>
      <c r="Q35" s="26">
        <v>37439</v>
      </c>
      <c r="R35" s="26">
        <v>6170</v>
      </c>
      <c r="S35" s="22" t="s">
        <v>124</v>
      </c>
      <c r="T35" s="22" t="s">
        <v>126</v>
      </c>
      <c r="U35" s="26">
        <v>54.65</v>
      </c>
      <c r="V35" s="26">
        <v>1</v>
      </c>
      <c r="W35" s="26">
        <v>0</v>
      </c>
      <c r="X35" s="26">
        <v>0</v>
      </c>
      <c r="Y35" s="26">
        <f t="shared" si="0"/>
        <v>0</v>
      </c>
      <c r="Z35" s="26">
        <f t="shared" si="1"/>
        <v>0</v>
      </c>
      <c r="AA35" s="26">
        <v>0.30299999999999999</v>
      </c>
      <c r="AB35" s="27">
        <v>0.12636542306984999</v>
      </c>
      <c r="AC35">
        <f t="shared" si="2"/>
        <v>215</v>
      </c>
      <c r="AD35">
        <f t="shared" si="3"/>
        <v>0</v>
      </c>
      <c r="AE35">
        <f t="shared" si="4"/>
        <v>0</v>
      </c>
      <c r="AF35">
        <f>'TP Factors'!$D$4</f>
        <v>0.98096512680287296</v>
      </c>
      <c r="AG35">
        <f t="shared" si="5"/>
        <v>0</v>
      </c>
    </row>
    <row r="36" spans="1:33">
      <c r="A36" s="22" t="s">
        <v>109</v>
      </c>
      <c r="B36" s="22">
        <v>14</v>
      </c>
      <c r="C36" s="22" t="s">
        <v>110</v>
      </c>
      <c r="D36" s="23">
        <v>33.47</v>
      </c>
      <c r="E36" s="22" t="s">
        <v>111</v>
      </c>
      <c r="F36" s="22">
        <v>3456</v>
      </c>
      <c r="G36" s="24">
        <v>30.5</v>
      </c>
      <c r="H36" s="22" t="s">
        <v>112</v>
      </c>
      <c r="I36" s="22" t="s">
        <v>113</v>
      </c>
      <c r="J36" s="22">
        <v>5253</v>
      </c>
      <c r="K36" s="25">
        <v>1372.28670597</v>
      </c>
      <c r="L36" s="25">
        <v>35402.388557400001</v>
      </c>
      <c r="M36" s="23">
        <v>10.09</v>
      </c>
      <c r="N36" s="23">
        <v>2.66</v>
      </c>
      <c r="O36" s="22">
        <v>38172</v>
      </c>
      <c r="P36" s="22">
        <v>37224</v>
      </c>
      <c r="Q36" s="26">
        <v>38172</v>
      </c>
      <c r="R36" s="26">
        <v>2210</v>
      </c>
      <c r="S36" s="22" t="s">
        <v>124</v>
      </c>
      <c r="T36" s="22" t="s">
        <v>125</v>
      </c>
      <c r="U36" s="26">
        <v>54.65</v>
      </c>
      <c r="V36" s="26">
        <v>1</v>
      </c>
      <c r="W36" s="26">
        <v>1.92</v>
      </c>
      <c r="X36" s="26">
        <v>0.50600000000000001</v>
      </c>
      <c r="Y36" s="26">
        <f t="shared" si="0"/>
        <v>1.92</v>
      </c>
      <c r="Z36" s="26">
        <f t="shared" si="1"/>
        <v>0.50600000000000001</v>
      </c>
      <c r="AA36" s="26">
        <v>0.28499999999999998</v>
      </c>
      <c r="AB36" s="27">
        <v>3.9345811177847998</v>
      </c>
      <c r="AC36">
        <f t="shared" si="2"/>
        <v>6299</v>
      </c>
      <c r="AD36">
        <f t="shared" si="3"/>
        <v>27</v>
      </c>
      <c r="AE36">
        <f t="shared" si="4"/>
        <v>7</v>
      </c>
      <c r="AF36">
        <f>'TP Factors'!$D$4</f>
        <v>0.98096512680287296</v>
      </c>
      <c r="AG36">
        <f t="shared" si="5"/>
        <v>6.9</v>
      </c>
    </row>
    <row r="37" spans="1:33">
      <c r="A37" s="22" t="s">
        <v>109</v>
      </c>
      <c r="B37" s="22">
        <v>14</v>
      </c>
      <c r="C37" s="22" t="s">
        <v>110</v>
      </c>
      <c r="D37" s="23">
        <v>33.47</v>
      </c>
      <c r="E37" s="22" t="s">
        <v>111</v>
      </c>
      <c r="F37" s="22">
        <v>3456</v>
      </c>
      <c r="G37" s="24">
        <v>0</v>
      </c>
      <c r="H37" s="22" t="s">
        <v>112</v>
      </c>
      <c r="I37" s="22" t="s">
        <v>113</v>
      </c>
      <c r="J37" s="22">
        <v>1832</v>
      </c>
      <c r="K37" s="25">
        <v>952.06681819200003</v>
      </c>
      <c r="L37" s="25">
        <v>18419.731857700001</v>
      </c>
      <c r="M37" s="23">
        <v>0</v>
      </c>
      <c r="N37" s="23">
        <v>0</v>
      </c>
      <c r="O37" s="22">
        <v>38300</v>
      </c>
      <c r="P37" s="22">
        <v>37350</v>
      </c>
      <c r="Q37" s="26">
        <v>38300</v>
      </c>
      <c r="R37" s="26">
        <v>6170</v>
      </c>
      <c r="S37" s="22" t="s">
        <v>120</v>
      </c>
      <c r="T37" s="22" t="s">
        <v>121</v>
      </c>
      <c r="U37" s="26">
        <v>54.65</v>
      </c>
      <c r="V37" s="26">
        <v>1</v>
      </c>
      <c r="W37" s="26">
        <v>0</v>
      </c>
      <c r="X37" s="26">
        <v>0</v>
      </c>
      <c r="Y37" s="26">
        <f t="shared" si="0"/>
        <v>0</v>
      </c>
      <c r="Z37" s="26">
        <f t="shared" si="1"/>
        <v>0</v>
      </c>
      <c r="AA37" s="26">
        <v>0.191</v>
      </c>
      <c r="AB37" s="27">
        <v>2.6741368988425101E-3</v>
      </c>
      <c r="AC37">
        <f t="shared" si="2"/>
        <v>3</v>
      </c>
      <c r="AD37">
        <f t="shared" si="3"/>
        <v>0</v>
      </c>
      <c r="AE37">
        <f t="shared" si="4"/>
        <v>0</v>
      </c>
      <c r="AF37">
        <f>'TP Factors'!$D$4</f>
        <v>0.98096512680287296</v>
      </c>
      <c r="AG37">
        <f t="shared" si="5"/>
        <v>0</v>
      </c>
    </row>
    <row r="38" spans="1:33">
      <c r="A38" s="22" t="s">
        <v>109</v>
      </c>
      <c r="B38" s="22">
        <v>14</v>
      </c>
      <c r="C38" s="22" t="s">
        <v>110</v>
      </c>
      <c r="D38" s="23">
        <v>33.47</v>
      </c>
      <c r="E38" s="22" t="s">
        <v>111</v>
      </c>
      <c r="F38" s="22">
        <v>3456</v>
      </c>
      <c r="G38" s="24">
        <v>0</v>
      </c>
      <c r="H38" s="22" t="s">
        <v>112</v>
      </c>
      <c r="I38" s="22" t="s">
        <v>113</v>
      </c>
      <c r="J38" s="22">
        <v>3298</v>
      </c>
      <c r="K38" s="25">
        <v>784.59373037</v>
      </c>
      <c r="L38" s="25">
        <v>20904.979115900001</v>
      </c>
      <c r="M38" s="23">
        <v>0</v>
      </c>
      <c r="N38" s="23">
        <v>0</v>
      </c>
      <c r="O38" s="22">
        <v>38332</v>
      </c>
      <c r="P38" s="22">
        <v>37382</v>
      </c>
      <c r="Q38" s="26">
        <v>38332</v>
      </c>
      <c r="R38" s="26">
        <v>6300</v>
      </c>
      <c r="S38" s="22" t="s">
        <v>124</v>
      </c>
      <c r="T38" s="22" t="s">
        <v>127</v>
      </c>
      <c r="U38" s="26">
        <v>54.65</v>
      </c>
      <c r="V38" s="26">
        <v>1</v>
      </c>
      <c r="W38" s="26">
        <v>0</v>
      </c>
      <c r="X38" s="26">
        <v>0</v>
      </c>
      <c r="Y38" s="26">
        <f t="shared" si="0"/>
        <v>0</v>
      </c>
      <c r="Z38" s="26">
        <f t="shared" si="1"/>
        <v>0</v>
      </c>
      <c r="AA38" s="26">
        <v>0.30299999999999999</v>
      </c>
      <c r="AB38" s="27">
        <v>5.1877268007839402E-3</v>
      </c>
      <c r="AC38">
        <f t="shared" si="2"/>
        <v>9</v>
      </c>
      <c r="AD38">
        <f t="shared" si="3"/>
        <v>0</v>
      </c>
      <c r="AE38">
        <f t="shared" si="4"/>
        <v>0</v>
      </c>
      <c r="AF38">
        <f>'TP Factors'!$D$4</f>
        <v>0.98096512680287296</v>
      </c>
      <c r="AG38">
        <f t="shared" si="5"/>
        <v>0</v>
      </c>
    </row>
    <row r="39" spans="1:33">
      <c r="A39" s="22" t="s">
        <v>109</v>
      </c>
      <c r="B39" s="22">
        <v>14</v>
      </c>
      <c r="C39" s="22" t="s">
        <v>110</v>
      </c>
      <c r="D39" s="23">
        <v>33.47</v>
      </c>
      <c r="E39" s="22" t="s">
        <v>111</v>
      </c>
      <c r="F39" s="22">
        <v>3456</v>
      </c>
      <c r="G39" s="24">
        <v>0</v>
      </c>
      <c r="H39" s="22" t="s">
        <v>112</v>
      </c>
      <c r="I39" s="22" t="s">
        <v>113</v>
      </c>
      <c r="J39" s="22">
        <v>9678</v>
      </c>
      <c r="K39" s="25">
        <v>1084.5907401300001</v>
      </c>
      <c r="L39" s="25">
        <v>61344.536264800001</v>
      </c>
      <c r="M39" s="23">
        <v>0</v>
      </c>
      <c r="N39" s="23">
        <v>0</v>
      </c>
      <c r="O39" s="22">
        <v>36298</v>
      </c>
      <c r="P39" s="22">
        <v>35358</v>
      </c>
      <c r="Q39" s="26">
        <v>36298</v>
      </c>
      <c r="R39" s="26">
        <v>6300</v>
      </c>
      <c r="S39" s="22" t="s">
        <v>114</v>
      </c>
      <c r="T39" s="22" t="s">
        <v>128</v>
      </c>
      <c r="U39" s="26">
        <v>54.65</v>
      </c>
      <c r="V39" s="26">
        <v>1</v>
      </c>
      <c r="W39" s="26">
        <v>0</v>
      </c>
      <c r="X39" s="26">
        <v>0</v>
      </c>
      <c r="Y39" s="26">
        <f t="shared" si="0"/>
        <v>0</v>
      </c>
      <c r="Z39" s="26">
        <f t="shared" si="1"/>
        <v>0</v>
      </c>
      <c r="AA39" s="26">
        <v>0.30299999999999999</v>
      </c>
      <c r="AB39" s="27">
        <v>1.4052359738227899E-2</v>
      </c>
      <c r="AC39">
        <f t="shared" si="2"/>
        <v>24</v>
      </c>
      <c r="AD39">
        <f t="shared" si="3"/>
        <v>0</v>
      </c>
      <c r="AE39">
        <f t="shared" si="4"/>
        <v>0</v>
      </c>
      <c r="AF39">
        <f>'TP Factors'!$D$4</f>
        <v>0.98096512680287296</v>
      </c>
      <c r="AG39">
        <f t="shared" si="5"/>
        <v>0</v>
      </c>
    </row>
    <row r="40" spans="1:33">
      <c r="A40" s="22" t="s">
        <v>109</v>
      </c>
      <c r="B40" s="22">
        <v>14</v>
      </c>
      <c r="C40" s="22" t="s">
        <v>110</v>
      </c>
      <c r="D40" s="23">
        <v>33.47</v>
      </c>
      <c r="E40" s="22" t="s">
        <v>111</v>
      </c>
      <c r="F40" s="22">
        <v>3456</v>
      </c>
      <c r="G40" s="24">
        <v>0</v>
      </c>
      <c r="H40" s="22" t="s">
        <v>112</v>
      </c>
      <c r="I40" s="22" t="s">
        <v>113</v>
      </c>
      <c r="J40" s="22">
        <v>24</v>
      </c>
      <c r="K40" s="25">
        <v>61.058891257900001</v>
      </c>
      <c r="L40" s="25">
        <v>155.13168672699999</v>
      </c>
      <c r="M40" s="23">
        <v>0</v>
      </c>
      <c r="N40" s="23">
        <v>0</v>
      </c>
      <c r="O40" s="22">
        <v>36305</v>
      </c>
      <c r="P40" s="22">
        <v>35365</v>
      </c>
      <c r="Q40" s="26">
        <v>36305</v>
      </c>
      <c r="R40" s="26">
        <v>6300</v>
      </c>
      <c r="S40" s="22" t="s">
        <v>114</v>
      </c>
      <c r="T40" s="22" t="s">
        <v>128</v>
      </c>
      <c r="U40" s="26">
        <v>54.65</v>
      </c>
      <c r="V40" s="26">
        <v>1</v>
      </c>
      <c r="W40" s="26">
        <v>0</v>
      </c>
      <c r="X40" s="26">
        <v>0</v>
      </c>
      <c r="Y40" s="26">
        <f t="shared" si="0"/>
        <v>0</v>
      </c>
      <c r="Z40" s="26">
        <f t="shared" si="1"/>
        <v>0</v>
      </c>
      <c r="AA40" s="26">
        <v>0.30299999999999999</v>
      </c>
      <c r="AB40" s="27">
        <v>9.6169214517575E-4</v>
      </c>
      <c r="AC40">
        <f t="shared" si="2"/>
        <v>2</v>
      </c>
      <c r="AD40">
        <f t="shared" si="3"/>
        <v>0</v>
      </c>
      <c r="AE40">
        <f t="shared" si="4"/>
        <v>0</v>
      </c>
      <c r="AF40">
        <f>'TP Factors'!$D$4</f>
        <v>0.98096512680287296</v>
      </c>
      <c r="AG40">
        <f t="shared" si="5"/>
        <v>0</v>
      </c>
    </row>
    <row r="41" spans="1:33">
      <c r="A41" s="22" t="s">
        <v>109</v>
      </c>
      <c r="B41" s="22">
        <v>14</v>
      </c>
      <c r="C41" s="22" t="s">
        <v>110</v>
      </c>
      <c r="D41" s="23">
        <v>33.47</v>
      </c>
      <c r="E41" s="22" t="s">
        <v>111</v>
      </c>
      <c r="F41" s="22">
        <v>3456</v>
      </c>
      <c r="G41" s="24">
        <v>0</v>
      </c>
      <c r="H41" s="22" t="s">
        <v>112</v>
      </c>
      <c r="I41" s="22" t="s">
        <v>113</v>
      </c>
      <c r="J41" s="22">
        <v>5433</v>
      </c>
      <c r="K41" s="25">
        <v>2600.49003004</v>
      </c>
      <c r="L41" s="25">
        <v>34440.168837999998</v>
      </c>
      <c r="M41" s="23">
        <v>0</v>
      </c>
      <c r="N41" s="23">
        <v>0</v>
      </c>
      <c r="O41" s="22">
        <v>37439</v>
      </c>
      <c r="P41" s="22">
        <v>36491</v>
      </c>
      <c r="Q41" s="26">
        <v>37439</v>
      </c>
      <c r="R41" s="26">
        <v>6170</v>
      </c>
      <c r="S41" s="22" t="s">
        <v>124</v>
      </c>
      <c r="T41" s="22" t="s">
        <v>126</v>
      </c>
      <c r="U41" s="26">
        <v>54.65</v>
      </c>
      <c r="V41" s="26">
        <v>1</v>
      </c>
      <c r="W41" s="26">
        <v>0</v>
      </c>
      <c r="X41" s="26">
        <v>0</v>
      </c>
      <c r="Y41" s="26">
        <f t="shared" si="0"/>
        <v>0</v>
      </c>
      <c r="Z41" s="26">
        <f t="shared" si="1"/>
        <v>0</v>
      </c>
      <c r="AA41" s="26">
        <v>0.30299999999999999</v>
      </c>
      <c r="AB41" s="27">
        <v>1.9449015282561301E-2</v>
      </c>
      <c r="AC41">
        <f t="shared" si="2"/>
        <v>33</v>
      </c>
      <c r="AD41">
        <f t="shared" si="3"/>
        <v>0</v>
      </c>
      <c r="AE41">
        <f t="shared" si="4"/>
        <v>0</v>
      </c>
      <c r="AF41">
        <f>'TP Factors'!$D$4</f>
        <v>0.98096512680287296</v>
      </c>
      <c r="AG41">
        <f t="shared" si="5"/>
        <v>0</v>
      </c>
    </row>
    <row r="42" spans="1:33">
      <c r="A42" s="22" t="s">
        <v>109</v>
      </c>
      <c r="B42" s="22">
        <v>14</v>
      </c>
      <c r="C42" s="22" t="s">
        <v>110</v>
      </c>
      <c r="D42" s="23">
        <v>33.47</v>
      </c>
      <c r="E42" s="22" t="s">
        <v>111</v>
      </c>
      <c r="F42" s="22">
        <v>3456</v>
      </c>
      <c r="G42" s="24">
        <v>30.5</v>
      </c>
      <c r="H42" s="22" t="s">
        <v>112</v>
      </c>
      <c r="I42" s="22" t="s">
        <v>113</v>
      </c>
      <c r="J42" s="22">
        <v>5253</v>
      </c>
      <c r="K42" s="25">
        <v>1372.28670597</v>
      </c>
      <c r="L42" s="25">
        <v>35402.388557400001</v>
      </c>
      <c r="M42" s="23">
        <v>10.09</v>
      </c>
      <c r="N42" s="23">
        <v>2.66</v>
      </c>
      <c r="O42" s="22">
        <v>38172</v>
      </c>
      <c r="P42" s="22">
        <v>37224</v>
      </c>
      <c r="Q42" s="26">
        <v>38172</v>
      </c>
      <c r="R42" s="26">
        <v>2210</v>
      </c>
      <c r="S42" s="22" t="s">
        <v>124</v>
      </c>
      <c r="T42" s="22" t="s">
        <v>125</v>
      </c>
      <c r="U42" s="26">
        <v>54.65</v>
      </c>
      <c r="V42" s="26">
        <v>1</v>
      </c>
      <c r="W42" s="26">
        <v>1.92</v>
      </c>
      <c r="X42" s="26">
        <v>0.50600000000000001</v>
      </c>
      <c r="Y42" s="26">
        <f t="shared" si="0"/>
        <v>1.92</v>
      </c>
      <c r="Z42" s="26">
        <f t="shared" si="1"/>
        <v>0.50600000000000001</v>
      </c>
      <c r="AA42" s="26">
        <v>0.28499999999999998</v>
      </c>
      <c r="AB42" s="27">
        <v>4.4214321995021599</v>
      </c>
      <c r="AC42">
        <f t="shared" si="2"/>
        <v>7079</v>
      </c>
      <c r="AD42">
        <f t="shared" si="3"/>
        <v>30</v>
      </c>
      <c r="AE42">
        <f t="shared" si="4"/>
        <v>7.9</v>
      </c>
      <c r="AF42">
        <f>'TP Factors'!$D$4</f>
        <v>0.98096512680287296</v>
      </c>
      <c r="AG42">
        <f t="shared" si="5"/>
        <v>7.7</v>
      </c>
    </row>
    <row r="43" spans="1:33">
      <c r="A43" s="22" t="s">
        <v>109</v>
      </c>
      <c r="B43" s="22">
        <v>14</v>
      </c>
      <c r="C43" s="22" t="s">
        <v>110</v>
      </c>
      <c r="D43" s="23">
        <v>33.47</v>
      </c>
      <c r="E43" s="22" t="s">
        <v>111</v>
      </c>
      <c r="F43" s="22">
        <v>3456</v>
      </c>
      <c r="G43" s="24">
        <v>30.5</v>
      </c>
      <c r="H43" s="22" t="s">
        <v>112</v>
      </c>
      <c r="I43" s="22" t="s">
        <v>113</v>
      </c>
      <c r="J43" s="22">
        <v>4749</v>
      </c>
      <c r="K43" s="25">
        <v>864.74480682499996</v>
      </c>
      <c r="L43" s="25">
        <v>34030.797802599998</v>
      </c>
      <c r="M43" s="23">
        <v>9.1199999999999992</v>
      </c>
      <c r="N43" s="23">
        <v>2.4</v>
      </c>
      <c r="O43" s="22">
        <v>38220</v>
      </c>
      <c r="P43" s="22">
        <v>37271</v>
      </c>
      <c r="Q43" s="26">
        <v>38220</v>
      </c>
      <c r="R43" s="26">
        <v>2210</v>
      </c>
      <c r="S43" s="22" t="s">
        <v>114</v>
      </c>
      <c r="T43" s="22" t="s">
        <v>116</v>
      </c>
      <c r="U43" s="26">
        <v>54.65</v>
      </c>
      <c r="V43" s="26">
        <v>1</v>
      </c>
      <c r="W43" s="26">
        <v>1.92</v>
      </c>
      <c r="X43" s="26">
        <v>0.50600000000000001</v>
      </c>
      <c r="Y43" s="26">
        <f t="shared" si="0"/>
        <v>1.92</v>
      </c>
      <c r="Z43" s="26">
        <f t="shared" si="1"/>
        <v>0.50600000000000001</v>
      </c>
      <c r="AA43" s="26">
        <v>0.26800000000000002</v>
      </c>
      <c r="AB43" s="27">
        <v>8.2973206798119605</v>
      </c>
      <c r="AC43">
        <f t="shared" si="2"/>
        <v>12491</v>
      </c>
      <c r="AD43">
        <f t="shared" si="3"/>
        <v>53</v>
      </c>
      <c r="AE43">
        <f t="shared" si="4"/>
        <v>13.9</v>
      </c>
      <c r="AF43">
        <f>'TP Factors'!$D$4</f>
        <v>0.98096512680287296</v>
      </c>
      <c r="AG43">
        <f t="shared" si="5"/>
        <v>13.6</v>
      </c>
    </row>
    <row r="44" spans="1:33">
      <c r="A44" s="22" t="s">
        <v>109</v>
      </c>
      <c r="B44" s="22">
        <v>14</v>
      </c>
      <c r="C44" s="22" t="s">
        <v>110</v>
      </c>
      <c r="D44" s="23">
        <v>33.47</v>
      </c>
      <c r="E44" s="22" t="s">
        <v>111</v>
      </c>
      <c r="F44" s="22">
        <v>3456</v>
      </c>
      <c r="G44" s="24">
        <v>0</v>
      </c>
      <c r="H44" s="22" t="s">
        <v>112</v>
      </c>
      <c r="I44" s="22" t="s">
        <v>113</v>
      </c>
      <c r="J44" s="22">
        <v>147</v>
      </c>
      <c r="K44" s="25">
        <v>148.30250873599999</v>
      </c>
      <c r="L44" s="25">
        <v>934.58128408200002</v>
      </c>
      <c r="M44" s="23">
        <v>0</v>
      </c>
      <c r="N44" s="23">
        <v>0</v>
      </c>
      <c r="O44" s="22">
        <v>38224</v>
      </c>
      <c r="P44" s="22">
        <v>37275</v>
      </c>
      <c r="Q44" s="26">
        <v>38224</v>
      </c>
      <c r="R44" s="26">
        <v>6170</v>
      </c>
      <c r="S44" s="22" t="s">
        <v>114</v>
      </c>
      <c r="T44" s="22" t="s">
        <v>115</v>
      </c>
      <c r="U44" s="26">
        <v>54.65</v>
      </c>
      <c r="V44" s="26">
        <v>1</v>
      </c>
      <c r="W44" s="26">
        <v>0</v>
      </c>
      <c r="X44" s="26">
        <v>0</v>
      </c>
      <c r="Y44" s="26">
        <f t="shared" si="0"/>
        <v>0</v>
      </c>
      <c r="Z44" s="26">
        <f t="shared" si="1"/>
        <v>0</v>
      </c>
      <c r="AA44" s="26">
        <v>0.30299999999999999</v>
      </c>
      <c r="AB44" s="27">
        <v>2.2479930365866701E-3</v>
      </c>
      <c r="AC44">
        <f t="shared" si="2"/>
        <v>4</v>
      </c>
      <c r="AD44">
        <f t="shared" si="3"/>
        <v>0</v>
      </c>
      <c r="AE44">
        <f t="shared" si="4"/>
        <v>0</v>
      </c>
      <c r="AF44">
        <f>'TP Factors'!$D$4</f>
        <v>0.98096512680287296</v>
      </c>
      <c r="AG44">
        <f t="shared" si="5"/>
        <v>0</v>
      </c>
    </row>
    <row r="45" spans="1:33">
      <c r="A45" s="22" t="s">
        <v>109</v>
      </c>
      <c r="B45" s="22">
        <v>14</v>
      </c>
      <c r="C45" s="22" t="s">
        <v>110</v>
      </c>
      <c r="D45" s="23">
        <v>33.47</v>
      </c>
      <c r="E45" s="22" t="s">
        <v>111</v>
      </c>
      <c r="F45" s="22">
        <v>3456</v>
      </c>
      <c r="G45" s="24">
        <v>30.5</v>
      </c>
      <c r="H45" s="22" t="s">
        <v>112</v>
      </c>
      <c r="I45" s="22" t="s">
        <v>113</v>
      </c>
      <c r="J45" s="22">
        <v>908</v>
      </c>
      <c r="K45" s="25">
        <v>559.09211215100004</v>
      </c>
      <c r="L45" s="25">
        <v>6121.9075552699996</v>
      </c>
      <c r="M45" s="23">
        <v>1.74</v>
      </c>
      <c r="N45" s="23">
        <v>0.46</v>
      </c>
      <c r="O45" s="22">
        <v>38264</v>
      </c>
      <c r="P45" s="22">
        <v>37314</v>
      </c>
      <c r="Q45" s="26">
        <v>38264</v>
      </c>
      <c r="R45" s="26">
        <v>2210</v>
      </c>
      <c r="S45" s="22" t="s">
        <v>124</v>
      </c>
      <c r="T45" s="22" t="s">
        <v>125</v>
      </c>
      <c r="U45" s="26">
        <v>54.65</v>
      </c>
      <c r="V45" s="26">
        <v>1</v>
      </c>
      <c r="W45" s="26">
        <v>1.92</v>
      </c>
      <c r="X45" s="26">
        <v>0.50600000000000001</v>
      </c>
      <c r="Y45" s="26">
        <f t="shared" si="0"/>
        <v>1.92</v>
      </c>
      <c r="Z45" s="26">
        <f t="shared" si="1"/>
        <v>0.50600000000000001</v>
      </c>
      <c r="AA45" s="26">
        <v>0.28499999999999998</v>
      </c>
      <c r="AB45" s="27">
        <v>1.4123642848979401</v>
      </c>
      <c r="AC45">
        <f t="shared" si="2"/>
        <v>2261</v>
      </c>
      <c r="AD45">
        <f t="shared" si="3"/>
        <v>10</v>
      </c>
      <c r="AE45">
        <f t="shared" si="4"/>
        <v>2.5</v>
      </c>
      <c r="AF45">
        <f>'TP Factors'!$D$4</f>
        <v>0.98096512680287296</v>
      </c>
      <c r="AG45">
        <f t="shared" si="5"/>
        <v>2.5</v>
      </c>
    </row>
    <row r="46" spans="1:33">
      <c r="A46" s="22" t="s">
        <v>109</v>
      </c>
      <c r="B46" s="22">
        <v>14</v>
      </c>
      <c r="C46" s="22" t="s">
        <v>110</v>
      </c>
      <c r="D46" s="23">
        <v>33.47</v>
      </c>
      <c r="E46" s="22" t="s">
        <v>111</v>
      </c>
      <c r="F46" s="22">
        <v>3456</v>
      </c>
      <c r="G46" s="24">
        <v>30.5</v>
      </c>
      <c r="H46" s="22" t="s">
        <v>112</v>
      </c>
      <c r="I46" s="22" t="s">
        <v>113</v>
      </c>
      <c r="J46" s="22">
        <v>1</v>
      </c>
      <c r="K46" s="25">
        <v>10.333156565399999</v>
      </c>
      <c r="L46" s="25">
        <v>3.6795412620599999</v>
      </c>
      <c r="M46" s="23">
        <v>0</v>
      </c>
      <c r="N46" s="23">
        <v>0</v>
      </c>
      <c r="O46" s="22">
        <v>38266</v>
      </c>
      <c r="P46" s="22">
        <v>37316</v>
      </c>
      <c r="Q46" s="26">
        <v>38266</v>
      </c>
      <c r="R46" s="26">
        <v>2210</v>
      </c>
      <c r="S46" s="22" t="s">
        <v>114</v>
      </c>
      <c r="T46" s="22" t="s">
        <v>116</v>
      </c>
      <c r="U46" s="26">
        <v>54.65</v>
      </c>
      <c r="V46" s="26">
        <v>1</v>
      </c>
      <c r="W46" s="26">
        <v>1.92</v>
      </c>
      <c r="X46" s="26">
        <v>0.50600000000000001</v>
      </c>
      <c r="Y46" s="26">
        <f t="shared" si="0"/>
        <v>1.92</v>
      </c>
      <c r="Z46" s="26">
        <f t="shared" si="1"/>
        <v>0.50600000000000001</v>
      </c>
      <c r="AA46" s="26">
        <v>0.26800000000000002</v>
      </c>
      <c r="AB46" s="27">
        <v>9.0923081082537995E-4</v>
      </c>
      <c r="AC46">
        <f t="shared" si="2"/>
        <v>1</v>
      </c>
      <c r="AD46">
        <f t="shared" si="3"/>
        <v>0</v>
      </c>
      <c r="AE46">
        <f t="shared" si="4"/>
        <v>0</v>
      </c>
      <c r="AF46">
        <f>'TP Factors'!$D$4</f>
        <v>0.98096512680287296</v>
      </c>
      <c r="AG46">
        <f t="shared" si="5"/>
        <v>0</v>
      </c>
    </row>
    <row r="47" spans="1:33">
      <c r="A47" s="22" t="s">
        <v>109</v>
      </c>
      <c r="B47" s="22">
        <v>14</v>
      </c>
      <c r="C47" s="22" t="s">
        <v>110</v>
      </c>
      <c r="D47" s="23">
        <v>33.47</v>
      </c>
      <c r="E47" s="22" t="s">
        <v>111</v>
      </c>
      <c r="F47" s="22">
        <v>3456</v>
      </c>
      <c r="G47" s="24">
        <v>0</v>
      </c>
      <c r="H47" s="22" t="s">
        <v>112</v>
      </c>
      <c r="I47" s="22" t="s">
        <v>113</v>
      </c>
      <c r="J47" s="22">
        <v>158</v>
      </c>
      <c r="K47" s="25">
        <v>241.50626096100001</v>
      </c>
      <c r="L47" s="25">
        <v>999.55108147500005</v>
      </c>
      <c r="M47" s="23">
        <v>0</v>
      </c>
      <c r="N47" s="23">
        <v>0</v>
      </c>
      <c r="O47" s="22">
        <v>38267</v>
      </c>
      <c r="P47" s="22">
        <v>37317</v>
      </c>
      <c r="Q47" s="26">
        <v>38267</v>
      </c>
      <c r="R47" s="26">
        <v>6300</v>
      </c>
      <c r="S47" s="22" t="s">
        <v>124</v>
      </c>
      <c r="T47" s="22" t="s">
        <v>127</v>
      </c>
      <c r="U47" s="26">
        <v>54.65</v>
      </c>
      <c r="V47" s="26">
        <v>1</v>
      </c>
      <c r="W47" s="26">
        <v>0</v>
      </c>
      <c r="X47" s="26">
        <v>0</v>
      </c>
      <c r="Y47" s="26">
        <f t="shared" si="0"/>
        <v>0</v>
      </c>
      <c r="Z47" s="26">
        <f t="shared" si="1"/>
        <v>0</v>
      </c>
      <c r="AA47" s="26">
        <v>0.30299999999999999</v>
      </c>
      <c r="AB47" s="27">
        <v>4.2924165884276897E-3</v>
      </c>
      <c r="AC47">
        <f t="shared" si="2"/>
        <v>7</v>
      </c>
      <c r="AD47">
        <f t="shared" si="3"/>
        <v>0</v>
      </c>
      <c r="AE47">
        <f t="shared" si="4"/>
        <v>0</v>
      </c>
      <c r="AF47">
        <f>'TP Factors'!$D$4</f>
        <v>0.98096512680287296</v>
      </c>
      <c r="AG47">
        <f t="shared" si="5"/>
        <v>0</v>
      </c>
    </row>
    <row r="48" spans="1:33">
      <c r="A48" s="22" t="s">
        <v>109</v>
      </c>
      <c r="B48" s="22">
        <v>14</v>
      </c>
      <c r="C48" s="22" t="s">
        <v>110</v>
      </c>
      <c r="D48" s="23">
        <v>33.47</v>
      </c>
      <c r="E48" s="22" t="s">
        <v>111</v>
      </c>
      <c r="F48" s="22">
        <v>3456</v>
      </c>
      <c r="G48" s="24">
        <v>30.5</v>
      </c>
      <c r="H48" s="22" t="s">
        <v>112</v>
      </c>
      <c r="I48" s="22" t="s">
        <v>113</v>
      </c>
      <c r="J48" s="22">
        <v>156</v>
      </c>
      <c r="K48" s="25">
        <v>203.39940076400001</v>
      </c>
      <c r="L48" s="25">
        <v>1114.5753462600001</v>
      </c>
      <c r="M48" s="23">
        <v>0.3</v>
      </c>
      <c r="N48" s="23">
        <v>0.08</v>
      </c>
      <c r="O48" s="22">
        <v>38295</v>
      </c>
      <c r="P48" s="22">
        <v>37345</v>
      </c>
      <c r="Q48" s="26">
        <v>38295</v>
      </c>
      <c r="R48" s="26">
        <v>2210</v>
      </c>
      <c r="S48" s="22" t="s">
        <v>114</v>
      </c>
      <c r="T48" s="22" t="s">
        <v>116</v>
      </c>
      <c r="U48" s="26">
        <v>54.65</v>
      </c>
      <c r="V48" s="26">
        <v>1</v>
      </c>
      <c r="W48" s="26">
        <v>1.92</v>
      </c>
      <c r="X48" s="26">
        <v>0.50600000000000001</v>
      </c>
      <c r="Y48" s="26">
        <f t="shared" si="0"/>
        <v>1.92</v>
      </c>
      <c r="Z48" s="26">
        <f t="shared" si="1"/>
        <v>0.50600000000000001</v>
      </c>
      <c r="AA48" s="26">
        <v>0.26800000000000002</v>
      </c>
      <c r="AB48" s="27">
        <v>0.267081018264404</v>
      </c>
      <c r="AC48">
        <f t="shared" si="2"/>
        <v>402</v>
      </c>
      <c r="AD48">
        <f t="shared" si="3"/>
        <v>2</v>
      </c>
      <c r="AE48">
        <f t="shared" si="4"/>
        <v>0.4</v>
      </c>
      <c r="AF48">
        <f>'TP Factors'!$D$4</f>
        <v>0.98096512680287296</v>
      </c>
      <c r="AG48">
        <f t="shared" si="5"/>
        <v>0.4</v>
      </c>
    </row>
    <row r="49" spans="1:33">
      <c r="A49" s="22" t="s">
        <v>109</v>
      </c>
      <c r="B49" s="22">
        <v>14</v>
      </c>
      <c r="C49" s="22" t="s">
        <v>110</v>
      </c>
      <c r="D49" s="23">
        <v>33.47</v>
      </c>
      <c r="E49" s="22" t="s">
        <v>111</v>
      </c>
      <c r="F49" s="22">
        <v>3456</v>
      </c>
      <c r="G49" s="24">
        <v>30.5</v>
      </c>
      <c r="H49" s="22" t="s">
        <v>112</v>
      </c>
      <c r="I49" s="22" t="s">
        <v>113</v>
      </c>
      <c r="J49" s="22">
        <v>37791</v>
      </c>
      <c r="K49" s="25">
        <v>5404.5268102399996</v>
      </c>
      <c r="L49" s="25">
        <v>270832.97490099998</v>
      </c>
      <c r="M49" s="23">
        <v>72.56</v>
      </c>
      <c r="N49" s="23">
        <v>19.12</v>
      </c>
      <c r="O49" s="22">
        <v>36289</v>
      </c>
      <c r="P49" s="22">
        <v>35349</v>
      </c>
      <c r="Q49" s="26">
        <v>36289</v>
      </c>
      <c r="R49" s="26">
        <v>2210</v>
      </c>
      <c r="S49" s="22" t="s">
        <v>114</v>
      </c>
      <c r="T49" s="22" t="s">
        <v>116</v>
      </c>
      <c r="U49" s="26">
        <v>54.65</v>
      </c>
      <c r="V49" s="26">
        <v>1</v>
      </c>
      <c r="W49" s="26">
        <v>1.92</v>
      </c>
      <c r="X49" s="26">
        <v>0.50600000000000001</v>
      </c>
      <c r="Y49" s="26">
        <f t="shared" si="0"/>
        <v>1.92</v>
      </c>
      <c r="Z49" s="26">
        <f t="shared" si="1"/>
        <v>0.50600000000000001</v>
      </c>
      <c r="AA49" s="26">
        <v>0.26800000000000002</v>
      </c>
      <c r="AB49" s="27">
        <v>6.1626046310561904</v>
      </c>
      <c r="AC49">
        <f t="shared" si="2"/>
        <v>9278</v>
      </c>
      <c r="AD49">
        <f t="shared" si="3"/>
        <v>39</v>
      </c>
      <c r="AE49">
        <f t="shared" si="4"/>
        <v>10.4</v>
      </c>
      <c r="AF49">
        <f>'TP Factors'!$D$4</f>
        <v>0.98096512680287296</v>
      </c>
      <c r="AG49">
        <f t="shared" si="5"/>
        <v>10.199999999999999</v>
      </c>
    </row>
    <row r="50" spans="1:33">
      <c r="A50" s="22" t="s">
        <v>109</v>
      </c>
      <c r="B50" s="22">
        <v>14</v>
      </c>
      <c r="C50" s="22" t="s">
        <v>110</v>
      </c>
      <c r="D50" s="23">
        <v>33.47</v>
      </c>
      <c r="E50" s="22" t="s">
        <v>111</v>
      </c>
      <c r="F50" s="22">
        <v>3456</v>
      </c>
      <c r="G50" s="24">
        <v>0</v>
      </c>
      <c r="H50" s="22" t="s">
        <v>112</v>
      </c>
      <c r="I50" s="22" t="s">
        <v>113</v>
      </c>
      <c r="J50" s="22">
        <v>4650</v>
      </c>
      <c r="K50" s="25">
        <v>1286.4462452800001</v>
      </c>
      <c r="L50" s="25">
        <v>29475.145880700002</v>
      </c>
      <c r="M50" s="23">
        <v>0</v>
      </c>
      <c r="N50" s="23">
        <v>0</v>
      </c>
      <c r="O50" s="22">
        <v>36294</v>
      </c>
      <c r="P50" s="22">
        <v>35354</v>
      </c>
      <c r="Q50" s="26">
        <v>36294</v>
      </c>
      <c r="R50" s="26">
        <v>6170</v>
      </c>
      <c r="S50" s="22" t="s">
        <v>114</v>
      </c>
      <c r="T50" s="22" t="s">
        <v>115</v>
      </c>
      <c r="U50" s="26">
        <v>54.65</v>
      </c>
      <c r="V50" s="26">
        <v>1</v>
      </c>
      <c r="W50" s="26">
        <v>0</v>
      </c>
      <c r="X50" s="26">
        <v>0</v>
      </c>
      <c r="Y50" s="26">
        <f t="shared" si="0"/>
        <v>0</v>
      </c>
      <c r="Z50" s="26">
        <f t="shared" si="1"/>
        <v>0</v>
      </c>
      <c r="AA50" s="26">
        <v>0.30299999999999999</v>
      </c>
      <c r="AB50" s="27">
        <v>1.88187202689644E-2</v>
      </c>
      <c r="AC50">
        <f t="shared" si="2"/>
        <v>32</v>
      </c>
      <c r="AD50">
        <f t="shared" si="3"/>
        <v>0</v>
      </c>
      <c r="AE50">
        <f t="shared" si="4"/>
        <v>0</v>
      </c>
      <c r="AF50">
        <f>'TP Factors'!$D$4</f>
        <v>0.98096512680287296</v>
      </c>
      <c r="AG50">
        <f t="shared" si="5"/>
        <v>0</v>
      </c>
    </row>
    <row r="51" spans="1:33">
      <c r="A51" s="22" t="s">
        <v>109</v>
      </c>
      <c r="B51" s="22">
        <v>14</v>
      </c>
      <c r="C51" s="22" t="s">
        <v>110</v>
      </c>
      <c r="D51" s="23">
        <v>33.47</v>
      </c>
      <c r="E51" s="22" t="s">
        <v>111</v>
      </c>
      <c r="F51" s="22">
        <v>3456</v>
      </c>
      <c r="G51" s="24">
        <v>0</v>
      </c>
      <c r="H51" s="22" t="s">
        <v>112</v>
      </c>
      <c r="I51" s="22" t="s">
        <v>113</v>
      </c>
      <c r="J51" s="22">
        <v>1766</v>
      </c>
      <c r="K51" s="25">
        <v>863.30774065799994</v>
      </c>
      <c r="L51" s="25">
        <v>11192.8364074</v>
      </c>
      <c r="M51" s="23">
        <v>0</v>
      </c>
      <c r="N51" s="23">
        <v>0</v>
      </c>
      <c r="O51" s="22">
        <v>37646</v>
      </c>
      <c r="P51" s="22">
        <v>36698</v>
      </c>
      <c r="Q51" s="26">
        <v>37646</v>
      </c>
      <c r="R51" s="26">
        <v>6460</v>
      </c>
      <c r="S51" s="22" t="s">
        <v>114</v>
      </c>
      <c r="T51" s="22" t="s">
        <v>118</v>
      </c>
      <c r="U51" s="26">
        <v>54.65</v>
      </c>
      <c r="V51" s="26">
        <v>1</v>
      </c>
      <c r="W51" s="26">
        <v>0</v>
      </c>
      <c r="X51" s="26">
        <v>0</v>
      </c>
      <c r="Y51" s="26">
        <f t="shared" si="0"/>
        <v>0</v>
      </c>
      <c r="Z51" s="26">
        <f t="shared" si="1"/>
        <v>0</v>
      </c>
      <c r="AA51" s="26">
        <v>0.30299999999999999</v>
      </c>
      <c r="AB51" s="27">
        <v>6.5763277455503005E-2</v>
      </c>
      <c r="AC51">
        <f t="shared" si="2"/>
        <v>112</v>
      </c>
      <c r="AD51">
        <f t="shared" si="3"/>
        <v>0</v>
      </c>
      <c r="AE51">
        <f t="shared" si="4"/>
        <v>0</v>
      </c>
      <c r="AF51">
        <f>'TP Factors'!$D$4</f>
        <v>0.98096512680287296</v>
      </c>
      <c r="AG51">
        <f t="shared" si="5"/>
        <v>0</v>
      </c>
    </row>
    <row r="52" spans="1:33">
      <c r="A52" s="22" t="s">
        <v>109</v>
      </c>
      <c r="B52" s="22">
        <v>14</v>
      </c>
      <c r="C52" s="22" t="s">
        <v>110</v>
      </c>
      <c r="D52" s="23">
        <v>33.47</v>
      </c>
      <c r="E52" s="22" t="s">
        <v>111</v>
      </c>
      <c r="F52" s="22">
        <v>3456</v>
      </c>
      <c r="G52" s="24">
        <v>0</v>
      </c>
      <c r="H52" s="22" t="s">
        <v>112</v>
      </c>
      <c r="I52" s="22" t="s">
        <v>113</v>
      </c>
      <c r="J52" s="22">
        <v>92</v>
      </c>
      <c r="K52" s="25">
        <v>99.908342589200004</v>
      </c>
      <c r="L52" s="25">
        <v>584.85740589</v>
      </c>
      <c r="M52" s="23">
        <v>0</v>
      </c>
      <c r="N52" s="23">
        <v>0</v>
      </c>
      <c r="O52" s="22">
        <v>37662</v>
      </c>
      <c r="P52" s="22">
        <v>36714</v>
      </c>
      <c r="Q52" s="26">
        <v>37662</v>
      </c>
      <c r="R52" s="26">
        <v>6460</v>
      </c>
      <c r="S52" s="22" t="s">
        <v>114</v>
      </c>
      <c r="T52" s="22" t="s">
        <v>118</v>
      </c>
      <c r="U52" s="26">
        <v>54.65</v>
      </c>
      <c r="V52" s="26">
        <v>1</v>
      </c>
      <c r="W52" s="26">
        <v>0</v>
      </c>
      <c r="X52" s="26">
        <v>0</v>
      </c>
      <c r="Y52" s="26">
        <f t="shared" si="0"/>
        <v>0</v>
      </c>
      <c r="Z52" s="26">
        <f t="shared" si="1"/>
        <v>0</v>
      </c>
      <c r="AA52" s="26">
        <v>0.30299999999999999</v>
      </c>
      <c r="AB52" s="27">
        <v>2.5573452076822399E-2</v>
      </c>
      <c r="AC52">
        <f t="shared" si="2"/>
        <v>44</v>
      </c>
      <c r="AD52">
        <f t="shared" si="3"/>
        <v>0</v>
      </c>
      <c r="AE52">
        <f t="shared" si="4"/>
        <v>0</v>
      </c>
      <c r="AF52">
        <f>'TP Factors'!$D$4</f>
        <v>0.98096512680287296</v>
      </c>
      <c r="AG52">
        <f t="shared" si="5"/>
        <v>0</v>
      </c>
    </row>
    <row r="53" spans="1:33">
      <c r="A53" s="22" t="s">
        <v>109</v>
      </c>
      <c r="B53" s="22">
        <v>14</v>
      </c>
      <c r="C53" s="22" t="s">
        <v>110</v>
      </c>
      <c r="D53" s="23">
        <v>33.47</v>
      </c>
      <c r="E53" s="22" t="s">
        <v>111</v>
      </c>
      <c r="F53" s="22">
        <v>3456</v>
      </c>
      <c r="G53" s="24">
        <v>3</v>
      </c>
      <c r="H53" s="22" t="s">
        <v>112</v>
      </c>
      <c r="I53" s="22" t="s">
        <v>113</v>
      </c>
      <c r="J53" s="22">
        <v>5452</v>
      </c>
      <c r="K53" s="25">
        <v>688.278217369</v>
      </c>
      <c r="L53" s="25">
        <v>25356.4303358</v>
      </c>
      <c r="M53" s="23">
        <v>3.82</v>
      </c>
      <c r="N53" s="23">
        <v>0.49</v>
      </c>
      <c r="O53" s="22">
        <v>38058</v>
      </c>
      <c r="P53" s="22">
        <v>37110</v>
      </c>
      <c r="Q53" s="26">
        <v>38058</v>
      </c>
      <c r="R53" s="26">
        <v>4110</v>
      </c>
      <c r="S53" s="22" t="s">
        <v>114</v>
      </c>
      <c r="T53" s="22" t="s">
        <v>119</v>
      </c>
      <c r="U53" s="26">
        <v>54.65</v>
      </c>
      <c r="V53" s="26">
        <v>1</v>
      </c>
      <c r="W53" s="26">
        <v>0.7</v>
      </c>
      <c r="X53" s="26">
        <v>0.09</v>
      </c>
      <c r="Y53" s="26">
        <f t="shared" si="0"/>
        <v>0.7</v>
      </c>
      <c r="Z53" s="26">
        <f t="shared" si="1"/>
        <v>0.09</v>
      </c>
      <c r="AA53" s="26">
        <v>0.41299999999999998</v>
      </c>
      <c r="AB53" s="27">
        <v>4.2513337115612802E-2</v>
      </c>
      <c r="AC53">
        <f t="shared" si="2"/>
        <v>99</v>
      </c>
      <c r="AD53">
        <f t="shared" si="3"/>
        <v>0</v>
      </c>
      <c r="AE53">
        <f t="shared" si="4"/>
        <v>0</v>
      </c>
      <c r="AF53">
        <f>'TP Factors'!$D$4</f>
        <v>0.98096512680287296</v>
      </c>
      <c r="AG53">
        <f t="shared" si="5"/>
        <v>0</v>
      </c>
    </row>
    <row r="54" spans="1:33">
      <c r="A54" s="22" t="s">
        <v>109</v>
      </c>
      <c r="B54" s="22">
        <v>14</v>
      </c>
      <c r="C54" s="22" t="s">
        <v>110</v>
      </c>
      <c r="D54" s="23">
        <v>33.47</v>
      </c>
      <c r="E54" s="22" t="s">
        <v>111</v>
      </c>
      <c r="F54" s="22">
        <v>3456</v>
      </c>
      <c r="G54" s="24">
        <v>3</v>
      </c>
      <c r="H54" s="22" t="s">
        <v>112</v>
      </c>
      <c r="I54" s="22" t="s">
        <v>113</v>
      </c>
      <c r="J54" s="22">
        <v>3</v>
      </c>
      <c r="K54" s="25">
        <v>35.337019161299999</v>
      </c>
      <c r="L54" s="25">
        <v>12.531990693699999</v>
      </c>
      <c r="M54" s="23">
        <v>0</v>
      </c>
      <c r="N54" s="23">
        <v>0</v>
      </c>
      <c r="O54" s="22">
        <v>38197</v>
      </c>
      <c r="P54" s="22">
        <v>37248</v>
      </c>
      <c r="Q54" s="26">
        <v>38197</v>
      </c>
      <c r="R54" s="26">
        <v>4110</v>
      </c>
      <c r="S54" s="22" t="s">
        <v>114</v>
      </c>
      <c r="T54" s="22" t="s">
        <v>119</v>
      </c>
      <c r="U54" s="26">
        <v>54.65</v>
      </c>
      <c r="V54" s="26">
        <v>1</v>
      </c>
      <c r="W54" s="26">
        <v>0.7</v>
      </c>
      <c r="X54" s="26">
        <v>0.09</v>
      </c>
      <c r="Y54" s="26">
        <f t="shared" si="0"/>
        <v>0.7</v>
      </c>
      <c r="Z54" s="26">
        <f t="shared" si="1"/>
        <v>0.09</v>
      </c>
      <c r="AA54" s="26">
        <v>0.41299999999999998</v>
      </c>
      <c r="AB54" s="27">
        <v>3.0967099559409501E-3</v>
      </c>
      <c r="AC54">
        <f t="shared" si="2"/>
        <v>7</v>
      </c>
      <c r="AD54">
        <f t="shared" si="3"/>
        <v>0</v>
      </c>
      <c r="AE54">
        <f t="shared" si="4"/>
        <v>0</v>
      </c>
      <c r="AF54">
        <f>'TP Factors'!$D$4</f>
        <v>0.98096512680287296</v>
      </c>
      <c r="AG54">
        <f t="shared" si="5"/>
        <v>0</v>
      </c>
    </row>
    <row r="55" spans="1:33">
      <c r="A55" s="22" t="s">
        <v>109</v>
      </c>
      <c r="B55" s="22">
        <v>14</v>
      </c>
      <c r="C55" s="22" t="s">
        <v>110</v>
      </c>
      <c r="D55" s="23">
        <v>33.47</v>
      </c>
      <c r="E55" s="22" t="s">
        <v>111</v>
      </c>
      <c r="F55" s="22">
        <v>3456</v>
      </c>
      <c r="G55" s="24">
        <v>30.5</v>
      </c>
      <c r="H55" s="22" t="s">
        <v>112</v>
      </c>
      <c r="I55" s="22" t="s">
        <v>113</v>
      </c>
      <c r="J55" s="22">
        <v>17</v>
      </c>
      <c r="K55" s="25">
        <v>80.693602156899999</v>
      </c>
      <c r="L55" s="25">
        <v>124.087523021</v>
      </c>
      <c r="M55" s="23">
        <v>0.03</v>
      </c>
      <c r="N55" s="23">
        <v>0.01</v>
      </c>
      <c r="O55" s="22">
        <v>38198</v>
      </c>
      <c r="P55" s="22">
        <v>37249</v>
      </c>
      <c r="Q55" s="26">
        <v>38198</v>
      </c>
      <c r="R55" s="26">
        <v>2210</v>
      </c>
      <c r="S55" s="22" t="s">
        <v>114</v>
      </c>
      <c r="T55" s="22" t="s">
        <v>116</v>
      </c>
      <c r="U55" s="26">
        <v>54.65</v>
      </c>
      <c r="V55" s="26">
        <v>1</v>
      </c>
      <c r="W55" s="26">
        <v>1.92</v>
      </c>
      <c r="X55" s="26">
        <v>0.50600000000000001</v>
      </c>
      <c r="Y55" s="26">
        <f t="shared" si="0"/>
        <v>1.92</v>
      </c>
      <c r="Z55" s="26">
        <f t="shared" si="1"/>
        <v>0.50600000000000001</v>
      </c>
      <c r="AA55" s="26">
        <v>0.26800000000000002</v>
      </c>
      <c r="AB55" s="27">
        <v>2.8723615568315299E-2</v>
      </c>
      <c r="AC55">
        <f t="shared" si="2"/>
        <v>43</v>
      </c>
      <c r="AD55">
        <f t="shared" si="3"/>
        <v>0</v>
      </c>
      <c r="AE55">
        <f t="shared" si="4"/>
        <v>0</v>
      </c>
      <c r="AF55">
        <f>'TP Factors'!$D$4</f>
        <v>0.98096512680287296</v>
      </c>
      <c r="AG55">
        <f t="shared" si="5"/>
        <v>0</v>
      </c>
    </row>
    <row r="56" spans="1:33">
      <c r="A56" s="22" t="s">
        <v>109</v>
      </c>
      <c r="B56" s="22">
        <v>14</v>
      </c>
      <c r="C56" s="22" t="s">
        <v>110</v>
      </c>
      <c r="D56" s="23">
        <v>33.47</v>
      </c>
      <c r="E56" s="22" t="s">
        <v>111</v>
      </c>
      <c r="F56" s="22">
        <v>3456</v>
      </c>
      <c r="G56" s="24">
        <v>30.5</v>
      </c>
      <c r="H56" s="22" t="s">
        <v>112</v>
      </c>
      <c r="I56" s="22" t="s">
        <v>113</v>
      </c>
      <c r="J56" s="22">
        <v>228</v>
      </c>
      <c r="K56" s="25">
        <v>159.375300272</v>
      </c>
      <c r="L56" s="25">
        <v>1634.1562068200001</v>
      </c>
      <c r="M56" s="23">
        <v>0.44</v>
      </c>
      <c r="N56" s="23">
        <v>0.12</v>
      </c>
      <c r="O56" s="22">
        <v>38201</v>
      </c>
      <c r="P56" s="22">
        <v>37252</v>
      </c>
      <c r="Q56" s="26">
        <v>38201</v>
      </c>
      <c r="R56" s="26">
        <v>2210</v>
      </c>
      <c r="S56" s="22" t="s">
        <v>114</v>
      </c>
      <c r="T56" s="22" t="s">
        <v>116</v>
      </c>
      <c r="U56" s="26">
        <v>54.65</v>
      </c>
      <c r="V56" s="26">
        <v>1</v>
      </c>
      <c r="W56" s="26">
        <v>1.92</v>
      </c>
      <c r="X56" s="26">
        <v>0.50600000000000001</v>
      </c>
      <c r="Y56" s="26">
        <f t="shared" si="0"/>
        <v>1.92</v>
      </c>
      <c r="Z56" s="26">
        <f t="shared" si="1"/>
        <v>0.50600000000000001</v>
      </c>
      <c r="AA56" s="26">
        <v>0.26800000000000002</v>
      </c>
      <c r="AB56" s="27">
        <v>0.40380717763288299</v>
      </c>
      <c r="AC56">
        <f t="shared" si="2"/>
        <v>608</v>
      </c>
      <c r="AD56">
        <f t="shared" si="3"/>
        <v>3</v>
      </c>
      <c r="AE56">
        <f t="shared" si="4"/>
        <v>0.7</v>
      </c>
      <c r="AF56">
        <f>'TP Factors'!$D$4</f>
        <v>0.98096512680287296</v>
      </c>
      <c r="AG56">
        <f t="shared" si="5"/>
        <v>0.7</v>
      </c>
    </row>
    <row r="57" spans="1:33">
      <c r="A57" s="22" t="s">
        <v>109</v>
      </c>
      <c r="B57" s="22">
        <v>14</v>
      </c>
      <c r="C57" s="22" t="s">
        <v>110</v>
      </c>
      <c r="D57" s="23">
        <v>33.47</v>
      </c>
      <c r="E57" s="22" t="s">
        <v>111</v>
      </c>
      <c r="F57" s="22">
        <v>3456</v>
      </c>
      <c r="G57" s="24">
        <v>0</v>
      </c>
      <c r="H57" s="22" t="s">
        <v>112</v>
      </c>
      <c r="I57" s="22" t="s">
        <v>113</v>
      </c>
      <c r="J57" s="22">
        <v>5</v>
      </c>
      <c r="K57" s="25">
        <v>37.751534623200001</v>
      </c>
      <c r="L57" s="25">
        <v>30.513156434100001</v>
      </c>
      <c r="M57" s="23">
        <v>0</v>
      </c>
      <c r="N57" s="23">
        <v>0</v>
      </c>
      <c r="O57" s="22">
        <v>38212</v>
      </c>
      <c r="P57" s="22">
        <v>37263</v>
      </c>
      <c r="Q57" s="26">
        <v>38212</v>
      </c>
      <c r="R57" s="26">
        <v>6460</v>
      </c>
      <c r="S57" s="22" t="s">
        <v>114</v>
      </c>
      <c r="T57" s="22" t="s">
        <v>118</v>
      </c>
      <c r="U57" s="26">
        <v>54.65</v>
      </c>
      <c r="V57" s="26">
        <v>1</v>
      </c>
      <c r="W57" s="26">
        <v>0</v>
      </c>
      <c r="X57" s="26">
        <v>0</v>
      </c>
      <c r="Y57" s="26">
        <f t="shared" si="0"/>
        <v>0</v>
      </c>
      <c r="Z57" s="26">
        <f t="shared" si="1"/>
        <v>0</v>
      </c>
      <c r="AA57" s="26">
        <v>0.30299999999999999</v>
      </c>
      <c r="AB57" s="27">
        <v>1.02064908672029E-3</v>
      </c>
      <c r="AC57">
        <f t="shared" si="2"/>
        <v>2</v>
      </c>
      <c r="AD57">
        <f t="shared" si="3"/>
        <v>0</v>
      </c>
      <c r="AE57">
        <f t="shared" si="4"/>
        <v>0</v>
      </c>
      <c r="AF57">
        <f>'TP Factors'!$D$4</f>
        <v>0.98096512680287296</v>
      </c>
      <c r="AG57">
        <f t="shared" si="5"/>
        <v>0</v>
      </c>
    </row>
    <row r="58" spans="1:33">
      <c r="A58" s="22" t="s">
        <v>109</v>
      </c>
      <c r="B58" s="22">
        <v>14</v>
      </c>
      <c r="C58" s="22" t="s">
        <v>110</v>
      </c>
      <c r="D58" s="23">
        <v>33.47</v>
      </c>
      <c r="E58" s="22" t="s">
        <v>111</v>
      </c>
      <c r="F58" s="22">
        <v>3456</v>
      </c>
      <c r="G58" s="24">
        <v>30.5</v>
      </c>
      <c r="H58" s="22" t="s">
        <v>112</v>
      </c>
      <c r="I58" s="22" t="s">
        <v>113</v>
      </c>
      <c r="J58" s="22">
        <v>5357</v>
      </c>
      <c r="K58" s="25">
        <v>1281.92529309</v>
      </c>
      <c r="L58" s="25">
        <v>38388.012256800001</v>
      </c>
      <c r="M58" s="23">
        <v>10.29</v>
      </c>
      <c r="N58" s="23">
        <v>2.71</v>
      </c>
      <c r="O58" s="22">
        <v>38239</v>
      </c>
      <c r="P58" s="22">
        <v>37290</v>
      </c>
      <c r="Q58" s="26">
        <v>38239</v>
      </c>
      <c r="R58" s="26">
        <v>2210</v>
      </c>
      <c r="S58" s="22" t="s">
        <v>114</v>
      </c>
      <c r="T58" s="22" t="s">
        <v>116</v>
      </c>
      <c r="U58" s="26">
        <v>54.65</v>
      </c>
      <c r="V58" s="26">
        <v>1</v>
      </c>
      <c r="W58" s="26">
        <v>1.92</v>
      </c>
      <c r="X58" s="26">
        <v>0.50600000000000001</v>
      </c>
      <c r="Y58" s="26">
        <f t="shared" si="0"/>
        <v>1.92</v>
      </c>
      <c r="Z58" s="26">
        <f t="shared" si="1"/>
        <v>0.50600000000000001</v>
      </c>
      <c r="AA58" s="26">
        <v>0.26800000000000002</v>
      </c>
      <c r="AB58" s="27">
        <v>3.0661624770241298</v>
      </c>
      <c r="AC58">
        <f t="shared" si="2"/>
        <v>4616</v>
      </c>
      <c r="AD58">
        <f t="shared" si="3"/>
        <v>20</v>
      </c>
      <c r="AE58">
        <f t="shared" si="4"/>
        <v>5.2</v>
      </c>
      <c r="AF58">
        <f>'TP Factors'!$D$4</f>
        <v>0.98096512680287296</v>
      </c>
      <c r="AG58">
        <f t="shared" si="5"/>
        <v>5.0999999999999996</v>
      </c>
    </row>
    <row r="59" spans="1:33">
      <c r="A59" s="22" t="s">
        <v>109</v>
      </c>
      <c r="B59" s="22">
        <v>14</v>
      </c>
      <c r="C59" s="22" t="s">
        <v>110</v>
      </c>
      <c r="D59" s="23">
        <v>33.47</v>
      </c>
      <c r="E59" s="22" t="s">
        <v>111</v>
      </c>
      <c r="F59" s="22">
        <v>3456</v>
      </c>
      <c r="G59" s="24">
        <v>3</v>
      </c>
      <c r="H59" s="22" t="s">
        <v>112</v>
      </c>
      <c r="I59" s="22" t="s">
        <v>113</v>
      </c>
      <c r="J59" s="22">
        <v>2171</v>
      </c>
      <c r="K59" s="25">
        <v>463.10924573900002</v>
      </c>
      <c r="L59" s="25">
        <v>10095.15346</v>
      </c>
      <c r="M59" s="23">
        <v>1.52</v>
      </c>
      <c r="N59" s="23">
        <v>0.2</v>
      </c>
      <c r="O59" s="22">
        <v>38288</v>
      </c>
      <c r="P59" s="22">
        <v>37338</v>
      </c>
      <c r="Q59" s="26">
        <v>38288</v>
      </c>
      <c r="R59" s="26">
        <v>4110</v>
      </c>
      <c r="S59" s="22" t="s">
        <v>114</v>
      </c>
      <c r="T59" s="22" t="s">
        <v>119</v>
      </c>
      <c r="U59" s="26">
        <v>54.65</v>
      </c>
      <c r="V59" s="26">
        <v>1</v>
      </c>
      <c r="W59" s="26">
        <v>0.7</v>
      </c>
      <c r="X59" s="26">
        <v>0.09</v>
      </c>
      <c r="Y59" s="26">
        <f t="shared" si="0"/>
        <v>0.7</v>
      </c>
      <c r="Z59" s="26">
        <f t="shared" si="1"/>
        <v>0.09</v>
      </c>
      <c r="AA59" s="26">
        <v>0.41299999999999998</v>
      </c>
      <c r="AB59" s="27">
        <v>2.6655510311598498E-3</v>
      </c>
      <c r="AC59">
        <f t="shared" si="2"/>
        <v>6</v>
      </c>
      <c r="AD59">
        <f t="shared" si="3"/>
        <v>0</v>
      </c>
      <c r="AE59">
        <f t="shared" si="4"/>
        <v>0</v>
      </c>
      <c r="AF59">
        <f>'TP Factors'!$D$4</f>
        <v>0.98096512680287296</v>
      </c>
      <c r="AG59">
        <f t="shared" si="5"/>
        <v>0</v>
      </c>
    </row>
    <row r="60" spans="1:33">
      <c r="A60" s="22" t="s">
        <v>109</v>
      </c>
      <c r="B60" s="22">
        <v>14</v>
      </c>
      <c r="C60" s="22" t="s">
        <v>110</v>
      </c>
      <c r="D60" s="23">
        <v>33.47</v>
      </c>
      <c r="E60" s="22" t="s">
        <v>111</v>
      </c>
      <c r="F60" s="22">
        <v>3456</v>
      </c>
      <c r="G60" s="24">
        <v>0</v>
      </c>
      <c r="H60" s="22" t="s">
        <v>112</v>
      </c>
      <c r="I60" s="22" t="s">
        <v>113</v>
      </c>
      <c r="J60" s="22">
        <v>4650</v>
      </c>
      <c r="K60" s="25">
        <v>1286.4462452800001</v>
      </c>
      <c r="L60" s="25">
        <v>29475.145880700002</v>
      </c>
      <c r="M60" s="23">
        <v>0</v>
      </c>
      <c r="N60" s="23">
        <v>0</v>
      </c>
      <c r="O60" s="22">
        <v>36294</v>
      </c>
      <c r="P60" s="22">
        <v>35354</v>
      </c>
      <c r="Q60" s="26">
        <v>36294</v>
      </c>
      <c r="R60" s="26">
        <v>6170</v>
      </c>
      <c r="S60" s="22" t="s">
        <v>114</v>
      </c>
      <c r="T60" s="22" t="s">
        <v>115</v>
      </c>
      <c r="U60" s="26">
        <v>54.65</v>
      </c>
      <c r="V60" s="26">
        <v>1</v>
      </c>
      <c r="W60" s="26">
        <v>0</v>
      </c>
      <c r="X60" s="26">
        <v>0</v>
      </c>
      <c r="Y60" s="26">
        <f t="shared" si="0"/>
        <v>0</v>
      </c>
      <c r="Z60" s="26">
        <f t="shared" si="1"/>
        <v>0</v>
      </c>
      <c r="AA60" s="26">
        <v>0.30299999999999999</v>
      </c>
      <c r="AB60" s="27">
        <v>2.3387876340186901E-3</v>
      </c>
      <c r="AC60">
        <f t="shared" si="2"/>
        <v>4</v>
      </c>
      <c r="AD60">
        <f t="shared" si="3"/>
        <v>0</v>
      </c>
      <c r="AE60">
        <f t="shared" si="4"/>
        <v>0</v>
      </c>
      <c r="AF60">
        <f>'TP Factors'!$D$4</f>
        <v>0.98096512680287296</v>
      </c>
      <c r="AG60">
        <f t="shared" si="5"/>
        <v>0</v>
      </c>
    </row>
    <row r="61" spans="1:33">
      <c r="A61" s="22" t="s">
        <v>109</v>
      </c>
      <c r="B61" s="22">
        <v>14</v>
      </c>
      <c r="C61" s="22" t="s">
        <v>110</v>
      </c>
      <c r="D61" s="23">
        <v>33.47</v>
      </c>
      <c r="E61" s="22" t="s">
        <v>111</v>
      </c>
      <c r="F61" s="22">
        <v>3456</v>
      </c>
      <c r="G61" s="24">
        <v>30.5</v>
      </c>
      <c r="H61" s="22" t="s">
        <v>112</v>
      </c>
      <c r="I61" s="22" t="s">
        <v>113</v>
      </c>
      <c r="J61" s="22">
        <v>98157</v>
      </c>
      <c r="K61" s="25">
        <v>10435.435613</v>
      </c>
      <c r="L61" s="25">
        <v>703442.68306499999</v>
      </c>
      <c r="M61" s="23">
        <v>188.46</v>
      </c>
      <c r="N61" s="23">
        <v>49.67</v>
      </c>
      <c r="O61" s="22">
        <v>36782</v>
      </c>
      <c r="P61" s="22">
        <v>35837</v>
      </c>
      <c r="Q61" s="26">
        <v>36782</v>
      </c>
      <c r="R61" s="26">
        <v>2210</v>
      </c>
      <c r="S61" s="22" t="s">
        <v>114</v>
      </c>
      <c r="T61" s="22" t="s">
        <v>116</v>
      </c>
      <c r="U61" s="26">
        <v>54.65</v>
      </c>
      <c r="V61" s="26">
        <v>1</v>
      </c>
      <c r="W61" s="26">
        <v>1.92</v>
      </c>
      <c r="X61" s="26">
        <v>0.50600000000000001</v>
      </c>
      <c r="Y61" s="26">
        <f t="shared" si="0"/>
        <v>1.92</v>
      </c>
      <c r="Z61" s="26">
        <f t="shared" si="1"/>
        <v>0.50600000000000001</v>
      </c>
      <c r="AA61" s="26">
        <v>0.26800000000000002</v>
      </c>
      <c r="AB61" s="27">
        <v>4.9408876857806501</v>
      </c>
      <c r="AC61">
        <f t="shared" si="2"/>
        <v>7438</v>
      </c>
      <c r="AD61">
        <f t="shared" si="3"/>
        <v>31</v>
      </c>
      <c r="AE61">
        <f t="shared" si="4"/>
        <v>8.3000000000000007</v>
      </c>
      <c r="AF61">
        <f>'TP Factors'!$D$4</f>
        <v>0.98096512680287296</v>
      </c>
      <c r="AG61">
        <f t="shared" si="5"/>
        <v>8.1</v>
      </c>
    </row>
    <row r="62" spans="1:33">
      <c r="A62" s="22" t="s">
        <v>109</v>
      </c>
      <c r="B62" s="22">
        <v>14</v>
      </c>
      <c r="C62" s="22" t="s">
        <v>110</v>
      </c>
      <c r="D62" s="23">
        <v>33.47</v>
      </c>
      <c r="E62" s="22" t="s">
        <v>111</v>
      </c>
      <c r="F62" s="22">
        <v>3456</v>
      </c>
      <c r="G62" s="24">
        <v>0</v>
      </c>
      <c r="H62" s="22" t="s">
        <v>112</v>
      </c>
      <c r="I62" s="22" t="s">
        <v>113</v>
      </c>
      <c r="J62" s="22">
        <v>5433</v>
      </c>
      <c r="K62" s="25">
        <v>2600.49003004</v>
      </c>
      <c r="L62" s="25">
        <v>34440.168837999998</v>
      </c>
      <c r="M62" s="23">
        <v>0</v>
      </c>
      <c r="N62" s="23">
        <v>0</v>
      </c>
      <c r="O62" s="22">
        <v>37439</v>
      </c>
      <c r="P62" s="22">
        <v>36491</v>
      </c>
      <c r="Q62" s="26">
        <v>37439</v>
      </c>
      <c r="R62" s="26">
        <v>6170</v>
      </c>
      <c r="S62" s="22" t="s">
        <v>124</v>
      </c>
      <c r="T62" s="22" t="s">
        <v>126</v>
      </c>
      <c r="U62" s="26">
        <v>54.65</v>
      </c>
      <c r="V62" s="26">
        <v>1</v>
      </c>
      <c r="W62" s="26">
        <v>0</v>
      </c>
      <c r="X62" s="26">
        <v>0</v>
      </c>
      <c r="Y62" s="26">
        <f t="shared" si="0"/>
        <v>0</v>
      </c>
      <c r="Z62" s="26">
        <f t="shared" si="1"/>
        <v>0</v>
      </c>
      <c r="AA62" s="26">
        <v>0.30299999999999999</v>
      </c>
      <c r="AB62" s="27">
        <v>8.0250058065676599E-3</v>
      </c>
      <c r="AC62">
        <f t="shared" si="2"/>
        <v>14</v>
      </c>
      <c r="AD62">
        <f t="shared" si="3"/>
        <v>0</v>
      </c>
      <c r="AE62">
        <f t="shared" si="4"/>
        <v>0</v>
      </c>
      <c r="AF62">
        <f>'TP Factors'!$D$4</f>
        <v>0.98096512680287296</v>
      </c>
      <c r="AG62">
        <f t="shared" si="5"/>
        <v>0</v>
      </c>
    </row>
    <row r="63" spans="1:33">
      <c r="A63" s="22" t="s">
        <v>109</v>
      </c>
      <c r="B63" s="22">
        <v>14</v>
      </c>
      <c r="C63" s="22" t="s">
        <v>110</v>
      </c>
      <c r="D63" s="23">
        <v>33.47</v>
      </c>
      <c r="E63" s="22" t="s">
        <v>111</v>
      </c>
      <c r="F63" s="22">
        <v>3456</v>
      </c>
      <c r="G63" s="24">
        <v>30.5</v>
      </c>
      <c r="H63" s="22" t="s">
        <v>112</v>
      </c>
      <c r="I63" s="22" t="s">
        <v>113</v>
      </c>
      <c r="J63" s="22">
        <v>251</v>
      </c>
      <c r="K63" s="25">
        <v>359.32145392699999</v>
      </c>
      <c r="L63" s="25">
        <v>1692.61021082</v>
      </c>
      <c r="M63" s="23">
        <v>0.48</v>
      </c>
      <c r="N63" s="23">
        <v>0.13</v>
      </c>
      <c r="O63" s="22">
        <v>37441</v>
      </c>
      <c r="P63" s="22">
        <v>36493</v>
      </c>
      <c r="Q63" s="26">
        <v>37441</v>
      </c>
      <c r="R63" s="26">
        <v>2210</v>
      </c>
      <c r="S63" s="22" t="s">
        <v>124</v>
      </c>
      <c r="T63" s="22" t="s">
        <v>125</v>
      </c>
      <c r="U63" s="26">
        <v>54.65</v>
      </c>
      <c r="V63" s="26">
        <v>1</v>
      </c>
      <c r="W63" s="26">
        <v>1.92</v>
      </c>
      <c r="X63" s="26">
        <v>0.50600000000000001</v>
      </c>
      <c r="Y63" s="26">
        <f t="shared" si="0"/>
        <v>1.92</v>
      </c>
      <c r="Z63" s="26">
        <f t="shared" si="1"/>
        <v>0.50600000000000001</v>
      </c>
      <c r="AA63" s="26">
        <v>0.28499999999999998</v>
      </c>
      <c r="AB63" s="27">
        <v>0.333728854826147</v>
      </c>
      <c r="AC63">
        <f t="shared" si="2"/>
        <v>534</v>
      </c>
      <c r="AD63">
        <f t="shared" si="3"/>
        <v>2</v>
      </c>
      <c r="AE63">
        <f t="shared" si="4"/>
        <v>0.6</v>
      </c>
      <c r="AF63">
        <f>'TP Factors'!$D$4</f>
        <v>0.98096512680287296</v>
      </c>
      <c r="AG63">
        <f t="shared" si="5"/>
        <v>0.6</v>
      </c>
    </row>
    <row r="64" spans="1:33">
      <c r="A64" s="22" t="s">
        <v>109</v>
      </c>
      <c r="B64" s="22">
        <v>14</v>
      </c>
      <c r="C64" s="22" t="s">
        <v>110</v>
      </c>
      <c r="D64" s="23">
        <v>33.47</v>
      </c>
      <c r="E64" s="22" t="s">
        <v>111</v>
      </c>
      <c r="F64" s="22">
        <v>3456</v>
      </c>
      <c r="G64" s="24">
        <v>0</v>
      </c>
      <c r="H64" s="22" t="s">
        <v>112</v>
      </c>
      <c r="I64" s="22" t="s">
        <v>113</v>
      </c>
      <c r="J64" s="22">
        <v>33</v>
      </c>
      <c r="K64" s="25">
        <v>137.85612106100001</v>
      </c>
      <c r="L64" s="25">
        <v>211.28508948199999</v>
      </c>
      <c r="M64" s="23">
        <v>0</v>
      </c>
      <c r="N64" s="23">
        <v>0</v>
      </c>
      <c r="O64" s="22">
        <v>37649</v>
      </c>
      <c r="P64" s="22">
        <v>36701</v>
      </c>
      <c r="Q64" s="26">
        <v>37649</v>
      </c>
      <c r="R64" s="26">
        <v>6170</v>
      </c>
      <c r="S64" s="22" t="s">
        <v>114</v>
      </c>
      <c r="T64" s="22" t="s">
        <v>115</v>
      </c>
      <c r="U64" s="26">
        <v>54.65</v>
      </c>
      <c r="V64" s="26">
        <v>1</v>
      </c>
      <c r="W64" s="26">
        <v>0</v>
      </c>
      <c r="X64" s="26">
        <v>0</v>
      </c>
      <c r="Y64" s="26">
        <f t="shared" si="0"/>
        <v>0</v>
      </c>
      <c r="Z64" s="26">
        <f t="shared" si="1"/>
        <v>0</v>
      </c>
      <c r="AA64" s="26">
        <v>0.30299999999999999</v>
      </c>
      <c r="AB64" s="27">
        <v>9.3590088507217997E-4</v>
      </c>
      <c r="AC64">
        <f t="shared" si="2"/>
        <v>2</v>
      </c>
      <c r="AD64">
        <f t="shared" si="3"/>
        <v>0</v>
      </c>
      <c r="AE64">
        <f t="shared" si="4"/>
        <v>0</v>
      </c>
      <c r="AF64">
        <f>'TP Factors'!$D$4</f>
        <v>0.98096512680287296</v>
      </c>
      <c r="AG64">
        <f t="shared" si="5"/>
        <v>0</v>
      </c>
    </row>
    <row r="65" spans="1:33">
      <c r="A65" s="22" t="s">
        <v>109</v>
      </c>
      <c r="B65" s="22">
        <v>14</v>
      </c>
      <c r="C65" s="22" t="s">
        <v>110</v>
      </c>
      <c r="D65" s="23">
        <v>33.47</v>
      </c>
      <c r="E65" s="22" t="s">
        <v>111</v>
      </c>
      <c r="F65" s="22">
        <v>1234</v>
      </c>
      <c r="G65" s="24">
        <v>0</v>
      </c>
      <c r="H65" s="22" t="s">
        <v>112</v>
      </c>
      <c r="I65" s="22" t="s">
        <v>113</v>
      </c>
      <c r="J65" s="22">
        <v>60</v>
      </c>
      <c r="K65" s="25">
        <v>78.509340809400001</v>
      </c>
      <c r="L65" s="25">
        <v>231.49047933400001</v>
      </c>
      <c r="M65" s="23">
        <v>0.04</v>
      </c>
      <c r="N65" s="23">
        <v>0.01</v>
      </c>
      <c r="O65" s="22">
        <v>37971</v>
      </c>
      <c r="P65" s="22">
        <v>37023</v>
      </c>
      <c r="Q65" s="26">
        <v>37971</v>
      </c>
      <c r="R65" s="26">
        <v>5340</v>
      </c>
      <c r="S65" s="22" t="s">
        <v>114</v>
      </c>
      <c r="T65" s="22" t="s">
        <v>129</v>
      </c>
      <c r="U65" s="26">
        <v>54.65</v>
      </c>
      <c r="V65" s="26">
        <v>1</v>
      </c>
      <c r="W65" s="26">
        <v>0.6</v>
      </c>
      <c r="X65" s="26">
        <v>0.13500000000000001</v>
      </c>
      <c r="Y65" s="26">
        <f t="shared" si="0"/>
        <v>0.6</v>
      </c>
      <c r="Z65" s="26">
        <f t="shared" si="1"/>
        <v>0.13500000000000001</v>
      </c>
      <c r="AA65" s="26">
        <v>0.5</v>
      </c>
      <c r="AB65" s="27">
        <v>5.7202314391865898E-2</v>
      </c>
      <c r="AC65">
        <f t="shared" si="2"/>
        <v>161</v>
      </c>
      <c r="AD65">
        <f t="shared" si="3"/>
        <v>0</v>
      </c>
      <c r="AE65">
        <f t="shared" si="4"/>
        <v>0</v>
      </c>
      <c r="AF65">
        <f>'TP Factors'!$D$4</f>
        <v>0.98096512680287296</v>
      </c>
      <c r="AG65">
        <f t="shared" si="5"/>
        <v>0</v>
      </c>
    </row>
    <row r="66" spans="1:33">
      <c r="A66" s="22" t="s">
        <v>109</v>
      </c>
      <c r="B66" s="22">
        <v>14</v>
      </c>
      <c r="C66" s="22" t="s">
        <v>110</v>
      </c>
      <c r="D66" s="23">
        <v>33.47</v>
      </c>
      <c r="E66" s="22" t="s">
        <v>111</v>
      </c>
      <c r="F66" s="22">
        <v>3456</v>
      </c>
      <c r="G66" s="24">
        <v>30.5</v>
      </c>
      <c r="H66" s="22" t="s">
        <v>112</v>
      </c>
      <c r="I66" s="22" t="s">
        <v>113</v>
      </c>
      <c r="J66" s="22">
        <v>78</v>
      </c>
      <c r="K66" s="25">
        <v>253.12396538799999</v>
      </c>
      <c r="L66" s="25">
        <v>526.467052438</v>
      </c>
      <c r="M66" s="23">
        <v>0.15</v>
      </c>
      <c r="N66" s="23">
        <v>0.04</v>
      </c>
      <c r="O66" s="22">
        <v>38150</v>
      </c>
      <c r="P66" s="22">
        <v>37202</v>
      </c>
      <c r="Q66" s="26">
        <v>38150</v>
      </c>
      <c r="R66" s="26">
        <v>2210</v>
      </c>
      <c r="S66" s="22" t="s">
        <v>124</v>
      </c>
      <c r="T66" s="22" t="s">
        <v>125</v>
      </c>
      <c r="U66" s="26">
        <v>54.65</v>
      </c>
      <c r="V66" s="26">
        <v>1</v>
      </c>
      <c r="W66" s="26">
        <v>1.92</v>
      </c>
      <c r="X66" s="26">
        <v>0.50600000000000001</v>
      </c>
      <c r="Y66" s="26">
        <f t="shared" si="0"/>
        <v>1.92</v>
      </c>
      <c r="Z66" s="26">
        <f t="shared" si="1"/>
        <v>0.50600000000000001</v>
      </c>
      <c r="AA66" s="26">
        <v>0.28499999999999998</v>
      </c>
      <c r="AB66" s="27">
        <v>3.94411064520368E-2</v>
      </c>
      <c r="AC66">
        <f t="shared" si="2"/>
        <v>63</v>
      </c>
      <c r="AD66">
        <f t="shared" si="3"/>
        <v>0</v>
      </c>
      <c r="AE66">
        <f t="shared" si="4"/>
        <v>0.1</v>
      </c>
      <c r="AF66">
        <f>'TP Factors'!$D$4</f>
        <v>0.98096512680287296</v>
      </c>
      <c r="AG66">
        <f t="shared" si="5"/>
        <v>0.1</v>
      </c>
    </row>
    <row r="67" spans="1:33">
      <c r="A67" s="22" t="s">
        <v>109</v>
      </c>
      <c r="B67" s="22">
        <v>14</v>
      </c>
      <c r="C67" s="22" t="s">
        <v>110</v>
      </c>
      <c r="D67" s="23">
        <v>33.47</v>
      </c>
      <c r="E67" s="22" t="s">
        <v>111</v>
      </c>
      <c r="F67" s="22">
        <v>3456</v>
      </c>
      <c r="G67" s="24">
        <v>30.5</v>
      </c>
      <c r="H67" s="22" t="s">
        <v>112</v>
      </c>
      <c r="I67" s="22" t="s">
        <v>113</v>
      </c>
      <c r="J67" s="22">
        <v>37791</v>
      </c>
      <c r="K67" s="25">
        <v>5404.5268102399996</v>
      </c>
      <c r="L67" s="25">
        <v>270832.97490099998</v>
      </c>
      <c r="M67" s="23">
        <v>72.56</v>
      </c>
      <c r="N67" s="23">
        <v>19.12</v>
      </c>
      <c r="O67" s="22">
        <v>36289</v>
      </c>
      <c r="P67" s="22">
        <v>35349</v>
      </c>
      <c r="Q67" s="26">
        <v>36289</v>
      </c>
      <c r="R67" s="26">
        <v>2210</v>
      </c>
      <c r="S67" s="22" t="s">
        <v>114</v>
      </c>
      <c r="T67" s="22" t="s">
        <v>116</v>
      </c>
      <c r="U67" s="26">
        <v>54.65</v>
      </c>
      <c r="V67" s="26">
        <v>1</v>
      </c>
      <c r="W67" s="26">
        <v>1.92</v>
      </c>
      <c r="X67" s="26">
        <v>0.50600000000000001</v>
      </c>
      <c r="Y67" s="26">
        <f t="shared" ref="Y67:Y130" si="6">W67</f>
        <v>1.92</v>
      </c>
      <c r="Z67" s="26">
        <f t="shared" ref="Z67:Z130" si="7">X67</f>
        <v>0.50600000000000001</v>
      </c>
      <c r="AA67" s="26">
        <v>0.26800000000000002</v>
      </c>
      <c r="AB67" s="27">
        <v>2.6302973607267099</v>
      </c>
      <c r="AC67">
        <f t="shared" ref="AC67:AC130" si="8">ROUND(AB67*AA67*U67*102.79,0)</f>
        <v>3960</v>
      </c>
      <c r="AD67">
        <f t="shared" ref="AD67:AD130" si="9">ROUND(Y67*AC67*0.002205,0)</f>
        <v>17</v>
      </c>
      <c r="AE67">
        <f t="shared" ref="AE67:AE130" si="10">ROUND(Z67*AC67*0.002205,1)</f>
        <v>4.4000000000000004</v>
      </c>
      <c r="AF67">
        <f>'TP Factors'!$D$4</f>
        <v>0.98096512680287296</v>
      </c>
      <c r="AG67">
        <f t="shared" ref="AG67:AG130" si="11">ROUND(AE67*AF67,1)</f>
        <v>4.3</v>
      </c>
    </row>
    <row r="68" spans="1:33">
      <c r="A68" s="22" t="s">
        <v>109</v>
      </c>
      <c r="B68" s="22">
        <v>14</v>
      </c>
      <c r="C68" s="22" t="s">
        <v>110</v>
      </c>
      <c r="D68" s="23">
        <v>33.47</v>
      </c>
      <c r="E68" s="22" t="s">
        <v>111</v>
      </c>
      <c r="F68" s="22">
        <v>3456</v>
      </c>
      <c r="G68" s="24">
        <v>0</v>
      </c>
      <c r="H68" s="22" t="s">
        <v>112</v>
      </c>
      <c r="I68" s="22" t="s">
        <v>113</v>
      </c>
      <c r="J68" s="22">
        <v>275</v>
      </c>
      <c r="K68" s="25">
        <v>234.28427729699999</v>
      </c>
      <c r="L68" s="25">
        <v>1741.95773491</v>
      </c>
      <c r="M68" s="23">
        <v>0</v>
      </c>
      <c r="N68" s="23">
        <v>0</v>
      </c>
      <c r="O68" s="22">
        <v>36290</v>
      </c>
      <c r="P68" s="22">
        <v>35350</v>
      </c>
      <c r="Q68" s="26">
        <v>36290</v>
      </c>
      <c r="R68" s="26">
        <v>6170</v>
      </c>
      <c r="S68" s="22" t="s">
        <v>114</v>
      </c>
      <c r="T68" s="22" t="s">
        <v>115</v>
      </c>
      <c r="U68" s="26">
        <v>54.65</v>
      </c>
      <c r="V68" s="26">
        <v>1</v>
      </c>
      <c r="W68" s="26">
        <v>0</v>
      </c>
      <c r="X68" s="26">
        <v>0</v>
      </c>
      <c r="Y68" s="26">
        <f t="shared" si="6"/>
        <v>0</v>
      </c>
      <c r="Z68" s="26">
        <f t="shared" si="7"/>
        <v>0</v>
      </c>
      <c r="AA68" s="26">
        <v>0.30299999999999999</v>
      </c>
      <c r="AB68" s="27">
        <v>2.5786595280733099E-2</v>
      </c>
      <c r="AC68">
        <f t="shared" si="8"/>
        <v>44</v>
      </c>
      <c r="AD68">
        <f t="shared" si="9"/>
        <v>0</v>
      </c>
      <c r="AE68">
        <f t="shared" si="10"/>
        <v>0</v>
      </c>
      <c r="AF68">
        <f>'TP Factors'!$D$4</f>
        <v>0.98096512680287296</v>
      </c>
      <c r="AG68">
        <f t="shared" si="11"/>
        <v>0</v>
      </c>
    </row>
    <row r="69" spans="1:33">
      <c r="A69" s="22" t="s">
        <v>109</v>
      </c>
      <c r="B69" s="22">
        <v>14</v>
      </c>
      <c r="C69" s="22" t="s">
        <v>110</v>
      </c>
      <c r="D69" s="23">
        <v>33.47</v>
      </c>
      <c r="E69" s="22" t="s">
        <v>111</v>
      </c>
      <c r="F69" s="22">
        <v>3456</v>
      </c>
      <c r="G69" s="24">
        <v>0</v>
      </c>
      <c r="H69" s="22" t="s">
        <v>112</v>
      </c>
      <c r="I69" s="22" t="s">
        <v>113</v>
      </c>
      <c r="J69" s="22">
        <v>1009</v>
      </c>
      <c r="K69" s="25">
        <v>710.26492484899995</v>
      </c>
      <c r="L69" s="25">
        <v>6395.8110094599997</v>
      </c>
      <c r="M69" s="23">
        <v>0</v>
      </c>
      <c r="N69" s="23">
        <v>0</v>
      </c>
      <c r="O69" s="22">
        <v>37419</v>
      </c>
      <c r="P69" s="22">
        <v>36471</v>
      </c>
      <c r="Q69" s="26">
        <v>37419</v>
      </c>
      <c r="R69" s="26">
        <v>6460</v>
      </c>
      <c r="S69" s="22" t="s">
        <v>130</v>
      </c>
      <c r="T69" s="22" t="s">
        <v>131</v>
      </c>
      <c r="U69" s="26">
        <v>54.65</v>
      </c>
      <c r="V69" s="26">
        <v>1</v>
      </c>
      <c r="W69" s="26">
        <v>0</v>
      </c>
      <c r="X69" s="26">
        <v>0</v>
      </c>
      <c r="Y69" s="26">
        <f t="shared" si="6"/>
        <v>0</v>
      </c>
      <c r="Z69" s="26">
        <f t="shared" si="7"/>
        <v>0</v>
      </c>
      <c r="AA69" s="26">
        <v>0.30299999999999999</v>
      </c>
      <c r="AB69" s="27">
        <v>6.7064981023820802E-2</v>
      </c>
      <c r="AC69">
        <f t="shared" si="8"/>
        <v>114</v>
      </c>
      <c r="AD69">
        <f t="shared" si="9"/>
        <v>0</v>
      </c>
      <c r="AE69">
        <f t="shared" si="10"/>
        <v>0</v>
      </c>
      <c r="AF69">
        <f>'TP Factors'!$D$4</f>
        <v>0.98096512680287296</v>
      </c>
      <c r="AG69">
        <f t="shared" si="11"/>
        <v>0</v>
      </c>
    </row>
    <row r="70" spans="1:33">
      <c r="A70" s="22" t="s">
        <v>109</v>
      </c>
      <c r="B70" s="22">
        <v>14</v>
      </c>
      <c r="C70" s="22" t="s">
        <v>110</v>
      </c>
      <c r="D70" s="23">
        <v>33.47</v>
      </c>
      <c r="E70" s="22" t="s">
        <v>111</v>
      </c>
      <c r="F70" s="22">
        <v>3456</v>
      </c>
      <c r="G70" s="24">
        <v>0</v>
      </c>
      <c r="H70" s="22" t="s">
        <v>112</v>
      </c>
      <c r="I70" s="22" t="s">
        <v>113</v>
      </c>
      <c r="J70" s="22">
        <v>2203</v>
      </c>
      <c r="K70" s="25">
        <v>630.98683163500004</v>
      </c>
      <c r="L70" s="25">
        <v>13962.1080466</v>
      </c>
      <c r="M70" s="23">
        <v>0</v>
      </c>
      <c r="N70" s="23">
        <v>0</v>
      </c>
      <c r="O70" s="22">
        <v>37832</v>
      </c>
      <c r="P70" s="22">
        <v>36884</v>
      </c>
      <c r="Q70" s="26">
        <v>37832</v>
      </c>
      <c r="R70" s="26">
        <v>6170</v>
      </c>
      <c r="S70" s="22" t="s">
        <v>130</v>
      </c>
      <c r="T70" s="22" t="s">
        <v>132</v>
      </c>
      <c r="U70" s="26">
        <v>54.65</v>
      </c>
      <c r="V70" s="26">
        <v>1</v>
      </c>
      <c r="W70" s="26">
        <v>0</v>
      </c>
      <c r="X70" s="26">
        <v>0</v>
      </c>
      <c r="Y70" s="26">
        <f t="shared" si="6"/>
        <v>0</v>
      </c>
      <c r="Z70" s="26">
        <f t="shared" si="7"/>
        <v>0</v>
      </c>
      <c r="AA70" s="26">
        <v>0.30299999999999999</v>
      </c>
      <c r="AB70" s="27">
        <v>2.0903760213026E-2</v>
      </c>
      <c r="AC70">
        <f t="shared" si="8"/>
        <v>36</v>
      </c>
      <c r="AD70">
        <f t="shared" si="9"/>
        <v>0</v>
      </c>
      <c r="AE70">
        <f t="shared" si="10"/>
        <v>0</v>
      </c>
      <c r="AF70">
        <f>'TP Factors'!$D$4</f>
        <v>0.98096512680287296</v>
      </c>
      <c r="AG70">
        <f t="shared" si="11"/>
        <v>0</v>
      </c>
    </row>
    <row r="71" spans="1:33">
      <c r="A71" s="22" t="s">
        <v>109</v>
      </c>
      <c r="B71" s="22">
        <v>14</v>
      </c>
      <c r="C71" s="22" t="s">
        <v>110</v>
      </c>
      <c r="D71" s="23">
        <v>33.47</v>
      </c>
      <c r="E71" s="22" t="s">
        <v>111</v>
      </c>
      <c r="F71" s="22">
        <v>3456</v>
      </c>
      <c r="G71" s="24">
        <v>30.5</v>
      </c>
      <c r="H71" s="22" t="s">
        <v>112</v>
      </c>
      <c r="I71" s="22" t="s">
        <v>113</v>
      </c>
      <c r="J71" s="22">
        <v>1059</v>
      </c>
      <c r="K71" s="25">
        <v>613.14042204999998</v>
      </c>
      <c r="L71" s="25">
        <v>6736.9485405200003</v>
      </c>
      <c r="M71" s="23">
        <v>2.0299999999999998</v>
      </c>
      <c r="N71" s="23">
        <v>0.54</v>
      </c>
      <c r="O71" s="22">
        <v>37953</v>
      </c>
      <c r="P71" s="22">
        <v>37005</v>
      </c>
      <c r="Q71" s="26">
        <v>37953</v>
      </c>
      <c r="R71" s="26">
        <v>2210</v>
      </c>
      <c r="S71" s="22" t="s">
        <v>130</v>
      </c>
      <c r="T71" s="22" t="s">
        <v>133</v>
      </c>
      <c r="U71" s="26">
        <v>54.65</v>
      </c>
      <c r="V71" s="26">
        <v>1</v>
      </c>
      <c r="W71" s="26">
        <v>1.92</v>
      </c>
      <c r="X71" s="26">
        <v>0.50600000000000001</v>
      </c>
      <c r="Y71" s="26">
        <f t="shared" si="6"/>
        <v>1.92</v>
      </c>
      <c r="Z71" s="26">
        <f t="shared" si="7"/>
        <v>0.50600000000000001</v>
      </c>
      <c r="AA71" s="26">
        <v>0.30199999999999999</v>
      </c>
      <c r="AB71" s="27">
        <v>1.6406894610932401</v>
      </c>
      <c r="AC71">
        <f t="shared" si="8"/>
        <v>2783</v>
      </c>
      <c r="AD71">
        <f t="shared" si="9"/>
        <v>12</v>
      </c>
      <c r="AE71">
        <f t="shared" si="10"/>
        <v>3.1</v>
      </c>
      <c r="AF71">
        <f>'TP Factors'!$D$4</f>
        <v>0.98096512680287296</v>
      </c>
      <c r="AG71">
        <f t="shared" si="11"/>
        <v>3</v>
      </c>
    </row>
    <row r="72" spans="1:33">
      <c r="A72" s="22" t="s">
        <v>109</v>
      </c>
      <c r="B72" s="22">
        <v>14</v>
      </c>
      <c r="C72" s="22" t="s">
        <v>110</v>
      </c>
      <c r="D72" s="23">
        <v>33.47</v>
      </c>
      <c r="E72" s="22" t="s">
        <v>111</v>
      </c>
      <c r="F72" s="22">
        <v>3456</v>
      </c>
      <c r="G72" s="24">
        <v>0</v>
      </c>
      <c r="H72" s="22" t="s">
        <v>112</v>
      </c>
      <c r="I72" s="22" t="s">
        <v>113</v>
      </c>
      <c r="J72" s="22">
        <v>758</v>
      </c>
      <c r="K72" s="25">
        <v>329.58739258600002</v>
      </c>
      <c r="L72" s="25">
        <v>4806.0567611400002</v>
      </c>
      <c r="M72" s="23">
        <v>0</v>
      </c>
      <c r="N72" s="23">
        <v>0</v>
      </c>
      <c r="O72" s="22">
        <v>37972</v>
      </c>
      <c r="P72" s="22">
        <v>37024</v>
      </c>
      <c r="Q72" s="26">
        <v>37972</v>
      </c>
      <c r="R72" s="26">
        <v>6170</v>
      </c>
      <c r="S72" s="22" t="s">
        <v>130</v>
      </c>
      <c r="T72" s="22" t="s">
        <v>132</v>
      </c>
      <c r="U72" s="26">
        <v>54.65</v>
      </c>
      <c r="V72" s="26">
        <v>1</v>
      </c>
      <c r="W72" s="26">
        <v>0</v>
      </c>
      <c r="X72" s="26">
        <v>0</v>
      </c>
      <c r="Y72" s="26">
        <f t="shared" si="6"/>
        <v>0</v>
      </c>
      <c r="Z72" s="26">
        <f t="shared" si="7"/>
        <v>0</v>
      </c>
      <c r="AA72" s="26">
        <v>0.30299999999999999</v>
      </c>
      <c r="AB72" s="27">
        <v>6.20965647876148E-2</v>
      </c>
      <c r="AC72">
        <f t="shared" si="8"/>
        <v>106</v>
      </c>
      <c r="AD72">
        <f t="shared" si="9"/>
        <v>0</v>
      </c>
      <c r="AE72">
        <f t="shared" si="10"/>
        <v>0</v>
      </c>
      <c r="AF72">
        <f>'TP Factors'!$D$4</f>
        <v>0.98096512680287296</v>
      </c>
      <c r="AG72">
        <f t="shared" si="11"/>
        <v>0</v>
      </c>
    </row>
    <row r="73" spans="1:33">
      <c r="A73" s="22" t="s">
        <v>109</v>
      </c>
      <c r="B73" s="22">
        <v>14</v>
      </c>
      <c r="C73" s="22" t="s">
        <v>110</v>
      </c>
      <c r="D73" s="23">
        <v>33.47</v>
      </c>
      <c r="E73" s="22" t="s">
        <v>111</v>
      </c>
      <c r="F73" s="22">
        <v>3456</v>
      </c>
      <c r="G73" s="24">
        <v>30.5</v>
      </c>
      <c r="H73" s="22" t="s">
        <v>112</v>
      </c>
      <c r="I73" s="22" t="s">
        <v>113</v>
      </c>
      <c r="J73" s="22">
        <v>440</v>
      </c>
      <c r="K73" s="25">
        <v>272.15199271400002</v>
      </c>
      <c r="L73" s="25">
        <v>2801.3689133399998</v>
      </c>
      <c r="M73" s="23">
        <v>0.84</v>
      </c>
      <c r="N73" s="23">
        <v>0.22</v>
      </c>
      <c r="O73" s="22">
        <v>37982</v>
      </c>
      <c r="P73" s="22">
        <v>37034</v>
      </c>
      <c r="Q73" s="26">
        <v>37982</v>
      </c>
      <c r="R73" s="26">
        <v>2210</v>
      </c>
      <c r="S73" s="22" t="s">
        <v>130</v>
      </c>
      <c r="T73" s="22" t="s">
        <v>133</v>
      </c>
      <c r="U73" s="26">
        <v>54.65</v>
      </c>
      <c r="V73" s="26">
        <v>1</v>
      </c>
      <c r="W73" s="26">
        <v>1.92</v>
      </c>
      <c r="X73" s="26">
        <v>0.50600000000000001</v>
      </c>
      <c r="Y73" s="26">
        <f t="shared" si="6"/>
        <v>1.92</v>
      </c>
      <c r="Z73" s="26">
        <f t="shared" si="7"/>
        <v>0.50600000000000001</v>
      </c>
      <c r="AA73" s="26">
        <v>0.30199999999999999</v>
      </c>
      <c r="AB73" s="27">
        <v>0.68320423821088005</v>
      </c>
      <c r="AC73">
        <f t="shared" si="8"/>
        <v>1159</v>
      </c>
      <c r="AD73">
        <f t="shared" si="9"/>
        <v>5</v>
      </c>
      <c r="AE73">
        <f t="shared" si="10"/>
        <v>1.3</v>
      </c>
      <c r="AF73">
        <f>'TP Factors'!$D$4</f>
        <v>0.98096512680287296</v>
      </c>
      <c r="AG73">
        <f t="shared" si="11"/>
        <v>1.3</v>
      </c>
    </row>
    <row r="74" spans="1:33">
      <c r="A74" s="22" t="s">
        <v>109</v>
      </c>
      <c r="B74" s="22">
        <v>14</v>
      </c>
      <c r="C74" s="22" t="s">
        <v>110</v>
      </c>
      <c r="D74" s="23">
        <v>33.47</v>
      </c>
      <c r="E74" s="22" t="s">
        <v>111</v>
      </c>
      <c r="F74" s="22">
        <v>3456</v>
      </c>
      <c r="G74" s="24">
        <v>30.5</v>
      </c>
      <c r="H74" s="22" t="s">
        <v>112</v>
      </c>
      <c r="I74" s="22" t="s">
        <v>113</v>
      </c>
      <c r="J74" s="22">
        <v>1523</v>
      </c>
      <c r="K74" s="25">
        <v>485.08927436499999</v>
      </c>
      <c r="L74" s="25">
        <v>11653.8945926</v>
      </c>
      <c r="M74" s="23">
        <v>2.92</v>
      </c>
      <c r="N74" s="23">
        <v>0.77</v>
      </c>
      <c r="O74" s="22">
        <v>37405</v>
      </c>
      <c r="P74" s="22">
        <v>36457</v>
      </c>
      <c r="Q74" s="26">
        <v>37405</v>
      </c>
      <c r="R74" s="26">
        <v>2210</v>
      </c>
      <c r="S74" s="22" t="s">
        <v>120</v>
      </c>
      <c r="T74" s="22" t="s">
        <v>122</v>
      </c>
      <c r="U74" s="26">
        <v>54.65</v>
      </c>
      <c r="V74" s="26">
        <v>1</v>
      </c>
      <c r="W74" s="26">
        <v>1.92</v>
      </c>
      <c r="X74" s="26">
        <v>0.50600000000000001</v>
      </c>
      <c r="Y74" s="26">
        <f t="shared" si="6"/>
        <v>1.92</v>
      </c>
      <c r="Z74" s="26">
        <f t="shared" si="7"/>
        <v>0.50600000000000001</v>
      </c>
      <c r="AA74" s="26">
        <v>0.251</v>
      </c>
      <c r="AB74" s="27">
        <v>0.29980882588503899</v>
      </c>
      <c r="AC74">
        <f t="shared" si="8"/>
        <v>423</v>
      </c>
      <c r="AD74">
        <f t="shared" si="9"/>
        <v>2</v>
      </c>
      <c r="AE74">
        <f t="shared" si="10"/>
        <v>0.5</v>
      </c>
      <c r="AF74">
        <f>'TP Factors'!$D$4</f>
        <v>0.98096512680287296</v>
      </c>
      <c r="AG74">
        <f t="shared" si="11"/>
        <v>0.5</v>
      </c>
    </row>
    <row r="75" spans="1:33">
      <c r="A75" s="22" t="s">
        <v>109</v>
      </c>
      <c r="B75" s="22">
        <v>14</v>
      </c>
      <c r="C75" s="22" t="s">
        <v>110</v>
      </c>
      <c r="D75" s="23">
        <v>33.47</v>
      </c>
      <c r="E75" s="22" t="s">
        <v>111</v>
      </c>
      <c r="F75" s="22">
        <v>3456</v>
      </c>
      <c r="G75" s="24">
        <v>0</v>
      </c>
      <c r="H75" s="22" t="s">
        <v>112</v>
      </c>
      <c r="I75" s="22" t="s">
        <v>113</v>
      </c>
      <c r="J75" s="22">
        <v>146</v>
      </c>
      <c r="K75" s="25">
        <v>152.015594636</v>
      </c>
      <c r="L75" s="25">
        <v>926.555817241</v>
      </c>
      <c r="M75" s="23">
        <v>0</v>
      </c>
      <c r="N75" s="23">
        <v>0</v>
      </c>
      <c r="O75" s="22">
        <v>36273</v>
      </c>
      <c r="P75" s="22">
        <v>35333</v>
      </c>
      <c r="Q75" s="26">
        <v>36273</v>
      </c>
      <c r="R75" s="26">
        <v>6170</v>
      </c>
      <c r="S75" s="22" t="s">
        <v>114</v>
      </c>
      <c r="T75" s="22" t="s">
        <v>115</v>
      </c>
      <c r="U75" s="26">
        <v>54.65</v>
      </c>
      <c r="V75" s="26">
        <v>1</v>
      </c>
      <c r="W75" s="26">
        <v>0</v>
      </c>
      <c r="X75" s="26">
        <v>0</v>
      </c>
      <c r="Y75" s="26">
        <f t="shared" si="6"/>
        <v>0</v>
      </c>
      <c r="Z75" s="26">
        <f t="shared" si="7"/>
        <v>0</v>
      </c>
      <c r="AA75" s="26">
        <v>0.30299999999999999</v>
      </c>
      <c r="AB75" s="27">
        <v>0.228956012846181</v>
      </c>
      <c r="AC75">
        <f t="shared" si="8"/>
        <v>390</v>
      </c>
      <c r="AD75">
        <f t="shared" si="9"/>
        <v>0</v>
      </c>
      <c r="AE75">
        <f t="shared" si="10"/>
        <v>0</v>
      </c>
      <c r="AF75">
        <f>'TP Factors'!$D$4</f>
        <v>0.98096512680287296</v>
      </c>
      <c r="AG75">
        <f t="shared" si="11"/>
        <v>0</v>
      </c>
    </row>
    <row r="76" spans="1:33">
      <c r="A76" s="22" t="s">
        <v>109</v>
      </c>
      <c r="B76" s="22">
        <v>14</v>
      </c>
      <c r="C76" s="22" t="s">
        <v>110</v>
      </c>
      <c r="D76" s="23">
        <v>33.47</v>
      </c>
      <c r="E76" s="22" t="s">
        <v>111</v>
      </c>
      <c r="F76" s="22">
        <v>3456</v>
      </c>
      <c r="G76" s="24">
        <v>30.5</v>
      </c>
      <c r="H76" s="22" t="s">
        <v>112</v>
      </c>
      <c r="I76" s="22" t="s">
        <v>113</v>
      </c>
      <c r="J76" s="22">
        <v>98157</v>
      </c>
      <c r="K76" s="25">
        <v>10435.435613</v>
      </c>
      <c r="L76" s="25">
        <v>703442.68306499999</v>
      </c>
      <c r="M76" s="23">
        <v>188.46</v>
      </c>
      <c r="N76" s="23">
        <v>49.67</v>
      </c>
      <c r="O76" s="22">
        <v>36782</v>
      </c>
      <c r="P76" s="22">
        <v>35837</v>
      </c>
      <c r="Q76" s="26">
        <v>36782</v>
      </c>
      <c r="R76" s="26">
        <v>2210</v>
      </c>
      <c r="S76" s="22" t="s">
        <v>114</v>
      </c>
      <c r="T76" s="22" t="s">
        <v>116</v>
      </c>
      <c r="U76" s="26">
        <v>54.65</v>
      </c>
      <c r="V76" s="26">
        <v>1</v>
      </c>
      <c r="W76" s="26">
        <v>1.92</v>
      </c>
      <c r="X76" s="26">
        <v>0.50600000000000001</v>
      </c>
      <c r="Y76" s="26">
        <f t="shared" si="6"/>
        <v>1.92</v>
      </c>
      <c r="Z76" s="26">
        <f t="shared" si="7"/>
        <v>0.50600000000000001</v>
      </c>
      <c r="AA76" s="26">
        <v>0.26800000000000002</v>
      </c>
      <c r="AB76" s="27">
        <v>27.049150755599999</v>
      </c>
      <c r="AC76">
        <f t="shared" si="8"/>
        <v>40722</v>
      </c>
      <c r="AD76">
        <f t="shared" si="9"/>
        <v>172</v>
      </c>
      <c r="AE76">
        <f t="shared" si="10"/>
        <v>45.4</v>
      </c>
      <c r="AF76">
        <f>'TP Factors'!$D$4</f>
        <v>0.98096512680287296</v>
      </c>
      <c r="AG76">
        <f t="shared" si="11"/>
        <v>44.5</v>
      </c>
    </row>
    <row r="77" spans="1:33">
      <c r="A77" s="22" t="s">
        <v>109</v>
      </c>
      <c r="B77" s="22">
        <v>14</v>
      </c>
      <c r="C77" s="22" t="s">
        <v>110</v>
      </c>
      <c r="D77" s="23">
        <v>33.47</v>
      </c>
      <c r="E77" s="22" t="s">
        <v>111</v>
      </c>
      <c r="F77" s="22">
        <v>3456</v>
      </c>
      <c r="G77" s="24">
        <v>0</v>
      </c>
      <c r="H77" s="22" t="s">
        <v>112</v>
      </c>
      <c r="I77" s="22" t="s">
        <v>113</v>
      </c>
      <c r="J77" s="22">
        <v>16246</v>
      </c>
      <c r="K77" s="25">
        <v>3612.2518299899998</v>
      </c>
      <c r="L77" s="25">
        <v>102980.34237</v>
      </c>
      <c r="M77" s="23">
        <v>0</v>
      </c>
      <c r="N77" s="23">
        <v>0</v>
      </c>
      <c r="O77" s="22">
        <v>37188</v>
      </c>
      <c r="P77" s="22">
        <v>36240</v>
      </c>
      <c r="Q77" s="26">
        <v>37188</v>
      </c>
      <c r="R77" s="26">
        <v>6181</v>
      </c>
      <c r="S77" s="22" t="s">
        <v>114</v>
      </c>
      <c r="T77" s="22" t="s">
        <v>134</v>
      </c>
      <c r="U77" s="26">
        <v>54.65</v>
      </c>
      <c r="V77" s="26">
        <v>1</v>
      </c>
      <c r="W77" s="26">
        <v>0</v>
      </c>
      <c r="X77" s="26">
        <v>0</v>
      </c>
      <c r="Y77" s="26">
        <f t="shared" si="6"/>
        <v>0</v>
      </c>
      <c r="Z77" s="26">
        <f t="shared" si="7"/>
        <v>0</v>
      </c>
      <c r="AA77" s="26">
        <v>0.30299999999999999</v>
      </c>
      <c r="AB77" s="27">
        <v>1.3769587624168399E-3</v>
      </c>
      <c r="AC77">
        <f t="shared" si="8"/>
        <v>2</v>
      </c>
      <c r="AD77">
        <f t="shared" si="9"/>
        <v>0</v>
      </c>
      <c r="AE77">
        <f t="shared" si="10"/>
        <v>0</v>
      </c>
      <c r="AF77">
        <f>'TP Factors'!$D$4</f>
        <v>0.98096512680287296</v>
      </c>
      <c r="AG77">
        <f t="shared" si="11"/>
        <v>0</v>
      </c>
    </row>
    <row r="78" spans="1:33">
      <c r="A78" s="22" t="s">
        <v>109</v>
      </c>
      <c r="B78" s="22">
        <v>14</v>
      </c>
      <c r="C78" s="22" t="s">
        <v>110</v>
      </c>
      <c r="D78" s="23">
        <v>33.47</v>
      </c>
      <c r="E78" s="22" t="s">
        <v>111</v>
      </c>
      <c r="F78" s="22">
        <v>3456</v>
      </c>
      <c r="G78" s="24">
        <v>0</v>
      </c>
      <c r="H78" s="22" t="s">
        <v>112</v>
      </c>
      <c r="I78" s="22" t="s">
        <v>113</v>
      </c>
      <c r="J78" s="22">
        <v>42069</v>
      </c>
      <c r="K78" s="25">
        <v>3641.7698291699999</v>
      </c>
      <c r="L78" s="25">
        <v>266661.58331800002</v>
      </c>
      <c r="M78" s="23">
        <v>0</v>
      </c>
      <c r="N78" s="23">
        <v>0</v>
      </c>
      <c r="O78" s="22">
        <v>37299</v>
      </c>
      <c r="P78" s="22">
        <v>36351</v>
      </c>
      <c r="Q78" s="26">
        <v>37299</v>
      </c>
      <c r="R78" s="26">
        <v>6181</v>
      </c>
      <c r="S78" s="22" t="s">
        <v>114</v>
      </c>
      <c r="T78" s="22" t="s">
        <v>134</v>
      </c>
      <c r="U78" s="26">
        <v>54.65</v>
      </c>
      <c r="V78" s="26">
        <v>1</v>
      </c>
      <c r="W78" s="26">
        <v>0</v>
      </c>
      <c r="X78" s="26">
        <v>0</v>
      </c>
      <c r="Y78" s="26">
        <f t="shared" si="6"/>
        <v>0</v>
      </c>
      <c r="Z78" s="26">
        <f t="shared" si="7"/>
        <v>0</v>
      </c>
      <c r="AA78" s="26">
        <v>0.30299999999999999</v>
      </c>
      <c r="AB78" s="27">
        <v>2.4285952908045701E-3</v>
      </c>
      <c r="AC78">
        <f t="shared" si="8"/>
        <v>4</v>
      </c>
      <c r="AD78">
        <f t="shared" si="9"/>
        <v>0</v>
      </c>
      <c r="AE78">
        <f t="shared" si="10"/>
        <v>0</v>
      </c>
      <c r="AF78">
        <f>'TP Factors'!$D$4</f>
        <v>0.98096512680287296</v>
      </c>
      <c r="AG78">
        <f t="shared" si="11"/>
        <v>0</v>
      </c>
    </row>
    <row r="79" spans="1:33">
      <c r="A79" s="22" t="s">
        <v>109</v>
      </c>
      <c r="B79" s="22">
        <v>14</v>
      </c>
      <c r="C79" s="22" t="s">
        <v>110</v>
      </c>
      <c r="D79" s="23">
        <v>33.47</v>
      </c>
      <c r="E79" s="22" t="s">
        <v>111</v>
      </c>
      <c r="F79" s="22">
        <v>3456</v>
      </c>
      <c r="G79" s="24">
        <v>0</v>
      </c>
      <c r="H79" s="22" t="s">
        <v>112</v>
      </c>
      <c r="I79" s="22" t="s">
        <v>113</v>
      </c>
      <c r="J79" s="22">
        <v>5433</v>
      </c>
      <c r="K79" s="25">
        <v>2600.49003004</v>
      </c>
      <c r="L79" s="25">
        <v>34440.168837999998</v>
      </c>
      <c r="M79" s="23">
        <v>0</v>
      </c>
      <c r="N79" s="23">
        <v>0</v>
      </c>
      <c r="O79" s="22">
        <v>37439</v>
      </c>
      <c r="P79" s="22">
        <v>36491</v>
      </c>
      <c r="Q79" s="26">
        <v>37439</v>
      </c>
      <c r="R79" s="26">
        <v>6170</v>
      </c>
      <c r="S79" s="22" t="s">
        <v>124</v>
      </c>
      <c r="T79" s="22" t="s">
        <v>126</v>
      </c>
      <c r="U79" s="26">
        <v>54.65</v>
      </c>
      <c r="V79" s="26">
        <v>1</v>
      </c>
      <c r="W79" s="26">
        <v>0</v>
      </c>
      <c r="X79" s="26">
        <v>0</v>
      </c>
      <c r="Y79" s="26">
        <f t="shared" si="6"/>
        <v>0</v>
      </c>
      <c r="Z79" s="26">
        <f t="shared" si="7"/>
        <v>0</v>
      </c>
      <c r="AA79" s="26">
        <v>0.30299999999999999</v>
      </c>
      <c r="AB79" s="27">
        <v>1.9854197307376701E-2</v>
      </c>
      <c r="AC79">
        <f t="shared" si="8"/>
        <v>34</v>
      </c>
      <c r="AD79">
        <f t="shared" si="9"/>
        <v>0</v>
      </c>
      <c r="AE79">
        <f t="shared" si="10"/>
        <v>0</v>
      </c>
      <c r="AF79">
        <f>'TP Factors'!$D$4</f>
        <v>0.98096512680287296</v>
      </c>
      <c r="AG79">
        <f t="shared" si="11"/>
        <v>0</v>
      </c>
    </row>
    <row r="80" spans="1:33">
      <c r="A80" s="22" t="s">
        <v>109</v>
      </c>
      <c r="B80" s="22">
        <v>14</v>
      </c>
      <c r="C80" s="22" t="s">
        <v>110</v>
      </c>
      <c r="D80" s="23">
        <v>33.47</v>
      </c>
      <c r="E80" s="22" t="s">
        <v>111</v>
      </c>
      <c r="F80" s="22">
        <v>3456</v>
      </c>
      <c r="G80" s="24">
        <v>0</v>
      </c>
      <c r="H80" s="22" t="s">
        <v>112</v>
      </c>
      <c r="I80" s="22" t="s">
        <v>113</v>
      </c>
      <c r="J80" s="22">
        <v>1704</v>
      </c>
      <c r="K80" s="25">
        <v>801.70249720699996</v>
      </c>
      <c r="L80" s="25">
        <v>10800.833462299999</v>
      </c>
      <c r="M80" s="23">
        <v>0</v>
      </c>
      <c r="N80" s="23">
        <v>0</v>
      </c>
      <c r="O80" s="22">
        <v>37555</v>
      </c>
      <c r="P80" s="22">
        <v>36607</v>
      </c>
      <c r="Q80" s="26">
        <v>37555</v>
      </c>
      <c r="R80" s="26">
        <v>6181</v>
      </c>
      <c r="S80" s="22" t="s">
        <v>130</v>
      </c>
      <c r="T80" s="22" t="s">
        <v>135</v>
      </c>
      <c r="U80" s="26">
        <v>54.65</v>
      </c>
      <c r="V80" s="26">
        <v>1</v>
      </c>
      <c r="W80" s="26">
        <v>0</v>
      </c>
      <c r="X80" s="26">
        <v>0</v>
      </c>
      <c r="Y80" s="26">
        <f t="shared" si="6"/>
        <v>0</v>
      </c>
      <c r="Z80" s="26">
        <f t="shared" si="7"/>
        <v>0</v>
      </c>
      <c r="AA80" s="26">
        <v>0.30299999999999999</v>
      </c>
      <c r="AB80" s="27">
        <v>2.67195519051E-5</v>
      </c>
      <c r="AC80">
        <f t="shared" si="8"/>
        <v>0</v>
      </c>
      <c r="AD80">
        <f t="shared" si="9"/>
        <v>0</v>
      </c>
      <c r="AE80">
        <f t="shared" si="10"/>
        <v>0</v>
      </c>
      <c r="AF80">
        <f>'TP Factors'!$D$4</f>
        <v>0.98096512680287296</v>
      </c>
      <c r="AG80">
        <f t="shared" si="11"/>
        <v>0</v>
      </c>
    </row>
    <row r="81" spans="1:33">
      <c r="A81" s="22" t="s">
        <v>109</v>
      </c>
      <c r="B81" s="22">
        <v>14</v>
      </c>
      <c r="C81" s="22" t="s">
        <v>110</v>
      </c>
      <c r="D81" s="23">
        <v>33.47</v>
      </c>
      <c r="E81" s="22" t="s">
        <v>111</v>
      </c>
      <c r="F81" s="22">
        <v>3456</v>
      </c>
      <c r="G81" s="24">
        <v>30.5</v>
      </c>
      <c r="H81" s="22" t="s">
        <v>112</v>
      </c>
      <c r="I81" s="22" t="s">
        <v>113</v>
      </c>
      <c r="J81" s="22">
        <v>81</v>
      </c>
      <c r="K81" s="25">
        <v>167.613719833</v>
      </c>
      <c r="L81" s="25">
        <v>516.17959169699998</v>
      </c>
      <c r="M81" s="23">
        <v>0.16</v>
      </c>
      <c r="N81" s="23">
        <v>0.04</v>
      </c>
      <c r="O81" s="22">
        <v>37626</v>
      </c>
      <c r="P81" s="22">
        <v>36678</v>
      </c>
      <c r="Q81" s="26">
        <v>37626</v>
      </c>
      <c r="R81" s="26">
        <v>2210</v>
      </c>
      <c r="S81" s="22" t="s">
        <v>130</v>
      </c>
      <c r="T81" s="22" t="s">
        <v>133</v>
      </c>
      <c r="U81" s="26">
        <v>54.65</v>
      </c>
      <c r="V81" s="26">
        <v>1</v>
      </c>
      <c r="W81" s="26">
        <v>1.92</v>
      </c>
      <c r="X81" s="26">
        <v>0.50600000000000001</v>
      </c>
      <c r="Y81" s="26">
        <f t="shared" si="6"/>
        <v>1.92</v>
      </c>
      <c r="Z81" s="26">
        <f t="shared" si="7"/>
        <v>0.50600000000000001</v>
      </c>
      <c r="AA81" s="26">
        <v>0.30199999999999999</v>
      </c>
      <c r="AB81" s="27">
        <v>0.12320049237163801</v>
      </c>
      <c r="AC81">
        <f t="shared" si="8"/>
        <v>209</v>
      </c>
      <c r="AD81">
        <f t="shared" si="9"/>
        <v>1</v>
      </c>
      <c r="AE81">
        <f t="shared" si="10"/>
        <v>0.2</v>
      </c>
      <c r="AF81">
        <f>'TP Factors'!$D$4</f>
        <v>0.98096512680287296</v>
      </c>
      <c r="AG81">
        <f t="shared" si="11"/>
        <v>0.2</v>
      </c>
    </row>
    <row r="82" spans="1:33">
      <c r="A82" s="22" t="s">
        <v>109</v>
      </c>
      <c r="B82" s="22">
        <v>14</v>
      </c>
      <c r="C82" s="22" t="s">
        <v>110</v>
      </c>
      <c r="D82" s="23">
        <v>33.47</v>
      </c>
      <c r="E82" s="22" t="s">
        <v>111</v>
      </c>
      <c r="F82" s="22">
        <v>3456</v>
      </c>
      <c r="G82" s="24">
        <v>0</v>
      </c>
      <c r="H82" s="22" t="s">
        <v>112</v>
      </c>
      <c r="I82" s="22" t="s">
        <v>113</v>
      </c>
      <c r="J82" s="22">
        <v>2</v>
      </c>
      <c r="K82" s="25">
        <v>27.475582556300001</v>
      </c>
      <c r="L82" s="25">
        <v>9.7593808838699996</v>
      </c>
      <c r="M82" s="23">
        <v>0</v>
      </c>
      <c r="N82" s="23">
        <v>0</v>
      </c>
      <c r="O82" s="22">
        <v>37632</v>
      </c>
      <c r="P82" s="22">
        <v>36684</v>
      </c>
      <c r="Q82" s="26">
        <v>37632</v>
      </c>
      <c r="R82" s="26">
        <v>6170</v>
      </c>
      <c r="S82" s="22" t="s">
        <v>114</v>
      </c>
      <c r="T82" s="22" t="s">
        <v>115</v>
      </c>
      <c r="U82" s="26">
        <v>54.65</v>
      </c>
      <c r="V82" s="26">
        <v>1</v>
      </c>
      <c r="W82" s="26">
        <v>0</v>
      </c>
      <c r="X82" s="26">
        <v>0</v>
      </c>
      <c r="Y82" s="26">
        <f t="shared" si="6"/>
        <v>0</v>
      </c>
      <c r="Z82" s="26">
        <f t="shared" si="7"/>
        <v>0</v>
      </c>
      <c r="AA82" s="26">
        <v>0.30299999999999999</v>
      </c>
      <c r="AB82" s="27">
        <v>5.3167168968999996E-7</v>
      </c>
      <c r="AC82">
        <f t="shared" si="8"/>
        <v>0</v>
      </c>
      <c r="AD82">
        <f t="shared" si="9"/>
        <v>0</v>
      </c>
      <c r="AE82">
        <f t="shared" si="10"/>
        <v>0</v>
      </c>
      <c r="AF82">
        <f>'TP Factors'!$D$4</f>
        <v>0.98096512680287296</v>
      </c>
      <c r="AG82">
        <f t="shared" si="11"/>
        <v>0</v>
      </c>
    </row>
    <row r="83" spans="1:33">
      <c r="A83" s="22" t="s">
        <v>109</v>
      </c>
      <c r="B83" s="22">
        <v>14</v>
      </c>
      <c r="C83" s="22" t="s">
        <v>110</v>
      </c>
      <c r="D83" s="23">
        <v>33.47</v>
      </c>
      <c r="E83" s="22" t="s">
        <v>111</v>
      </c>
      <c r="F83" s="22">
        <v>3456</v>
      </c>
      <c r="G83" s="24">
        <v>0</v>
      </c>
      <c r="H83" s="22" t="s">
        <v>112</v>
      </c>
      <c r="I83" s="22" t="s">
        <v>113</v>
      </c>
      <c r="J83" s="22">
        <v>827</v>
      </c>
      <c r="K83" s="25">
        <v>340.50768262000003</v>
      </c>
      <c r="L83" s="25">
        <v>5244.8764129000001</v>
      </c>
      <c r="M83" s="23">
        <v>0</v>
      </c>
      <c r="N83" s="23">
        <v>0</v>
      </c>
      <c r="O83" s="22">
        <v>37633</v>
      </c>
      <c r="P83" s="22">
        <v>36685</v>
      </c>
      <c r="Q83" s="26">
        <v>37633</v>
      </c>
      <c r="R83" s="26">
        <v>6170</v>
      </c>
      <c r="S83" s="22" t="s">
        <v>130</v>
      </c>
      <c r="T83" s="22" t="s">
        <v>132</v>
      </c>
      <c r="U83" s="26">
        <v>54.65</v>
      </c>
      <c r="V83" s="26">
        <v>1</v>
      </c>
      <c r="W83" s="26">
        <v>0</v>
      </c>
      <c r="X83" s="26">
        <v>0</v>
      </c>
      <c r="Y83" s="26">
        <f t="shared" si="6"/>
        <v>0</v>
      </c>
      <c r="Z83" s="26">
        <f t="shared" si="7"/>
        <v>0</v>
      </c>
      <c r="AA83" s="26">
        <v>0.30299999999999999</v>
      </c>
      <c r="AB83" s="27">
        <v>0.130096223428455</v>
      </c>
      <c r="AC83">
        <f t="shared" si="8"/>
        <v>221</v>
      </c>
      <c r="AD83">
        <f t="shared" si="9"/>
        <v>0</v>
      </c>
      <c r="AE83">
        <f t="shared" si="10"/>
        <v>0</v>
      </c>
      <c r="AF83">
        <f>'TP Factors'!$D$4</f>
        <v>0.98096512680287296</v>
      </c>
      <c r="AG83">
        <f t="shared" si="11"/>
        <v>0</v>
      </c>
    </row>
    <row r="84" spans="1:33">
      <c r="A84" s="22" t="s">
        <v>109</v>
      </c>
      <c r="B84" s="22">
        <v>14</v>
      </c>
      <c r="C84" s="22" t="s">
        <v>110</v>
      </c>
      <c r="D84" s="23">
        <v>33.47</v>
      </c>
      <c r="E84" s="22" t="s">
        <v>111</v>
      </c>
      <c r="F84" s="22">
        <v>3456</v>
      </c>
      <c r="G84" s="24">
        <v>30.5</v>
      </c>
      <c r="H84" s="22" t="s">
        <v>112</v>
      </c>
      <c r="I84" s="22" t="s">
        <v>113</v>
      </c>
      <c r="J84" s="22">
        <v>695</v>
      </c>
      <c r="K84" s="25">
        <v>493.09299827699999</v>
      </c>
      <c r="L84" s="25">
        <v>4423.0692102399998</v>
      </c>
      <c r="M84" s="23">
        <v>1.33</v>
      </c>
      <c r="N84" s="23">
        <v>0.35</v>
      </c>
      <c r="O84" s="22">
        <v>37641</v>
      </c>
      <c r="P84" s="22">
        <v>36693</v>
      </c>
      <c r="Q84" s="26">
        <v>37641</v>
      </c>
      <c r="R84" s="26">
        <v>2210</v>
      </c>
      <c r="S84" s="22" t="s">
        <v>130</v>
      </c>
      <c r="T84" s="22" t="s">
        <v>133</v>
      </c>
      <c r="U84" s="26">
        <v>54.65</v>
      </c>
      <c r="V84" s="26">
        <v>1</v>
      </c>
      <c r="W84" s="26">
        <v>1.92</v>
      </c>
      <c r="X84" s="26">
        <v>0.50600000000000001</v>
      </c>
      <c r="Y84" s="26">
        <f t="shared" si="6"/>
        <v>1.92</v>
      </c>
      <c r="Z84" s="26">
        <f t="shared" si="7"/>
        <v>0.50600000000000001</v>
      </c>
      <c r="AA84" s="26">
        <v>0.30199999999999999</v>
      </c>
      <c r="AB84" s="27">
        <v>1.07253977953864</v>
      </c>
      <c r="AC84">
        <f t="shared" si="8"/>
        <v>1820</v>
      </c>
      <c r="AD84">
        <f t="shared" si="9"/>
        <v>8</v>
      </c>
      <c r="AE84">
        <f t="shared" si="10"/>
        <v>2</v>
      </c>
      <c r="AF84">
        <f>'TP Factors'!$D$4</f>
        <v>0.98096512680287296</v>
      </c>
      <c r="AG84">
        <f t="shared" si="11"/>
        <v>2</v>
      </c>
    </row>
    <row r="85" spans="1:33">
      <c r="A85" s="22" t="s">
        <v>109</v>
      </c>
      <c r="B85" s="22">
        <v>14</v>
      </c>
      <c r="C85" s="22" t="s">
        <v>110</v>
      </c>
      <c r="D85" s="23">
        <v>33.47</v>
      </c>
      <c r="E85" s="22" t="s">
        <v>111</v>
      </c>
      <c r="F85" s="22">
        <v>3456</v>
      </c>
      <c r="G85" s="24">
        <v>30.5</v>
      </c>
      <c r="H85" s="22" t="s">
        <v>112</v>
      </c>
      <c r="I85" s="22" t="s">
        <v>113</v>
      </c>
      <c r="J85" s="22">
        <v>965</v>
      </c>
      <c r="K85" s="25">
        <v>517.215382191</v>
      </c>
      <c r="L85" s="25">
        <v>6133.9470113199995</v>
      </c>
      <c r="M85" s="23">
        <v>1.85</v>
      </c>
      <c r="N85" s="23">
        <v>0.49</v>
      </c>
      <c r="O85" s="22">
        <v>37746</v>
      </c>
      <c r="P85" s="22">
        <v>36798</v>
      </c>
      <c r="Q85" s="26">
        <v>37746</v>
      </c>
      <c r="R85" s="26">
        <v>2210</v>
      </c>
      <c r="S85" s="22" t="s">
        <v>130</v>
      </c>
      <c r="T85" s="22" t="s">
        <v>133</v>
      </c>
      <c r="U85" s="26">
        <v>54.65</v>
      </c>
      <c r="V85" s="26">
        <v>1</v>
      </c>
      <c r="W85" s="26">
        <v>1.92</v>
      </c>
      <c r="X85" s="26">
        <v>0.50600000000000001</v>
      </c>
      <c r="Y85" s="26">
        <f t="shared" si="6"/>
        <v>1.92</v>
      </c>
      <c r="Z85" s="26">
        <f t="shared" si="7"/>
        <v>0.50600000000000001</v>
      </c>
      <c r="AA85" s="26">
        <v>0.30199999999999999</v>
      </c>
      <c r="AB85" s="27">
        <v>0.36009115095483801</v>
      </c>
      <c r="AC85">
        <f t="shared" si="8"/>
        <v>611</v>
      </c>
      <c r="AD85">
        <f t="shared" si="9"/>
        <v>3</v>
      </c>
      <c r="AE85">
        <f t="shared" si="10"/>
        <v>0.7</v>
      </c>
      <c r="AF85">
        <f>'TP Factors'!$D$4</f>
        <v>0.98096512680287296</v>
      </c>
      <c r="AG85">
        <f t="shared" si="11"/>
        <v>0.7</v>
      </c>
    </row>
    <row r="86" spans="1:33">
      <c r="A86" s="22" t="s">
        <v>109</v>
      </c>
      <c r="B86" s="22">
        <v>14</v>
      </c>
      <c r="C86" s="22" t="s">
        <v>110</v>
      </c>
      <c r="D86" s="23">
        <v>33.47</v>
      </c>
      <c r="E86" s="22" t="s">
        <v>111</v>
      </c>
      <c r="F86" s="22">
        <v>3456</v>
      </c>
      <c r="G86" s="24">
        <v>30.5</v>
      </c>
      <c r="H86" s="22" t="s">
        <v>112</v>
      </c>
      <c r="I86" s="22" t="s">
        <v>113</v>
      </c>
      <c r="J86" s="22">
        <v>1402</v>
      </c>
      <c r="K86" s="25">
        <v>500.422220305</v>
      </c>
      <c r="L86" s="25">
        <v>10045.243687300001</v>
      </c>
      <c r="M86" s="23">
        <v>2.69</v>
      </c>
      <c r="N86" s="23">
        <v>0.71</v>
      </c>
      <c r="O86" s="22">
        <v>37798</v>
      </c>
      <c r="P86" s="22">
        <v>36850</v>
      </c>
      <c r="Q86" s="26">
        <v>37798</v>
      </c>
      <c r="R86" s="26">
        <v>2210</v>
      </c>
      <c r="S86" s="22" t="s">
        <v>114</v>
      </c>
      <c r="T86" s="22" t="s">
        <v>116</v>
      </c>
      <c r="U86" s="26">
        <v>54.65</v>
      </c>
      <c r="V86" s="26">
        <v>1</v>
      </c>
      <c r="W86" s="26">
        <v>1.92</v>
      </c>
      <c r="X86" s="26">
        <v>0.50600000000000001</v>
      </c>
      <c r="Y86" s="26">
        <f t="shared" si="6"/>
        <v>1.92</v>
      </c>
      <c r="Z86" s="26">
        <f t="shared" si="7"/>
        <v>0.50600000000000001</v>
      </c>
      <c r="AA86" s="26">
        <v>0.26800000000000002</v>
      </c>
      <c r="AB86" s="27">
        <v>2.4457809958919898</v>
      </c>
      <c r="AC86">
        <f t="shared" si="8"/>
        <v>3682</v>
      </c>
      <c r="AD86">
        <f t="shared" si="9"/>
        <v>16</v>
      </c>
      <c r="AE86">
        <f t="shared" si="10"/>
        <v>4.0999999999999996</v>
      </c>
      <c r="AF86">
        <f>'TP Factors'!$D$4</f>
        <v>0.98096512680287296</v>
      </c>
      <c r="AG86">
        <f t="shared" si="11"/>
        <v>4</v>
      </c>
    </row>
    <row r="87" spans="1:33">
      <c r="A87" s="22" t="s">
        <v>109</v>
      </c>
      <c r="B87" s="22">
        <v>14</v>
      </c>
      <c r="C87" s="22" t="s">
        <v>110</v>
      </c>
      <c r="D87" s="23">
        <v>33.47</v>
      </c>
      <c r="E87" s="22" t="s">
        <v>111</v>
      </c>
      <c r="F87" s="22">
        <v>3456</v>
      </c>
      <c r="G87" s="24">
        <v>0</v>
      </c>
      <c r="H87" s="22" t="s">
        <v>112</v>
      </c>
      <c r="I87" s="22" t="s">
        <v>113</v>
      </c>
      <c r="J87" s="22">
        <v>418</v>
      </c>
      <c r="K87" s="25">
        <v>219.986651669</v>
      </c>
      <c r="L87" s="25">
        <v>2650.1749546699998</v>
      </c>
      <c r="M87" s="23">
        <v>0</v>
      </c>
      <c r="N87" s="23">
        <v>0</v>
      </c>
      <c r="O87" s="22">
        <v>37920</v>
      </c>
      <c r="P87" s="22">
        <v>36972</v>
      </c>
      <c r="Q87" s="26">
        <v>37920</v>
      </c>
      <c r="R87" s="26">
        <v>6181</v>
      </c>
      <c r="S87" s="22" t="s">
        <v>114</v>
      </c>
      <c r="T87" s="22" t="s">
        <v>134</v>
      </c>
      <c r="U87" s="26">
        <v>54.65</v>
      </c>
      <c r="V87" s="26">
        <v>1</v>
      </c>
      <c r="W87" s="26">
        <v>0</v>
      </c>
      <c r="X87" s="26">
        <v>0</v>
      </c>
      <c r="Y87" s="26">
        <f t="shared" si="6"/>
        <v>0</v>
      </c>
      <c r="Z87" s="26">
        <f t="shared" si="7"/>
        <v>0</v>
      </c>
      <c r="AA87" s="26">
        <v>0.30299999999999999</v>
      </c>
      <c r="AB87" s="27">
        <v>5.3060602292067001E-4</v>
      </c>
      <c r="AC87">
        <f t="shared" si="8"/>
        <v>1</v>
      </c>
      <c r="AD87">
        <f t="shared" si="9"/>
        <v>0</v>
      </c>
      <c r="AE87">
        <f t="shared" si="10"/>
        <v>0</v>
      </c>
      <c r="AF87">
        <f>'TP Factors'!$D$4</f>
        <v>0.98096512680287296</v>
      </c>
      <c r="AG87">
        <f t="shared" si="11"/>
        <v>0</v>
      </c>
    </row>
    <row r="88" spans="1:33">
      <c r="A88" s="22" t="s">
        <v>109</v>
      </c>
      <c r="B88" s="22">
        <v>14</v>
      </c>
      <c r="C88" s="22" t="s">
        <v>110</v>
      </c>
      <c r="D88" s="23">
        <v>33.47</v>
      </c>
      <c r="E88" s="22" t="s">
        <v>111</v>
      </c>
      <c r="F88" s="22">
        <v>3456</v>
      </c>
      <c r="G88" s="24">
        <v>30.5</v>
      </c>
      <c r="H88" s="22" t="s">
        <v>112</v>
      </c>
      <c r="I88" s="22" t="s">
        <v>113</v>
      </c>
      <c r="J88" s="22">
        <v>31</v>
      </c>
      <c r="K88" s="25">
        <v>94.493752371300005</v>
      </c>
      <c r="L88" s="25">
        <v>218.57963467600001</v>
      </c>
      <c r="M88" s="23">
        <v>0.06</v>
      </c>
      <c r="N88" s="23">
        <v>0.02</v>
      </c>
      <c r="O88" s="22">
        <v>37981</v>
      </c>
      <c r="P88" s="22">
        <v>37033</v>
      </c>
      <c r="Q88" s="26">
        <v>37981</v>
      </c>
      <c r="R88" s="26">
        <v>2210</v>
      </c>
      <c r="S88" s="22" t="s">
        <v>114</v>
      </c>
      <c r="T88" s="22" t="s">
        <v>116</v>
      </c>
      <c r="U88" s="26">
        <v>54.65</v>
      </c>
      <c r="V88" s="26">
        <v>1</v>
      </c>
      <c r="W88" s="26">
        <v>1.92</v>
      </c>
      <c r="X88" s="26">
        <v>0.50600000000000001</v>
      </c>
      <c r="Y88" s="26">
        <f t="shared" si="6"/>
        <v>1.92</v>
      </c>
      <c r="Z88" s="26">
        <f t="shared" si="7"/>
        <v>0.50600000000000001</v>
      </c>
      <c r="AA88" s="26">
        <v>0.26800000000000002</v>
      </c>
      <c r="AB88" s="27">
        <v>5.3094732866871698E-2</v>
      </c>
      <c r="AC88">
        <f t="shared" si="8"/>
        <v>80</v>
      </c>
      <c r="AD88">
        <f t="shared" si="9"/>
        <v>0</v>
      </c>
      <c r="AE88">
        <f t="shared" si="10"/>
        <v>0.1</v>
      </c>
      <c r="AF88">
        <f>'TP Factors'!$D$4</f>
        <v>0.98096512680287296</v>
      </c>
      <c r="AG88">
        <f t="shared" si="11"/>
        <v>0.1</v>
      </c>
    </row>
    <row r="89" spans="1:33">
      <c r="A89" s="22" t="s">
        <v>109</v>
      </c>
      <c r="B89" s="22">
        <v>14</v>
      </c>
      <c r="C89" s="22" t="s">
        <v>110</v>
      </c>
      <c r="D89" s="23">
        <v>33.47</v>
      </c>
      <c r="E89" s="22" t="s">
        <v>111</v>
      </c>
      <c r="F89" s="22">
        <v>3456</v>
      </c>
      <c r="G89" s="24">
        <v>0</v>
      </c>
      <c r="H89" s="22" t="s">
        <v>112</v>
      </c>
      <c r="I89" s="22" t="s">
        <v>113</v>
      </c>
      <c r="J89" s="22">
        <v>135</v>
      </c>
      <c r="K89" s="25">
        <v>177.53072642500001</v>
      </c>
      <c r="L89" s="25">
        <v>858.62530035099996</v>
      </c>
      <c r="M89" s="23">
        <v>0</v>
      </c>
      <c r="N89" s="23">
        <v>0</v>
      </c>
      <c r="O89" s="22">
        <v>38030</v>
      </c>
      <c r="P89" s="22">
        <v>37082</v>
      </c>
      <c r="Q89" s="26">
        <v>38030</v>
      </c>
      <c r="R89" s="26">
        <v>6181</v>
      </c>
      <c r="S89" s="22" t="s">
        <v>114</v>
      </c>
      <c r="T89" s="22" t="s">
        <v>134</v>
      </c>
      <c r="U89" s="26">
        <v>54.65</v>
      </c>
      <c r="V89" s="26">
        <v>1</v>
      </c>
      <c r="W89" s="26">
        <v>0</v>
      </c>
      <c r="X89" s="26">
        <v>0</v>
      </c>
      <c r="Y89" s="26">
        <f t="shared" si="6"/>
        <v>0</v>
      </c>
      <c r="Z89" s="26">
        <f t="shared" si="7"/>
        <v>0</v>
      </c>
      <c r="AA89" s="26">
        <v>0.30299999999999999</v>
      </c>
      <c r="AB89" s="27">
        <v>7.6937211354300003E-6</v>
      </c>
      <c r="AC89">
        <f t="shared" si="8"/>
        <v>0</v>
      </c>
      <c r="AD89">
        <f t="shared" si="9"/>
        <v>0</v>
      </c>
      <c r="AE89">
        <f t="shared" si="10"/>
        <v>0</v>
      </c>
      <c r="AF89">
        <f>'TP Factors'!$D$4</f>
        <v>0.98096512680287296</v>
      </c>
      <c r="AG89">
        <f t="shared" si="11"/>
        <v>0</v>
      </c>
    </row>
    <row r="90" spans="1:33">
      <c r="A90" s="22" t="s">
        <v>109</v>
      </c>
      <c r="B90" s="22">
        <v>14</v>
      </c>
      <c r="C90" s="22" t="s">
        <v>110</v>
      </c>
      <c r="D90" s="23">
        <v>33.47</v>
      </c>
      <c r="E90" s="22" t="s">
        <v>111</v>
      </c>
      <c r="F90" s="22">
        <v>3456</v>
      </c>
      <c r="G90" s="24">
        <v>0</v>
      </c>
      <c r="H90" s="22" t="s">
        <v>112</v>
      </c>
      <c r="I90" s="22" t="s">
        <v>113</v>
      </c>
      <c r="J90" s="22">
        <v>614</v>
      </c>
      <c r="K90" s="25">
        <v>327.804230346</v>
      </c>
      <c r="L90" s="25">
        <v>3889.3758563900001</v>
      </c>
      <c r="M90" s="23">
        <v>0</v>
      </c>
      <c r="N90" s="23">
        <v>0</v>
      </c>
      <c r="O90" s="22">
        <v>38031</v>
      </c>
      <c r="P90" s="22">
        <v>37083</v>
      </c>
      <c r="Q90" s="26">
        <v>38031</v>
      </c>
      <c r="R90" s="26">
        <v>6170</v>
      </c>
      <c r="S90" s="22" t="s">
        <v>114</v>
      </c>
      <c r="T90" s="22" t="s">
        <v>115</v>
      </c>
      <c r="U90" s="26">
        <v>54.65</v>
      </c>
      <c r="V90" s="26">
        <v>1</v>
      </c>
      <c r="W90" s="26">
        <v>0</v>
      </c>
      <c r="X90" s="26">
        <v>0</v>
      </c>
      <c r="Y90" s="26">
        <f t="shared" si="6"/>
        <v>0</v>
      </c>
      <c r="Z90" s="26">
        <f t="shared" si="7"/>
        <v>0</v>
      </c>
      <c r="AA90" s="26">
        <v>0.30299999999999999</v>
      </c>
      <c r="AB90" s="27">
        <v>6.2585357291986702E-3</v>
      </c>
      <c r="AC90">
        <f t="shared" si="8"/>
        <v>11</v>
      </c>
      <c r="AD90">
        <f t="shared" si="9"/>
        <v>0</v>
      </c>
      <c r="AE90">
        <f t="shared" si="10"/>
        <v>0</v>
      </c>
      <c r="AF90">
        <f>'TP Factors'!$D$4</f>
        <v>0.98096512680287296</v>
      </c>
      <c r="AG90">
        <f t="shared" si="11"/>
        <v>0</v>
      </c>
    </row>
    <row r="91" spans="1:33">
      <c r="A91" s="22" t="s">
        <v>109</v>
      </c>
      <c r="B91" s="22">
        <v>14</v>
      </c>
      <c r="C91" s="22" t="s">
        <v>110</v>
      </c>
      <c r="D91" s="23">
        <v>33.47</v>
      </c>
      <c r="E91" s="22" t="s">
        <v>111</v>
      </c>
      <c r="F91" s="22">
        <v>3456</v>
      </c>
      <c r="G91" s="24">
        <v>0</v>
      </c>
      <c r="H91" s="22" t="s">
        <v>112</v>
      </c>
      <c r="I91" s="22" t="s">
        <v>113</v>
      </c>
      <c r="J91" s="22">
        <v>529</v>
      </c>
      <c r="K91" s="25">
        <v>464.87944326500002</v>
      </c>
      <c r="L91" s="25">
        <v>3354.55101066</v>
      </c>
      <c r="M91" s="23">
        <v>0</v>
      </c>
      <c r="N91" s="23">
        <v>0</v>
      </c>
      <c r="O91" s="22">
        <v>38060</v>
      </c>
      <c r="P91" s="22">
        <v>37112</v>
      </c>
      <c r="Q91" s="26">
        <v>38060</v>
      </c>
      <c r="R91" s="26">
        <v>6170</v>
      </c>
      <c r="S91" s="22" t="s">
        <v>114</v>
      </c>
      <c r="T91" s="22" t="s">
        <v>115</v>
      </c>
      <c r="U91" s="26">
        <v>54.65</v>
      </c>
      <c r="V91" s="26">
        <v>1</v>
      </c>
      <c r="W91" s="26">
        <v>0</v>
      </c>
      <c r="X91" s="26">
        <v>0</v>
      </c>
      <c r="Y91" s="26">
        <f t="shared" si="6"/>
        <v>0</v>
      </c>
      <c r="Z91" s="26">
        <f t="shared" si="7"/>
        <v>0</v>
      </c>
      <c r="AA91" s="26">
        <v>0.30299999999999999</v>
      </c>
      <c r="AB91" s="27">
        <v>0.12628661071464201</v>
      </c>
      <c r="AC91">
        <f t="shared" si="8"/>
        <v>215</v>
      </c>
      <c r="AD91">
        <f t="shared" si="9"/>
        <v>0</v>
      </c>
      <c r="AE91">
        <f t="shared" si="10"/>
        <v>0</v>
      </c>
      <c r="AF91">
        <f>'TP Factors'!$D$4</f>
        <v>0.98096512680287296</v>
      </c>
      <c r="AG91">
        <f t="shared" si="11"/>
        <v>0</v>
      </c>
    </row>
    <row r="92" spans="1:33">
      <c r="A92" s="22" t="s">
        <v>109</v>
      </c>
      <c r="B92" s="22">
        <v>14</v>
      </c>
      <c r="C92" s="22" t="s">
        <v>110</v>
      </c>
      <c r="D92" s="23">
        <v>33.47</v>
      </c>
      <c r="E92" s="22" t="s">
        <v>111</v>
      </c>
      <c r="F92" s="22">
        <v>3456</v>
      </c>
      <c r="G92" s="24">
        <v>30.5</v>
      </c>
      <c r="H92" s="22" t="s">
        <v>112</v>
      </c>
      <c r="I92" s="22" t="s">
        <v>113</v>
      </c>
      <c r="J92" s="22">
        <v>375</v>
      </c>
      <c r="K92" s="25">
        <v>200.38401453399999</v>
      </c>
      <c r="L92" s="25">
        <v>2528.0209777300001</v>
      </c>
      <c r="M92" s="23">
        <v>0.72</v>
      </c>
      <c r="N92" s="23">
        <v>0.19</v>
      </c>
      <c r="O92" s="22">
        <v>38137</v>
      </c>
      <c r="P92" s="22">
        <v>37189</v>
      </c>
      <c r="Q92" s="26">
        <v>38137</v>
      </c>
      <c r="R92" s="26">
        <v>2210</v>
      </c>
      <c r="S92" s="22" t="s">
        <v>124</v>
      </c>
      <c r="T92" s="22" t="s">
        <v>125</v>
      </c>
      <c r="U92" s="26">
        <v>54.65</v>
      </c>
      <c r="V92" s="26">
        <v>1</v>
      </c>
      <c r="W92" s="26">
        <v>1.92</v>
      </c>
      <c r="X92" s="26">
        <v>0.50600000000000001</v>
      </c>
      <c r="Y92" s="26">
        <f t="shared" si="6"/>
        <v>1.92</v>
      </c>
      <c r="Z92" s="26">
        <f t="shared" si="7"/>
        <v>0.50600000000000001</v>
      </c>
      <c r="AA92" s="26">
        <v>0.28499999999999998</v>
      </c>
      <c r="AB92" s="27">
        <v>0.61990911332660403</v>
      </c>
      <c r="AC92">
        <f t="shared" si="8"/>
        <v>992</v>
      </c>
      <c r="AD92">
        <f t="shared" si="9"/>
        <v>4</v>
      </c>
      <c r="AE92">
        <f t="shared" si="10"/>
        <v>1.1000000000000001</v>
      </c>
      <c r="AF92">
        <f>'TP Factors'!$D$4</f>
        <v>0.98096512680287296</v>
      </c>
      <c r="AG92">
        <f t="shared" si="11"/>
        <v>1.1000000000000001</v>
      </c>
    </row>
    <row r="93" spans="1:33">
      <c r="A93" s="22" t="s">
        <v>109</v>
      </c>
      <c r="B93" s="22">
        <v>14</v>
      </c>
      <c r="C93" s="22" t="s">
        <v>110</v>
      </c>
      <c r="D93" s="23">
        <v>33.47</v>
      </c>
      <c r="E93" s="22" t="s">
        <v>111</v>
      </c>
      <c r="F93" s="22">
        <v>3456</v>
      </c>
      <c r="G93" s="24">
        <v>0</v>
      </c>
      <c r="H93" s="22" t="s">
        <v>112</v>
      </c>
      <c r="I93" s="22" t="s">
        <v>113</v>
      </c>
      <c r="J93" s="22">
        <v>18</v>
      </c>
      <c r="K93" s="25">
        <v>77.347060878099995</v>
      </c>
      <c r="L93" s="25">
        <v>116.320556908</v>
      </c>
      <c r="M93" s="23">
        <v>0</v>
      </c>
      <c r="N93" s="23">
        <v>0</v>
      </c>
      <c r="O93" s="22">
        <v>38142</v>
      </c>
      <c r="P93" s="22">
        <v>37194</v>
      </c>
      <c r="Q93" s="26">
        <v>38142</v>
      </c>
      <c r="R93" s="26">
        <v>6170</v>
      </c>
      <c r="S93" s="22" t="s">
        <v>114</v>
      </c>
      <c r="T93" s="22" t="s">
        <v>115</v>
      </c>
      <c r="U93" s="26">
        <v>54.65</v>
      </c>
      <c r="V93" s="26">
        <v>1</v>
      </c>
      <c r="W93" s="26">
        <v>0</v>
      </c>
      <c r="X93" s="26">
        <v>0</v>
      </c>
      <c r="Y93" s="26">
        <f t="shared" si="6"/>
        <v>0</v>
      </c>
      <c r="Z93" s="26">
        <f t="shared" si="7"/>
        <v>0</v>
      </c>
      <c r="AA93" s="26">
        <v>0.30299999999999999</v>
      </c>
      <c r="AB93" s="27">
        <v>5.09902158276392E-3</v>
      </c>
      <c r="AC93">
        <f t="shared" si="8"/>
        <v>9</v>
      </c>
      <c r="AD93">
        <f t="shared" si="9"/>
        <v>0</v>
      </c>
      <c r="AE93">
        <f t="shared" si="10"/>
        <v>0</v>
      </c>
      <c r="AF93">
        <f>'TP Factors'!$D$4</f>
        <v>0.98096512680287296</v>
      </c>
      <c r="AG93">
        <f t="shared" si="11"/>
        <v>0</v>
      </c>
    </row>
    <row r="94" spans="1:33">
      <c r="A94" s="22" t="s">
        <v>109</v>
      </c>
      <c r="B94" s="22">
        <v>14</v>
      </c>
      <c r="C94" s="22" t="s">
        <v>110</v>
      </c>
      <c r="D94" s="23">
        <v>33.47</v>
      </c>
      <c r="E94" s="22" t="s">
        <v>111</v>
      </c>
      <c r="F94" s="22">
        <v>3456</v>
      </c>
      <c r="G94" s="24">
        <v>30.5</v>
      </c>
      <c r="H94" s="22" t="s">
        <v>112</v>
      </c>
      <c r="I94" s="22" t="s">
        <v>113</v>
      </c>
      <c r="J94" s="22">
        <v>78</v>
      </c>
      <c r="K94" s="25">
        <v>253.12396538799999</v>
      </c>
      <c r="L94" s="25">
        <v>526.467052438</v>
      </c>
      <c r="M94" s="23">
        <v>0.15</v>
      </c>
      <c r="N94" s="23">
        <v>0.04</v>
      </c>
      <c r="O94" s="22">
        <v>38150</v>
      </c>
      <c r="P94" s="22">
        <v>37202</v>
      </c>
      <c r="Q94" s="26">
        <v>38150</v>
      </c>
      <c r="R94" s="26">
        <v>2210</v>
      </c>
      <c r="S94" s="22" t="s">
        <v>124</v>
      </c>
      <c r="T94" s="22" t="s">
        <v>125</v>
      </c>
      <c r="U94" s="26">
        <v>54.65</v>
      </c>
      <c r="V94" s="26">
        <v>1</v>
      </c>
      <c r="W94" s="26">
        <v>1.92</v>
      </c>
      <c r="X94" s="26">
        <v>0.50600000000000001</v>
      </c>
      <c r="Y94" s="26">
        <f t="shared" si="6"/>
        <v>1.92</v>
      </c>
      <c r="Z94" s="26">
        <f t="shared" si="7"/>
        <v>0.50600000000000001</v>
      </c>
      <c r="AA94" s="26">
        <v>0.28499999999999998</v>
      </c>
      <c r="AB94" s="27">
        <v>1.3931121977242601E-2</v>
      </c>
      <c r="AC94">
        <f t="shared" si="8"/>
        <v>22</v>
      </c>
      <c r="AD94">
        <f t="shared" si="9"/>
        <v>0</v>
      </c>
      <c r="AE94">
        <f t="shared" si="10"/>
        <v>0</v>
      </c>
      <c r="AF94">
        <f>'TP Factors'!$D$4</f>
        <v>0.98096512680287296</v>
      </c>
      <c r="AG94">
        <f t="shared" si="11"/>
        <v>0</v>
      </c>
    </row>
    <row r="95" spans="1:33">
      <c r="A95" s="22" t="s">
        <v>109</v>
      </c>
      <c r="B95" s="22">
        <v>14</v>
      </c>
      <c r="C95" s="22" t="s">
        <v>110</v>
      </c>
      <c r="D95" s="23">
        <v>33.47</v>
      </c>
      <c r="E95" s="22" t="s">
        <v>111</v>
      </c>
      <c r="F95" s="22">
        <v>3456</v>
      </c>
      <c r="G95" s="24">
        <v>30.5</v>
      </c>
      <c r="H95" s="22" t="s">
        <v>112</v>
      </c>
      <c r="I95" s="22" t="s">
        <v>113</v>
      </c>
      <c r="J95" s="22">
        <v>5</v>
      </c>
      <c r="K95" s="25">
        <v>43.673586401000001</v>
      </c>
      <c r="L95" s="25">
        <v>33.325787532299998</v>
      </c>
      <c r="M95" s="23">
        <v>0.01</v>
      </c>
      <c r="N95" s="23">
        <v>0</v>
      </c>
      <c r="O95" s="22">
        <v>38152</v>
      </c>
      <c r="P95" s="22">
        <v>37204</v>
      </c>
      <c r="Q95" s="26">
        <v>38152</v>
      </c>
      <c r="R95" s="26">
        <v>2210</v>
      </c>
      <c r="S95" s="22" t="s">
        <v>124</v>
      </c>
      <c r="T95" s="22" t="s">
        <v>125</v>
      </c>
      <c r="U95" s="26">
        <v>54.65</v>
      </c>
      <c r="V95" s="26">
        <v>1</v>
      </c>
      <c r="W95" s="26">
        <v>1.92</v>
      </c>
      <c r="X95" s="26">
        <v>0.50600000000000001</v>
      </c>
      <c r="Y95" s="26">
        <f t="shared" si="6"/>
        <v>1.92</v>
      </c>
      <c r="Z95" s="26">
        <f t="shared" si="7"/>
        <v>0.50600000000000001</v>
      </c>
      <c r="AA95" s="26">
        <v>0.28499999999999998</v>
      </c>
      <c r="AB95" s="27">
        <v>5.7608044123270098E-3</v>
      </c>
      <c r="AC95">
        <f t="shared" si="8"/>
        <v>9</v>
      </c>
      <c r="AD95">
        <f t="shared" si="9"/>
        <v>0</v>
      </c>
      <c r="AE95">
        <f t="shared" si="10"/>
        <v>0</v>
      </c>
      <c r="AF95">
        <f>'TP Factors'!$D$4</f>
        <v>0.98096512680287296</v>
      </c>
      <c r="AG95">
        <f t="shared" si="11"/>
        <v>0</v>
      </c>
    </row>
    <row r="96" spans="1:33">
      <c r="A96" s="22" t="s">
        <v>109</v>
      </c>
      <c r="B96" s="22">
        <v>14</v>
      </c>
      <c r="C96" s="22" t="s">
        <v>110</v>
      </c>
      <c r="D96" s="23">
        <v>33.47</v>
      </c>
      <c r="E96" s="22" t="s">
        <v>111</v>
      </c>
      <c r="F96" s="22">
        <v>3456</v>
      </c>
      <c r="G96" s="24">
        <v>0</v>
      </c>
      <c r="H96" s="22" t="s">
        <v>112</v>
      </c>
      <c r="I96" s="22" t="s">
        <v>113</v>
      </c>
      <c r="J96" s="22">
        <v>2480</v>
      </c>
      <c r="K96" s="25">
        <v>747.05123739199996</v>
      </c>
      <c r="L96" s="25">
        <v>15721.5420703</v>
      </c>
      <c r="M96" s="23">
        <v>0</v>
      </c>
      <c r="N96" s="23">
        <v>0</v>
      </c>
      <c r="O96" s="22">
        <v>33813</v>
      </c>
      <c r="P96" s="22">
        <v>32907</v>
      </c>
      <c r="Q96" s="26">
        <v>33813</v>
      </c>
      <c r="R96" s="26">
        <v>6170</v>
      </c>
      <c r="S96" s="22" t="s">
        <v>130</v>
      </c>
      <c r="T96" s="22" t="s">
        <v>132</v>
      </c>
      <c r="U96" s="26">
        <v>54.65</v>
      </c>
      <c r="V96" s="26">
        <v>1</v>
      </c>
      <c r="W96" s="26">
        <v>0</v>
      </c>
      <c r="X96" s="26">
        <v>0</v>
      </c>
      <c r="Y96" s="26">
        <f t="shared" si="6"/>
        <v>0</v>
      </c>
      <c r="Z96" s="26">
        <f t="shared" si="7"/>
        <v>0</v>
      </c>
      <c r="AA96" s="26">
        <v>0.30299999999999999</v>
      </c>
      <c r="AB96" s="27">
        <v>4.8892045000369498E-2</v>
      </c>
      <c r="AC96">
        <f t="shared" si="8"/>
        <v>83</v>
      </c>
      <c r="AD96">
        <f t="shared" si="9"/>
        <v>0</v>
      </c>
      <c r="AE96">
        <f t="shared" si="10"/>
        <v>0</v>
      </c>
      <c r="AF96">
        <f>'TP Factors'!$D$4</f>
        <v>0.98096512680287296</v>
      </c>
      <c r="AG96">
        <f t="shared" si="11"/>
        <v>0</v>
      </c>
    </row>
    <row r="97" spans="1:33">
      <c r="A97" s="22" t="s">
        <v>109</v>
      </c>
      <c r="B97" s="22">
        <v>14</v>
      </c>
      <c r="C97" s="22" t="s">
        <v>110</v>
      </c>
      <c r="D97" s="23">
        <v>33.47</v>
      </c>
      <c r="E97" s="22" t="s">
        <v>111</v>
      </c>
      <c r="F97" s="22">
        <v>3456</v>
      </c>
      <c r="G97" s="24">
        <v>30.5</v>
      </c>
      <c r="H97" s="22" t="s">
        <v>112</v>
      </c>
      <c r="I97" s="22" t="s">
        <v>113</v>
      </c>
      <c r="J97" s="22">
        <v>98157</v>
      </c>
      <c r="K97" s="25">
        <v>10435.435613</v>
      </c>
      <c r="L97" s="25">
        <v>703442.68306499999</v>
      </c>
      <c r="M97" s="23">
        <v>188.46</v>
      </c>
      <c r="N97" s="23">
        <v>49.67</v>
      </c>
      <c r="O97" s="22">
        <v>36782</v>
      </c>
      <c r="P97" s="22">
        <v>35837</v>
      </c>
      <c r="Q97" s="26">
        <v>36782</v>
      </c>
      <c r="R97" s="26">
        <v>2210</v>
      </c>
      <c r="S97" s="22" t="s">
        <v>114</v>
      </c>
      <c r="T97" s="22" t="s">
        <v>116</v>
      </c>
      <c r="U97" s="26">
        <v>54.65</v>
      </c>
      <c r="V97" s="26">
        <v>1</v>
      </c>
      <c r="W97" s="26">
        <v>1.92</v>
      </c>
      <c r="X97" s="26">
        <v>0.50600000000000001</v>
      </c>
      <c r="Y97" s="26">
        <f t="shared" si="6"/>
        <v>1.92</v>
      </c>
      <c r="Z97" s="26">
        <f t="shared" si="7"/>
        <v>0.50600000000000001</v>
      </c>
      <c r="AA97" s="26">
        <v>0.26800000000000002</v>
      </c>
      <c r="AB97" s="27">
        <v>4.9252580733712898</v>
      </c>
      <c r="AC97">
        <f t="shared" si="8"/>
        <v>7415</v>
      </c>
      <c r="AD97">
        <f t="shared" si="9"/>
        <v>31</v>
      </c>
      <c r="AE97">
        <f t="shared" si="10"/>
        <v>8.3000000000000007</v>
      </c>
      <c r="AF97">
        <f>'TP Factors'!$D$4</f>
        <v>0.98096512680287296</v>
      </c>
      <c r="AG97">
        <f t="shared" si="11"/>
        <v>8.1</v>
      </c>
    </row>
    <row r="98" spans="1:33">
      <c r="A98" s="22" t="s">
        <v>109</v>
      </c>
      <c r="B98" s="22">
        <v>14</v>
      </c>
      <c r="C98" s="22" t="s">
        <v>110</v>
      </c>
      <c r="D98" s="23">
        <v>33.47</v>
      </c>
      <c r="E98" s="22" t="s">
        <v>111</v>
      </c>
      <c r="F98" s="22">
        <v>3456</v>
      </c>
      <c r="G98" s="24">
        <v>0</v>
      </c>
      <c r="H98" s="22" t="s">
        <v>112</v>
      </c>
      <c r="I98" s="22" t="s">
        <v>113</v>
      </c>
      <c r="J98" s="22">
        <v>24676</v>
      </c>
      <c r="K98" s="25">
        <v>3320.64251719</v>
      </c>
      <c r="L98" s="25">
        <v>156416.782649</v>
      </c>
      <c r="M98" s="23">
        <v>0</v>
      </c>
      <c r="N98" s="23">
        <v>0</v>
      </c>
      <c r="O98" s="22">
        <v>36927</v>
      </c>
      <c r="P98" s="22">
        <v>35980</v>
      </c>
      <c r="Q98" s="26">
        <v>36927</v>
      </c>
      <c r="R98" s="26">
        <v>6170</v>
      </c>
      <c r="S98" s="22" t="s">
        <v>114</v>
      </c>
      <c r="T98" s="22" t="s">
        <v>115</v>
      </c>
      <c r="U98" s="26">
        <v>54.65</v>
      </c>
      <c r="V98" s="26">
        <v>1</v>
      </c>
      <c r="W98" s="26">
        <v>0</v>
      </c>
      <c r="X98" s="26">
        <v>0</v>
      </c>
      <c r="Y98" s="26">
        <f t="shared" si="6"/>
        <v>0</v>
      </c>
      <c r="Z98" s="26">
        <f t="shared" si="7"/>
        <v>0</v>
      </c>
      <c r="AA98" s="26">
        <v>0.30299999999999999</v>
      </c>
      <c r="AB98" s="27">
        <v>8.9147988409721893E-3</v>
      </c>
      <c r="AC98">
        <f t="shared" si="8"/>
        <v>15</v>
      </c>
      <c r="AD98">
        <f t="shared" si="9"/>
        <v>0</v>
      </c>
      <c r="AE98">
        <f t="shared" si="10"/>
        <v>0</v>
      </c>
      <c r="AF98">
        <f>'TP Factors'!$D$4</f>
        <v>0.98096512680287296</v>
      </c>
      <c r="AG98">
        <f t="shared" si="11"/>
        <v>0</v>
      </c>
    </row>
    <row r="99" spans="1:33">
      <c r="A99" s="22" t="s">
        <v>109</v>
      </c>
      <c r="B99" s="22">
        <v>14</v>
      </c>
      <c r="C99" s="22" t="s">
        <v>110</v>
      </c>
      <c r="D99" s="23">
        <v>33.47</v>
      </c>
      <c r="E99" s="22" t="s">
        <v>111</v>
      </c>
      <c r="F99" s="22">
        <v>3456</v>
      </c>
      <c r="G99" s="24">
        <v>3</v>
      </c>
      <c r="H99" s="22" t="s">
        <v>112</v>
      </c>
      <c r="I99" s="22" t="s">
        <v>113</v>
      </c>
      <c r="J99" s="22">
        <v>2243</v>
      </c>
      <c r="K99" s="25">
        <v>485.90675002</v>
      </c>
      <c r="L99" s="25">
        <v>10431.6112758</v>
      </c>
      <c r="M99" s="23">
        <v>1.57</v>
      </c>
      <c r="N99" s="23">
        <v>0.2</v>
      </c>
      <c r="O99" s="22">
        <v>37501</v>
      </c>
      <c r="P99" s="22">
        <v>36553</v>
      </c>
      <c r="Q99" s="26">
        <v>37501</v>
      </c>
      <c r="R99" s="26">
        <v>4370</v>
      </c>
      <c r="S99" s="22" t="s">
        <v>130</v>
      </c>
      <c r="T99" s="22" t="s">
        <v>136</v>
      </c>
      <c r="U99" s="26">
        <v>54.65</v>
      </c>
      <c r="V99" s="26">
        <v>1</v>
      </c>
      <c r="W99" s="26">
        <v>0.7</v>
      </c>
      <c r="X99" s="26">
        <v>0.09</v>
      </c>
      <c r="Y99" s="26">
        <f t="shared" si="6"/>
        <v>0.7</v>
      </c>
      <c r="Z99" s="26">
        <f t="shared" si="7"/>
        <v>0.09</v>
      </c>
      <c r="AA99" s="26">
        <v>0.41299999999999998</v>
      </c>
      <c r="AB99" s="27">
        <v>4.5252395331379196E-3</v>
      </c>
      <c r="AC99">
        <f t="shared" si="8"/>
        <v>10</v>
      </c>
      <c r="AD99">
        <f t="shared" si="9"/>
        <v>0</v>
      </c>
      <c r="AE99">
        <f t="shared" si="10"/>
        <v>0</v>
      </c>
      <c r="AF99">
        <f>'TP Factors'!$D$4</f>
        <v>0.98096512680287296</v>
      </c>
      <c r="AG99">
        <f t="shared" si="11"/>
        <v>0</v>
      </c>
    </row>
    <row r="100" spans="1:33">
      <c r="A100" s="22" t="s">
        <v>109</v>
      </c>
      <c r="B100" s="22">
        <v>14</v>
      </c>
      <c r="C100" s="22" t="s">
        <v>110</v>
      </c>
      <c r="D100" s="23">
        <v>33.47</v>
      </c>
      <c r="E100" s="22" t="s">
        <v>111</v>
      </c>
      <c r="F100" s="22">
        <v>3456</v>
      </c>
      <c r="G100" s="24">
        <v>0</v>
      </c>
      <c r="H100" s="22" t="s">
        <v>112</v>
      </c>
      <c r="I100" s="22" t="s">
        <v>113</v>
      </c>
      <c r="J100" s="22">
        <v>2951</v>
      </c>
      <c r="K100" s="25">
        <v>684.49976349600001</v>
      </c>
      <c r="L100" s="25">
        <v>18704.814618199998</v>
      </c>
      <c r="M100" s="23">
        <v>0</v>
      </c>
      <c r="N100" s="23">
        <v>0</v>
      </c>
      <c r="O100" s="22">
        <v>37541</v>
      </c>
      <c r="P100" s="22">
        <v>36593</v>
      </c>
      <c r="Q100" s="26">
        <v>37541</v>
      </c>
      <c r="R100" s="26">
        <v>6170</v>
      </c>
      <c r="S100" s="22" t="s">
        <v>124</v>
      </c>
      <c r="T100" s="22" t="s">
        <v>126</v>
      </c>
      <c r="U100" s="26">
        <v>54.65</v>
      </c>
      <c r="V100" s="26">
        <v>1</v>
      </c>
      <c r="W100" s="26">
        <v>0</v>
      </c>
      <c r="X100" s="26">
        <v>0</v>
      </c>
      <c r="Y100" s="26">
        <f t="shared" si="6"/>
        <v>0</v>
      </c>
      <c r="Z100" s="26">
        <f t="shared" si="7"/>
        <v>0</v>
      </c>
      <c r="AA100" s="26">
        <v>0.30299999999999999</v>
      </c>
      <c r="AB100" s="27">
        <v>4.7281733712210101E-3</v>
      </c>
      <c r="AC100">
        <f t="shared" si="8"/>
        <v>8</v>
      </c>
      <c r="AD100">
        <f t="shared" si="9"/>
        <v>0</v>
      </c>
      <c r="AE100">
        <f t="shared" si="10"/>
        <v>0</v>
      </c>
      <c r="AF100">
        <f>'TP Factors'!$D$4</f>
        <v>0.98096512680287296</v>
      </c>
      <c r="AG100">
        <f t="shared" si="11"/>
        <v>0</v>
      </c>
    </row>
    <row r="101" spans="1:33">
      <c r="A101" s="22" t="s">
        <v>109</v>
      </c>
      <c r="B101" s="22">
        <v>14</v>
      </c>
      <c r="C101" s="22" t="s">
        <v>110</v>
      </c>
      <c r="D101" s="23">
        <v>33.47</v>
      </c>
      <c r="E101" s="22" t="s">
        <v>111</v>
      </c>
      <c r="F101" s="22">
        <v>3456</v>
      </c>
      <c r="G101" s="24">
        <v>30.5</v>
      </c>
      <c r="H101" s="22" t="s">
        <v>112</v>
      </c>
      <c r="I101" s="22" t="s">
        <v>113</v>
      </c>
      <c r="J101" s="22">
        <v>270</v>
      </c>
      <c r="K101" s="25">
        <v>406.03190438899998</v>
      </c>
      <c r="L101" s="25">
        <v>1718.7286509400001</v>
      </c>
      <c r="M101" s="23">
        <v>0.52</v>
      </c>
      <c r="N101" s="23">
        <v>0.14000000000000001</v>
      </c>
      <c r="O101" s="22">
        <v>37748</v>
      </c>
      <c r="P101" s="22">
        <v>36800</v>
      </c>
      <c r="Q101" s="26">
        <v>37748</v>
      </c>
      <c r="R101" s="26">
        <v>2210</v>
      </c>
      <c r="S101" s="22" t="s">
        <v>130</v>
      </c>
      <c r="T101" s="22" t="s">
        <v>133</v>
      </c>
      <c r="U101" s="26">
        <v>54.65</v>
      </c>
      <c r="V101" s="26">
        <v>1</v>
      </c>
      <c r="W101" s="26">
        <v>1.92</v>
      </c>
      <c r="X101" s="26">
        <v>0.50600000000000001</v>
      </c>
      <c r="Y101" s="26">
        <f t="shared" si="6"/>
        <v>1.92</v>
      </c>
      <c r="Z101" s="26">
        <f t="shared" si="7"/>
        <v>0.50600000000000001</v>
      </c>
      <c r="AA101" s="26">
        <v>0.30199999999999999</v>
      </c>
      <c r="AB101" s="27">
        <v>0.41047825269916999</v>
      </c>
      <c r="AC101">
        <f t="shared" si="8"/>
        <v>696</v>
      </c>
      <c r="AD101">
        <f t="shared" si="9"/>
        <v>3</v>
      </c>
      <c r="AE101">
        <f t="shared" si="10"/>
        <v>0.8</v>
      </c>
      <c r="AF101">
        <f>'TP Factors'!$D$4</f>
        <v>0.98096512680287296</v>
      </c>
      <c r="AG101">
        <f t="shared" si="11"/>
        <v>0.8</v>
      </c>
    </row>
    <row r="102" spans="1:33">
      <c r="A102" s="22" t="s">
        <v>109</v>
      </c>
      <c r="B102" s="22">
        <v>14</v>
      </c>
      <c r="C102" s="22" t="s">
        <v>110</v>
      </c>
      <c r="D102" s="23">
        <v>33.47</v>
      </c>
      <c r="E102" s="22" t="s">
        <v>111</v>
      </c>
      <c r="F102" s="22">
        <v>3456</v>
      </c>
      <c r="G102" s="24">
        <v>30.5</v>
      </c>
      <c r="H102" s="22" t="s">
        <v>112</v>
      </c>
      <c r="I102" s="22" t="s">
        <v>113</v>
      </c>
      <c r="J102" s="22">
        <v>52</v>
      </c>
      <c r="K102" s="25">
        <v>107.69247341000001</v>
      </c>
      <c r="L102" s="25">
        <v>351.15534118099998</v>
      </c>
      <c r="M102" s="23">
        <v>0.1</v>
      </c>
      <c r="N102" s="23">
        <v>0.03</v>
      </c>
      <c r="O102" s="22">
        <v>37766</v>
      </c>
      <c r="P102" s="22">
        <v>36818</v>
      </c>
      <c r="Q102" s="26">
        <v>37766</v>
      </c>
      <c r="R102" s="26">
        <v>2210</v>
      </c>
      <c r="S102" s="22" t="s">
        <v>124</v>
      </c>
      <c r="T102" s="22" t="s">
        <v>125</v>
      </c>
      <c r="U102" s="26">
        <v>54.65</v>
      </c>
      <c r="V102" s="26">
        <v>1</v>
      </c>
      <c r="W102" s="26">
        <v>1.92</v>
      </c>
      <c r="X102" s="26">
        <v>0.50600000000000001</v>
      </c>
      <c r="Y102" s="26">
        <f t="shared" si="6"/>
        <v>1.92</v>
      </c>
      <c r="Z102" s="26">
        <f t="shared" si="7"/>
        <v>0.50600000000000001</v>
      </c>
      <c r="AA102" s="26">
        <v>0.28499999999999998</v>
      </c>
      <c r="AB102" s="27">
        <v>8.6045876957966602E-2</v>
      </c>
      <c r="AC102">
        <f t="shared" si="8"/>
        <v>138</v>
      </c>
      <c r="AD102">
        <f t="shared" si="9"/>
        <v>1</v>
      </c>
      <c r="AE102">
        <f t="shared" si="10"/>
        <v>0.2</v>
      </c>
      <c r="AF102">
        <f>'TP Factors'!$D$4</f>
        <v>0.98096512680287296</v>
      </c>
      <c r="AG102">
        <f t="shared" si="11"/>
        <v>0.2</v>
      </c>
    </row>
    <row r="103" spans="1:33">
      <c r="A103" s="22" t="s">
        <v>109</v>
      </c>
      <c r="B103" s="22">
        <v>14</v>
      </c>
      <c r="C103" s="22" t="s">
        <v>110</v>
      </c>
      <c r="D103" s="23">
        <v>33.47</v>
      </c>
      <c r="E103" s="22" t="s">
        <v>111</v>
      </c>
      <c r="F103" s="22">
        <v>3456</v>
      </c>
      <c r="G103" s="24">
        <v>0</v>
      </c>
      <c r="H103" s="22" t="s">
        <v>112</v>
      </c>
      <c r="I103" s="22" t="s">
        <v>113</v>
      </c>
      <c r="J103" s="22">
        <v>10</v>
      </c>
      <c r="K103" s="25">
        <v>84.083355207500006</v>
      </c>
      <c r="L103" s="25">
        <v>66.000458199999997</v>
      </c>
      <c r="M103" s="23">
        <v>0</v>
      </c>
      <c r="N103" s="23">
        <v>0</v>
      </c>
      <c r="O103" s="22">
        <v>37804</v>
      </c>
      <c r="P103" s="22">
        <v>36856</v>
      </c>
      <c r="Q103" s="26">
        <v>37804</v>
      </c>
      <c r="R103" s="26">
        <v>6170</v>
      </c>
      <c r="S103" s="22" t="s">
        <v>114</v>
      </c>
      <c r="T103" s="22" t="s">
        <v>115</v>
      </c>
      <c r="U103" s="26">
        <v>54.65</v>
      </c>
      <c r="V103" s="26">
        <v>1</v>
      </c>
      <c r="W103" s="26">
        <v>0</v>
      </c>
      <c r="X103" s="26">
        <v>0</v>
      </c>
      <c r="Y103" s="26">
        <f t="shared" si="6"/>
        <v>0</v>
      </c>
      <c r="Z103" s="26">
        <f t="shared" si="7"/>
        <v>0</v>
      </c>
      <c r="AA103" s="26">
        <v>0.30299999999999999</v>
      </c>
      <c r="AB103" s="27">
        <v>2.40781585306191E-3</v>
      </c>
      <c r="AC103">
        <f t="shared" si="8"/>
        <v>4</v>
      </c>
      <c r="AD103">
        <f t="shared" si="9"/>
        <v>0</v>
      </c>
      <c r="AE103">
        <f t="shared" si="10"/>
        <v>0</v>
      </c>
      <c r="AF103">
        <f>'TP Factors'!$D$4</f>
        <v>0.98096512680287296</v>
      </c>
      <c r="AG103">
        <f t="shared" si="11"/>
        <v>0</v>
      </c>
    </row>
    <row r="104" spans="1:33">
      <c r="A104" s="22" t="s">
        <v>109</v>
      </c>
      <c r="B104" s="22">
        <v>14</v>
      </c>
      <c r="C104" s="22" t="s">
        <v>110</v>
      </c>
      <c r="D104" s="23">
        <v>33.47</v>
      </c>
      <c r="E104" s="22" t="s">
        <v>111</v>
      </c>
      <c r="F104" s="22">
        <v>3456</v>
      </c>
      <c r="G104" s="24">
        <v>0</v>
      </c>
      <c r="H104" s="22" t="s">
        <v>112</v>
      </c>
      <c r="I104" s="22" t="s">
        <v>113</v>
      </c>
      <c r="J104" s="22">
        <v>450</v>
      </c>
      <c r="K104" s="25">
        <v>285.09260728599997</v>
      </c>
      <c r="L104" s="25">
        <v>2850.92389121</v>
      </c>
      <c r="M104" s="23">
        <v>0</v>
      </c>
      <c r="N104" s="23">
        <v>0</v>
      </c>
      <c r="O104" s="22">
        <v>36262</v>
      </c>
      <c r="P104" s="22">
        <v>35322</v>
      </c>
      <c r="Q104" s="26">
        <v>36262</v>
      </c>
      <c r="R104" s="26">
        <v>6170</v>
      </c>
      <c r="S104" s="22" t="s">
        <v>114</v>
      </c>
      <c r="T104" s="22" t="s">
        <v>115</v>
      </c>
      <c r="U104" s="26">
        <v>54.65</v>
      </c>
      <c r="V104" s="26">
        <v>1</v>
      </c>
      <c r="W104" s="26">
        <v>0</v>
      </c>
      <c r="X104" s="26">
        <v>0</v>
      </c>
      <c r="Y104" s="26">
        <f t="shared" si="6"/>
        <v>0</v>
      </c>
      <c r="Z104" s="26">
        <f t="shared" si="7"/>
        <v>0</v>
      </c>
      <c r="AA104" s="26">
        <v>0.30299999999999999</v>
      </c>
      <c r="AB104" s="27">
        <v>0.39129229562078499</v>
      </c>
      <c r="AC104">
        <f t="shared" si="8"/>
        <v>666</v>
      </c>
      <c r="AD104">
        <f t="shared" si="9"/>
        <v>0</v>
      </c>
      <c r="AE104">
        <f t="shared" si="10"/>
        <v>0</v>
      </c>
      <c r="AF104">
        <f>'TP Factors'!$D$4</f>
        <v>0.98096512680287296</v>
      </c>
      <c r="AG104">
        <f t="shared" si="11"/>
        <v>0</v>
      </c>
    </row>
    <row r="105" spans="1:33">
      <c r="A105" s="22" t="s">
        <v>109</v>
      </c>
      <c r="B105" s="22">
        <v>14</v>
      </c>
      <c r="C105" s="22" t="s">
        <v>110</v>
      </c>
      <c r="D105" s="23">
        <v>33.47</v>
      </c>
      <c r="E105" s="22" t="s">
        <v>111</v>
      </c>
      <c r="F105" s="22">
        <v>3456</v>
      </c>
      <c r="G105" s="24">
        <v>30.5</v>
      </c>
      <c r="H105" s="22" t="s">
        <v>112</v>
      </c>
      <c r="I105" s="22" t="s">
        <v>113</v>
      </c>
      <c r="J105" s="22">
        <v>34</v>
      </c>
      <c r="K105" s="25">
        <v>99.877360669599994</v>
      </c>
      <c r="L105" s="25">
        <v>231.43745380600001</v>
      </c>
      <c r="M105" s="23">
        <v>7.0000000000000007E-2</v>
      </c>
      <c r="N105" s="23">
        <v>0.02</v>
      </c>
      <c r="O105" s="22">
        <v>36282</v>
      </c>
      <c r="P105" s="22">
        <v>35342</v>
      </c>
      <c r="Q105" s="26">
        <v>36282</v>
      </c>
      <c r="R105" s="26">
        <v>2210</v>
      </c>
      <c r="S105" s="22" t="s">
        <v>124</v>
      </c>
      <c r="T105" s="22" t="s">
        <v>125</v>
      </c>
      <c r="U105" s="26">
        <v>54.65</v>
      </c>
      <c r="V105" s="26">
        <v>1</v>
      </c>
      <c r="W105" s="26">
        <v>1.92</v>
      </c>
      <c r="X105" s="26">
        <v>0.50600000000000001</v>
      </c>
      <c r="Y105" s="26">
        <f t="shared" si="6"/>
        <v>1.92</v>
      </c>
      <c r="Z105" s="26">
        <f t="shared" si="7"/>
        <v>0.50600000000000001</v>
      </c>
      <c r="AA105" s="26">
        <v>0.28499999999999998</v>
      </c>
      <c r="AB105" s="27">
        <v>5.65419153988014E-2</v>
      </c>
      <c r="AC105">
        <f t="shared" si="8"/>
        <v>91</v>
      </c>
      <c r="AD105">
        <f t="shared" si="9"/>
        <v>0</v>
      </c>
      <c r="AE105">
        <f t="shared" si="10"/>
        <v>0.1</v>
      </c>
      <c r="AF105">
        <f>'TP Factors'!$D$4</f>
        <v>0.98096512680287296</v>
      </c>
      <c r="AG105">
        <f t="shared" si="11"/>
        <v>0.1</v>
      </c>
    </row>
    <row r="106" spans="1:33">
      <c r="A106" s="22" t="s">
        <v>109</v>
      </c>
      <c r="B106" s="22">
        <v>14</v>
      </c>
      <c r="C106" s="22" t="s">
        <v>110</v>
      </c>
      <c r="D106" s="23">
        <v>33.47</v>
      </c>
      <c r="E106" s="22" t="s">
        <v>111</v>
      </c>
      <c r="F106" s="22">
        <v>3456</v>
      </c>
      <c r="G106" s="24">
        <v>0</v>
      </c>
      <c r="H106" s="22" t="s">
        <v>112</v>
      </c>
      <c r="I106" s="22" t="s">
        <v>113</v>
      </c>
      <c r="J106" s="22">
        <v>162</v>
      </c>
      <c r="K106" s="25">
        <v>171.88841212400001</v>
      </c>
      <c r="L106" s="25">
        <v>1028.1055631300001</v>
      </c>
      <c r="M106" s="23">
        <v>0</v>
      </c>
      <c r="N106" s="23">
        <v>0</v>
      </c>
      <c r="O106" s="22">
        <v>36286</v>
      </c>
      <c r="P106" s="22">
        <v>35346</v>
      </c>
      <c r="Q106" s="26">
        <v>36286</v>
      </c>
      <c r="R106" s="26">
        <v>6460</v>
      </c>
      <c r="S106" s="22" t="s">
        <v>114</v>
      </c>
      <c r="T106" s="22" t="s">
        <v>118</v>
      </c>
      <c r="U106" s="26">
        <v>54.65</v>
      </c>
      <c r="V106" s="26">
        <v>1</v>
      </c>
      <c r="W106" s="26">
        <v>0</v>
      </c>
      <c r="X106" s="26">
        <v>0</v>
      </c>
      <c r="Y106" s="26">
        <f t="shared" si="6"/>
        <v>0</v>
      </c>
      <c r="Z106" s="26">
        <f t="shared" si="7"/>
        <v>0</v>
      </c>
      <c r="AA106" s="26">
        <v>0.30299999999999999</v>
      </c>
      <c r="AB106" s="27">
        <v>3.1161090714621901E-3</v>
      </c>
      <c r="AC106">
        <f t="shared" si="8"/>
        <v>5</v>
      </c>
      <c r="AD106">
        <f t="shared" si="9"/>
        <v>0</v>
      </c>
      <c r="AE106">
        <f t="shared" si="10"/>
        <v>0</v>
      </c>
      <c r="AF106">
        <f>'TP Factors'!$D$4</f>
        <v>0.98096512680287296</v>
      </c>
      <c r="AG106">
        <f t="shared" si="11"/>
        <v>0</v>
      </c>
    </row>
    <row r="107" spans="1:33">
      <c r="A107" s="22" t="s">
        <v>109</v>
      </c>
      <c r="B107" s="22">
        <v>14</v>
      </c>
      <c r="C107" s="22" t="s">
        <v>110</v>
      </c>
      <c r="D107" s="23">
        <v>33.47</v>
      </c>
      <c r="E107" s="22" t="s">
        <v>111</v>
      </c>
      <c r="F107" s="22">
        <v>3456</v>
      </c>
      <c r="G107" s="24">
        <v>0</v>
      </c>
      <c r="H107" s="22" t="s">
        <v>112</v>
      </c>
      <c r="I107" s="22" t="s">
        <v>113</v>
      </c>
      <c r="J107" s="22">
        <v>6</v>
      </c>
      <c r="K107" s="25">
        <v>37.056427546099997</v>
      </c>
      <c r="L107" s="25">
        <v>35.300616552100003</v>
      </c>
      <c r="M107" s="23">
        <v>0</v>
      </c>
      <c r="N107" s="23">
        <v>0</v>
      </c>
      <c r="O107" s="22">
        <v>36287</v>
      </c>
      <c r="P107" s="22">
        <v>35347</v>
      </c>
      <c r="Q107" s="26">
        <v>36287</v>
      </c>
      <c r="R107" s="26">
        <v>6170</v>
      </c>
      <c r="S107" s="22" t="s">
        <v>114</v>
      </c>
      <c r="T107" s="22" t="s">
        <v>115</v>
      </c>
      <c r="U107" s="26">
        <v>54.65</v>
      </c>
      <c r="V107" s="26">
        <v>1</v>
      </c>
      <c r="W107" s="26">
        <v>0</v>
      </c>
      <c r="X107" s="26">
        <v>0</v>
      </c>
      <c r="Y107" s="26">
        <f t="shared" si="6"/>
        <v>0</v>
      </c>
      <c r="Z107" s="26">
        <f t="shared" si="7"/>
        <v>0</v>
      </c>
      <c r="AA107" s="26">
        <v>0.30299999999999999</v>
      </c>
      <c r="AB107" s="27">
        <v>1.2462945823486001E-4</v>
      </c>
      <c r="AC107">
        <f t="shared" si="8"/>
        <v>0</v>
      </c>
      <c r="AD107">
        <f t="shared" si="9"/>
        <v>0</v>
      </c>
      <c r="AE107">
        <f t="shared" si="10"/>
        <v>0</v>
      </c>
      <c r="AF107">
        <f>'TP Factors'!$D$4</f>
        <v>0.98096512680287296</v>
      </c>
      <c r="AG107">
        <f t="shared" si="11"/>
        <v>0</v>
      </c>
    </row>
    <row r="108" spans="1:33">
      <c r="A108" s="22" t="s">
        <v>109</v>
      </c>
      <c r="B108" s="22">
        <v>14</v>
      </c>
      <c r="C108" s="22" t="s">
        <v>110</v>
      </c>
      <c r="D108" s="23">
        <v>33.47</v>
      </c>
      <c r="E108" s="22" t="s">
        <v>111</v>
      </c>
      <c r="F108" s="22">
        <v>3456</v>
      </c>
      <c r="G108" s="24">
        <v>30.5</v>
      </c>
      <c r="H108" s="22" t="s">
        <v>112</v>
      </c>
      <c r="I108" s="22" t="s">
        <v>113</v>
      </c>
      <c r="J108" s="22">
        <v>37791</v>
      </c>
      <c r="K108" s="25">
        <v>5404.5268102399996</v>
      </c>
      <c r="L108" s="25">
        <v>270832.97490099998</v>
      </c>
      <c r="M108" s="23">
        <v>72.56</v>
      </c>
      <c r="N108" s="23">
        <v>19.12</v>
      </c>
      <c r="O108" s="22">
        <v>36289</v>
      </c>
      <c r="P108" s="22">
        <v>35349</v>
      </c>
      <c r="Q108" s="26">
        <v>36289</v>
      </c>
      <c r="R108" s="26">
        <v>2210</v>
      </c>
      <c r="S108" s="22" t="s">
        <v>114</v>
      </c>
      <c r="T108" s="22" t="s">
        <v>116</v>
      </c>
      <c r="U108" s="26">
        <v>54.65</v>
      </c>
      <c r="V108" s="26">
        <v>1</v>
      </c>
      <c r="W108" s="26">
        <v>1.92</v>
      </c>
      <c r="X108" s="26">
        <v>0.50600000000000001</v>
      </c>
      <c r="Y108" s="26">
        <f t="shared" si="6"/>
        <v>1.92</v>
      </c>
      <c r="Z108" s="26">
        <f t="shared" si="7"/>
        <v>0.50600000000000001</v>
      </c>
      <c r="AA108" s="26">
        <v>0.26800000000000002</v>
      </c>
      <c r="AB108" s="27">
        <v>46.869394350199997</v>
      </c>
      <c r="AC108">
        <f t="shared" si="8"/>
        <v>70561</v>
      </c>
      <c r="AD108">
        <f t="shared" si="9"/>
        <v>299</v>
      </c>
      <c r="AE108">
        <f t="shared" si="10"/>
        <v>78.7</v>
      </c>
      <c r="AF108">
        <f>'TP Factors'!$D$4</f>
        <v>0.98096512680287296</v>
      </c>
      <c r="AG108">
        <f t="shared" si="11"/>
        <v>77.2</v>
      </c>
    </row>
    <row r="109" spans="1:33">
      <c r="A109" s="22" t="s">
        <v>109</v>
      </c>
      <c r="B109" s="22">
        <v>14</v>
      </c>
      <c r="C109" s="22" t="s">
        <v>110</v>
      </c>
      <c r="D109" s="23">
        <v>33.47</v>
      </c>
      <c r="E109" s="22" t="s">
        <v>111</v>
      </c>
      <c r="F109" s="22">
        <v>3456</v>
      </c>
      <c r="G109" s="24">
        <v>30.5</v>
      </c>
      <c r="H109" s="22" t="s">
        <v>112</v>
      </c>
      <c r="I109" s="22" t="s">
        <v>113</v>
      </c>
      <c r="J109" s="22">
        <v>87</v>
      </c>
      <c r="K109" s="25">
        <v>101.126850678</v>
      </c>
      <c r="L109" s="25">
        <v>554.10150818499994</v>
      </c>
      <c r="M109" s="23">
        <v>0.17</v>
      </c>
      <c r="N109" s="23">
        <v>0.04</v>
      </c>
      <c r="O109" s="22">
        <v>36293</v>
      </c>
      <c r="P109" s="22">
        <v>35353</v>
      </c>
      <c r="Q109" s="26">
        <v>36293</v>
      </c>
      <c r="R109" s="26">
        <v>2210</v>
      </c>
      <c r="S109" s="22" t="s">
        <v>130</v>
      </c>
      <c r="T109" s="22" t="s">
        <v>133</v>
      </c>
      <c r="U109" s="26">
        <v>54.65</v>
      </c>
      <c r="V109" s="26">
        <v>1</v>
      </c>
      <c r="W109" s="26">
        <v>1.92</v>
      </c>
      <c r="X109" s="26">
        <v>0.50600000000000001</v>
      </c>
      <c r="Y109" s="26">
        <f t="shared" si="6"/>
        <v>1.92</v>
      </c>
      <c r="Z109" s="26">
        <f t="shared" si="7"/>
        <v>0.50600000000000001</v>
      </c>
      <c r="AA109" s="26">
        <v>0.30199999999999999</v>
      </c>
      <c r="AB109" s="27">
        <v>0.13551965896517901</v>
      </c>
      <c r="AC109">
        <f t="shared" si="8"/>
        <v>230</v>
      </c>
      <c r="AD109">
        <f t="shared" si="9"/>
        <v>1</v>
      </c>
      <c r="AE109">
        <f t="shared" si="10"/>
        <v>0.3</v>
      </c>
      <c r="AF109">
        <f>'TP Factors'!$D$4</f>
        <v>0.98096512680287296</v>
      </c>
      <c r="AG109">
        <f t="shared" si="11"/>
        <v>0.3</v>
      </c>
    </row>
    <row r="110" spans="1:33">
      <c r="A110" s="22" t="s">
        <v>109</v>
      </c>
      <c r="B110" s="22">
        <v>14</v>
      </c>
      <c r="C110" s="22" t="s">
        <v>110</v>
      </c>
      <c r="D110" s="23">
        <v>33.47</v>
      </c>
      <c r="E110" s="22" t="s">
        <v>111</v>
      </c>
      <c r="F110" s="22">
        <v>3456</v>
      </c>
      <c r="G110" s="24">
        <v>0</v>
      </c>
      <c r="H110" s="22" t="s">
        <v>112</v>
      </c>
      <c r="I110" s="22" t="s">
        <v>113</v>
      </c>
      <c r="J110" s="22">
        <v>77</v>
      </c>
      <c r="K110" s="25">
        <v>180.78908179000001</v>
      </c>
      <c r="L110" s="25">
        <v>485.04145807600003</v>
      </c>
      <c r="M110" s="23">
        <v>0</v>
      </c>
      <c r="N110" s="23">
        <v>0</v>
      </c>
      <c r="O110" s="22">
        <v>36295</v>
      </c>
      <c r="P110" s="22">
        <v>35355</v>
      </c>
      <c r="Q110" s="26">
        <v>36295</v>
      </c>
      <c r="R110" s="26">
        <v>6460</v>
      </c>
      <c r="S110" s="22" t="s">
        <v>114</v>
      </c>
      <c r="T110" s="22" t="s">
        <v>118</v>
      </c>
      <c r="U110" s="26">
        <v>54.65</v>
      </c>
      <c r="V110" s="26">
        <v>1</v>
      </c>
      <c r="W110" s="26">
        <v>0</v>
      </c>
      <c r="X110" s="26">
        <v>0</v>
      </c>
      <c r="Y110" s="26">
        <f t="shared" si="6"/>
        <v>0</v>
      </c>
      <c r="Z110" s="26">
        <f t="shared" si="7"/>
        <v>0</v>
      </c>
      <c r="AA110" s="26">
        <v>0.30299999999999999</v>
      </c>
      <c r="AB110" s="27">
        <v>6.7016280365950003E-5</v>
      </c>
      <c r="AC110">
        <f t="shared" si="8"/>
        <v>0</v>
      </c>
      <c r="AD110">
        <f t="shared" si="9"/>
        <v>0</v>
      </c>
      <c r="AE110">
        <f t="shared" si="10"/>
        <v>0</v>
      </c>
      <c r="AF110">
        <f>'TP Factors'!$D$4</f>
        <v>0.98096512680287296</v>
      </c>
      <c r="AG110">
        <f t="shared" si="11"/>
        <v>0</v>
      </c>
    </row>
    <row r="111" spans="1:33">
      <c r="A111" s="22" t="s">
        <v>109</v>
      </c>
      <c r="B111" s="22">
        <v>14</v>
      </c>
      <c r="C111" s="22" t="s">
        <v>110</v>
      </c>
      <c r="D111" s="23">
        <v>33.47</v>
      </c>
      <c r="E111" s="22" t="s">
        <v>111</v>
      </c>
      <c r="F111" s="22">
        <v>3456</v>
      </c>
      <c r="G111" s="24">
        <v>30.5</v>
      </c>
      <c r="H111" s="22" t="s">
        <v>112</v>
      </c>
      <c r="I111" s="22" t="s">
        <v>113</v>
      </c>
      <c r="J111" s="22">
        <v>98157</v>
      </c>
      <c r="K111" s="25">
        <v>10435.435613</v>
      </c>
      <c r="L111" s="25">
        <v>703442.68306499999</v>
      </c>
      <c r="M111" s="23">
        <v>188.46</v>
      </c>
      <c r="N111" s="23">
        <v>49.67</v>
      </c>
      <c r="O111" s="22">
        <v>36782</v>
      </c>
      <c r="P111" s="22">
        <v>35837</v>
      </c>
      <c r="Q111" s="26">
        <v>36782</v>
      </c>
      <c r="R111" s="26">
        <v>2210</v>
      </c>
      <c r="S111" s="22" t="s">
        <v>114</v>
      </c>
      <c r="T111" s="22" t="s">
        <v>116</v>
      </c>
      <c r="U111" s="26">
        <v>54.65</v>
      </c>
      <c r="V111" s="26">
        <v>1</v>
      </c>
      <c r="W111" s="26">
        <v>1.92</v>
      </c>
      <c r="X111" s="26">
        <v>0.50600000000000001</v>
      </c>
      <c r="Y111" s="26">
        <f t="shared" si="6"/>
        <v>1.92</v>
      </c>
      <c r="Z111" s="26">
        <f t="shared" si="7"/>
        <v>0.50600000000000001</v>
      </c>
      <c r="AA111" s="26">
        <v>0.26800000000000002</v>
      </c>
      <c r="AB111" s="27">
        <v>26.002093341199998</v>
      </c>
      <c r="AC111">
        <f t="shared" si="8"/>
        <v>39146</v>
      </c>
      <c r="AD111">
        <f t="shared" si="9"/>
        <v>166</v>
      </c>
      <c r="AE111">
        <f t="shared" si="10"/>
        <v>43.7</v>
      </c>
      <c r="AF111">
        <f>'TP Factors'!$D$4</f>
        <v>0.98096512680287296</v>
      </c>
      <c r="AG111">
        <f t="shared" si="11"/>
        <v>42.9</v>
      </c>
    </row>
    <row r="112" spans="1:33">
      <c r="A112" s="22" t="s">
        <v>109</v>
      </c>
      <c r="B112" s="22">
        <v>14</v>
      </c>
      <c r="C112" s="22" t="s">
        <v>110</v>
      </c>
      <c r="D112" s="23">
        <v>33.47</v>
      </c>
      <c r="E112" s="22" t="s">
        <v>111</v>
      </c>
      <c r="F112" s="22">
        <v>3456</v>
      </c>
      <c r="G112" s="24">
        <v>0</v>
      </c>
      <c r="H112" s="22" t="s">
        <v>112</v>
      </c>
      <c r="I112" s="22" t="s">
        <v>113</v>
      </c>
      <c r="J112" s="22">
        <v>7592</v>
      </c>
      <c r="K112" s="25">
        <v>1663.80178581</v>
      </c>
      <c r="L112" s="25">
        <v>48123.773964100001</v>
      </c>
      <c r="M112" s="23">
        <v>0</v>
      </c>
      <c r="N112" s="23">
        <v>0</v>
      </c>
      <c r="O112" s="22">
        <v>37293</v>
      </c>
      <c r="P112" s="22">
        <v>36345</v>
      </c>
      <c r="Q112" s="26">
        <v>37293</v>
      </c>
      <c r="R112" s="26">
        <v>6170</v>
      </c>
      <c r="S112" s="22" t="s">
        <v>130</v>
      </c>
      <c r="T112" s="22" t="s">
        <v>132</v>
      </c>
      <c r="U112" s="26">
        <v>54.65</v>
      </c>
      <c r="V112" s="26">
        <v>1</v>
      </c>
      <c r="W112" s="26">
        <v>0</v>
      </c>
      <c r="X112" s="26">
        <v>0</v>
      </c>
      <c r="Y112" s="26">
        <f t="shared" si="6"/>
        <v>0</v>
      </c>
      <c r="Z112" s="26">
        <f t="shared" si="7"/>
        <v>0</v>
      </c>
      <c r="AA112" s="26">
        <v>0.30299999999999999</v>
      </c>
      <c r="AB112" s="27">
        <v>0.36801709019053003</v>
      </c>
      <c r="AC112">
        <f t="shared" si="8"/>
        <v>626</v>
      </c>
      <c r="AD112">
        <f t="shared" si="9"/>
        <v>0</v>
      </c>
      <c r="AE112">
        <f t="shared" si="10"/>
        <v>0</v>
      </c>
      <c r="AF112">
        <f>'TP Factors'!$D$4</f>
        <v>0.98096512680287296</v>
      </c>
      <c r="AG112">
        <f t="shared" si="11"/>
        <v>0</v>
      </c>
    </row>
    <row r="113" spans="1:33">
      <c r="A113" s="22" t="s">
        <v>109</v>
      </c>
      <c r="B113" s="22">
        <v>14</v>
      </c>
      <c r="C113" s="22" t="s">
        <v>110</v>
      </c>
      <c r="D113" s="23">
        <v>33.47</v>
      </c>
      <c r="E113" s="22" t="s">
        <v>111</v>
      </c>
      <c r="F113" s="22">
        <v>3456</v>
      </c>
      <c r="G113" s="24">
        <v>0</v>
      </c>
      <c r="H113" s="22" t="s">
        <v>112</v>
      </c>
      <c r="I113" s="22" t="s">
        <v>113</v>
      </c>
      <c r="J113" s="22">
        <v>1009</v>
      </c>
      <c r="K113" s="25">
        <v>710.26492484899995</v>
      </c>
      <c r="L113" s="25">
        <v>6395.8110094599997</v>
      </c>
      <c r="M113" s="23">
        <v>0</v>
      </c>
      <c r="N113" s="23">
        <v>0</v>
      </c>
      <c r="O113" s="22">
        <v>37419</v>
      </c>
      <c r="P113" s="22">
        <v>36471</v>
      </c>
      <c r="Q113" s="26">
        <v>37419</v>
      </c>
      <c r="R113" s="26">
        <v>6460</v>
      </c>
      <c r="S113" s="22" t="s">
        <v>130</v>
      </c>
      <c r="T113" s="22" t="s">
        <v>131</v>
      </c>
      <c r="U113" s="26">
        <v>54.65</v>
      </c>
      <c r="V113" s="26">
        <v>1</v>
      </c>
      <c r="W113" s="26">
        <v>0</v>
      </c>
      <c r="X113" s="26">
        <v>0</v>
      </c>
      <c r="Y113" s="26">
        <f t="shared" si="6"/>
        <v>0</v>
      </c>
      <c r="Z113" s="26">
        <f t="shared" si="7"/>
        <v>0</v>
      </c>
      <c r="AA113" s="26">
        <v>0.30299999999999999</v>
      </c>
      <c r="AB113" s="27">
        <v>1.8927327575774401E-2</v>
      </c>
      <c r="AC113">
        <f t="shared" si="8"/>
        <v>32</v>
      </c>
      <c r="AD113">
        <f t="shared" si="9"/>
        <v>0</v>
      </c>
      <c r="AE113">
        <f t="shared" si="10"/>
        <v>0</v>
      </c>
      <c r="AF113">
        <f>'TP Factors'!$D$4</f>
        <v>0.98096512680287296</v>
      </c>
      <c r="AG113">
        <f t="shared" si="11"/>
        <v>0</v>
      </c>
    </row>
    <row r="114" spans="1:33">
      <c r="A114" s="22" t="s">
        <v>109</v>
      </c>
      <c r="B114" s="22">
        <v>14</v>
      </c>
      <c r="C114" s="22" t="s">
        <v>110</v>
      </c>
      <c r="D114" s="23">
        <v>33.47</v>
      </c>
      <c r="E114" s="22" t="s">
        <v>111</v>
      </c>
      <c r="F114" s="22">
        <v>3456</v>
      </c>
      <c r="G114" s="24">
        <v>30.5</v>
      </c>
      <c r="H114" s="22" t="s">
        <v>112</v>
      </c>
      <c r="I114" s="22" t="s">
        <v>113</v>
      </c>
      <c r="J114" s="22">
        <v>1637</v>
      </c>
      <c r="K114" s="25">
        <v>481.50268826899998</v>
      </c>
      <c r="L114" s="25">
        <v>11734.8480568</v>
      </c>
      <c r="M114" s="23">
        <v>3.14</v>
      </c>
      <c r="N114" s="23">
        <v>0.83</v>
      </c>
      <c r="O114" s="22">
        <v>37424</v>
      </c>
      <c r="P114" s="22">
        <v>36476</v>
      </c>
      <c r="Q114" s="26">
        <v>37424</v>
      </c>
      <c r="R114" s="26">
        <v>2210</v>
      </c>
      <c r="S114" s="22" t="s">
        <v>114</v>
      </c>
      <c r="T114" s="22" t="s">
        <v>116</v>
      </c>
      <c r="U114" s="26">
        <v>54.65</v>
      </c>
      <c r="V114" s="26">
        <v>1</v>
      </c>
      <c r="W114" s="26">
        <v>1.92</v>
      </c>
      <c r="X114" s="26">
        <v>0.50600000000000001</v>
      </c>
      <c r="Y114" s="26">
        <f t="shared" si="6"/>
        <v>1.92</v>
      </c>
      <c r="Z114" s="26">
        <f t="shared" si="7"/>
        <v>0.50600000000000001</v>
      </c>
      <c r="AA114" s="26">
        <v>0.26800000000000002</v>
      </c>
      <c r="AB114" s="27">
        <v>2.87726866262298</v>
      </c>
      <c r="AC114">
        <f t="shared" si="8"/>
        <v>4332</v>
      </c>
      <c r="AD114">
        <f t="shared" si="9"/>
        <v>18</v>
      </c>
      <c r="AE114">
        <f t="shared" si="10"/>
        <v>4.8</v>
      </c>
      <c r="AF114">
        <f>'TP Factors'!$D$4</f>
        <v>0.98096512680287296</v>
      </c>
      <c r="AG114">
        <f t="shared" si="11"/>
        <v>4.7</v>
      </c>
    </row>
    <row r="115" spans="1:33">
      <c r="A115" s="22" t="s">
        <v>109</v>
      </c>
      <c r="B115" s="22">
        <v>14</v>
      </c>
      <c r="C115" s="22" t="s">
        <v>110</v>
      </c>
      <c r="D115" s="23">
        <v>33.47</v>
      </c>
      <c r="E115" s="22" t="s">
        <v>111</v>
      </c>
      <c r="F115" s="22">
        <v>3456</v>
      </c>
      <c r="G115" s="24">
        <v>0</v>
      </c>
      <c r="H115" s="22" t="s">
        <v>112</v>
      </c>
      <c r="I115" s="22" t="s">
        <v>113</v>
      </c>
      <c r="J115" s="22">
        <v>2951</v>
      </c>
      <c r="K115" s="25">
        <v>684.49976349600001</v>
      </c>
      <c r="L115" s="25">
        <v>18704.814618199998</v>
      </c>
      <c r="M115" s="23">
        <v>0</v>
      </c>
      <c r="N115" s="23">
        <v>0</v>
      </c>
      <c r="O115" s="22">
        <v>37541</v>
      </c>
      <c r="P115" s="22">
        <v>36593</v>
      </c>
      <c r="Q115" s="26">
        <v>37541</v>
      </c>
      <c r="R115" s="26">
        <v>6170</v>
      </c>
      <c r="S115" s="22" t="s">
        <v>124</v>
      </c>
      <c r="T115" s="22" t="s">
        <v>126</v>
      </c>
      <c r="U115" s="26">
        <v>54.65</v>
      </c>
      <c r="V115" s="26">
        <v>1</v>
      </c>
      <c r="W115" s="26">
        <v>0</v>
      </c>
      <c r="X115" s="26">
        <v>0</v>
      </c>
      <c r="Y115" s="26">
        <f t="shared" si="6"/>
        <v>0</v>
      </c>
      <c r="Z115" s="26">
        <f t="shared" si="7"/>
        <v>0</v>
      </c>
      <c r="AA115" s="26">
        <v>0.30299999999999999</v>
      </c>
      <c r="AB115" s="27">
        <v>2.5303155694623901E-2</v>
      </c>
      <c r="AC115">
        <f t="shared" si="8"/>
        <v>43</v>
      </c>
      <c r="AD115">
        <f t="shared" si="9"/>
        <v>0</v>
      </c>
      <c r="AE115">
        <f t="shared" si="10"/>
        <v>0</v>
      </c>
      <c r="AF115">
        <f>'TP Factors'!$D$4</f>
        <v>0.98096512680287296</v>
      </c>
      <c r="AG115">
        <f t="shared" si="11"/>
        <v>0</v>
      </c>
    </row>
    <row r="116" spans="1:33">
      <c r="A116" s="22" t="s">
        <v>109</v>
      </c>
      <c r="B116" s="22">
        <v>14</v>
      </c>
      <c r="C116" s="22" t="s">
        <v>110</v>
      </c>
      <c r="D116" s="23">
        <v>33.47</v>
      </c>
      <c r="E116" s="22" t="s">
        <v>111</v>
      </c>
      <c r="F116" s="22">
        <v>3456</v>
      </c>
      <c r="G116" s="24">
        <v>0</v>
      </c>
      <c r="H116" s="22" t="s">
        <v>112</v>
      </c>
      <c r="I116" s="22" t="s">
        <v>113</v>
      </c>
      <c r="J116" s="22">
        <v>2978</v>
      </c>
      <c r="K116" s="25">
        <v>799.56318728799999</v>
      </c>
      <c r="L116" s="25">
        <v>18877.214268299998</v>
      </c>
      <c r="M116" s="23">
        <v>0</v>
      </c>
      <c r="N116" s="23">
        <v>0</v>
      </c>
      <c r="O116" s="22">
        <v>37548</v>
      </c>
      <c r="P116" s="22">
        <v>36600</v>
      </c>
      <c r="Q116" s="26">
        <v>37548</v>
      </c>
      <c r="R116" s="26">
        <v>6170</v>
      </c>
      <c r="S116" s="22" t="s">
        <v>114</v>
      </c>
      <c r="T116" s="22" t="s">
        <v>115</v>
      </c>
      <c r="U116" s="26">
        <v>54.65</v>
      </c>
      <c r="V116" s="26">
        <v>1</v>
      </c>
      <c r="W116" s="26">
        <v>0</v>
      </c>
      <c r="X116" s="26">
        <v>0</v>
      </c>
      <c r="Y116" s="26">
        <f t="shared" si="6"/>
        <v>0</v>
      </c>
      <c r="Z116" s="26">
        <f t="shared" si="7"/>
        <v>0</v>
      </c>
      <c r="AA116" s="26">
        <v>0.30299999999999999</v>
      </c>
      <c r="AB116" s="27">
        <v>0.20291129968750499</v>
      </c>
      <c r="AC116">
        <f t="shared" si="8"/>
        <v>345</v>
      </c>
      <c r="AD116">
        <f t="shared" si="9"/>
        <v>0</v>
      </c>
      <c r="AE116">
        <f t="shared" si="10"/>
        <v>0</v>
      </c>
      <c r="AF116">
        <f>'TP Factors'!$D$4</f>
        <v>0.98096512680287296</v>
      </c>
      <c r="AG116">
        <f t="shared" si="11"/>
        <v>0</v>
      </c>
    </row>
    <row r="117" spans="1:33">
      <c r="A117" s="22" t="s">
        <v>109</v>
      </c>
      <c r="B117" s="22">
        <v>14</v>
      </c>
      <c r="C117" s="22" t="s">
        <v>110</v>
      </c>
      <c r="D117" s="23">
        <v>33.47</v>
      </c>
      <c r="E117" s="22" t="s">
        <v>111</v>
      </c>
      <c r="F117" s="22">
        <v>3456</v>
      </c>
      <c r="G117" s="24">
        <v>30.5</v>
      </c>
      <c r="H117" s="22" t="s">
        <v>112</v>
      </c>
      <c r="I117" s="22" t="s">
        <v>113</v>
      </c>
      <c r="J117" s="22">
        <v>297</v>
      </c>
      <c r="K117" s="25">
        <v>172.159228501</v>
      </c>
      <c r="L117" s="25">
        <v>1887.27700701</v>
      </c>
      <c r="M117" s="23">
        <v>0.56999999999999995</v>
      </c>
      <c r="N117" s="23">
        <v>0.15</v>
      </c>
      <c r="O117" s="22">
        <v>37616</v>
      </c>
      <c r="P117" s="22">
        <v>36668</v>
      </c>
      <c r="Q117" s="26">
        <v>37616</v>
      </c>
      <c r="R117" s="26">
        <v>2210</v>
      </c>
      <c r="S117" s="22" t="s">
        <v>130</v>
      </c>
      <c r="T117" s="22" t="s">
        <v>133</v>
      </c>
      <c r="U117" s="26">
        <v>54.65</v>
      </c>
      <c r="V117" s="26">
        <v>1</v>
      </c>
      <c r="W117" s="26">
        <v>1.92</v>
      </c>
      <c r="X117" s="26">
        <v>0.50600000000000001</v>
      </c>
      <c r="Y117" s="26">
        <f t="shared" si="6"/>
        <v>1.92</v>
      </c>
      <c r="Z117" s="26">
        <f t="shared" si="7"/>
        <v>0.50600000000000001</v>
      </c>
      <c r="AA117" s="26">
        <v>0.30199999999999999</v>
      </c>
      <c r="AB117" s="27">
        <v>0.464726242946846</v>
      </c>
      <c r="AC117">
        <f t="shared" si="8"/>
        <v>788</v>
      </c>
      <c r="AD117">
        <f t="shared" si="9"/>
        <v>3</v>
      </c>
      <c r="AE117">
        <f t="shared" si="10"/>
        <v>0.9</v>
      </c>
      <c r="AF117">
        <f>'TP Factors'!$D$4</f>
        <v>0.98096512680287296</v>
      </c>
      <c r="AG117">
        <f t="shared" si="11"/>
        <v>0.9</v>
      </c>
    </row>
    <row r="118" spans="1:33">
      <c r="A118" s="22" t="s">
        <v>109</v>
      </c>
      <c r="B118" s="22">
        <v>14</v>
      </c>
      <c r="C118" s="22" t="s">
        <v>110</v>
      </c>
      <c r="D118" s="23">
        <v>33.47</v>
      </c>
      <c r="E118" s="22" t="s">
        <v>111</v>
      </c>
      <c r="F118" s="22">
        <v>3456</v>
      </c>
      <c r="G118" s="24">
        <v>0</v>
      </c>
      <c r="H118" s="22" t="s">
        <v>112</v>
      </c>
      <c r="I118" s="22" t="s">
        <v>113</v>
      </c>
      <c r="J118" s="22">
        <v>142</v>
      </c>
      <c r="K118" s="25">
        <v>208.28739701000001</v>
      </c>
      <c r="L118" s="25">
        <v>903.16674766899996</v>
      </c>
      <c r="M118" s="23">
        <v>0</v>
      </c>
      <c r="N118" s="23">
        <v>0</v>
      </c>
      <c r="O118" s="22">
        <v>37622</v>
      </c>
      <c r="P118" s="22">
        <v>36674</v>
      </c>
      <c r="Q118" s="26">
        <v>37622</v>
      </c>
      <c r="R118" s="26">
        <v>6170</v>
      </c>
      <c r="S118" s="22" t="s">
        <v>114</v>
      </c>
      <c r="T118" s="22" t="s">
        <v>115</v>
      </c>
      <c r="U118" s="26">
        <v>54.65</v>
      </c>
      <c r="V118" s="26">
        <v>1</v>
      </c>
      <c r="W118" s="26">
        <v>0</v>
      </c>
      <c r="X118" s="26">
        <v>0</v>
      </c>
      <c r="Y118" s="26">
        <f t="shared" si="6"/>
        <v>0</v>
      </c>
      <c r="Z118" s="26">
        <f t="shared" si="7"/>
        <v>0</v>
      </c>
      <c r="AA118" s="26">
        <v>0.30299999999999999</v>
      </c>
      <c r="AB118" s="27">
        <v>1.02342390160488E-3</v>
      </c>
      <c r="AC118">
        <f t="shared" si="8"/>
        <v>2</v>
      </c>
      <c r="AD118">
        <f t="shared" si="9"/>
        <v>0</v>
      </c>
      <c r="AE118">
        <f t="shared" si="10"/>
        <v>0</v>
      </c>
      <c r="AF118">
        <f>'TP Factors'!$D$4</f>
        <v>0.98096512680287296</v>
      </c>
      <c r="AG118">
        <f t="shared" si="11"/>
        <v>0</v>
      </c>
    </row>
    <row r="119" spans="1:33">
      <c r="A119" s="22" t="s">
        <v>109</v>
      </c>
      <c r="B119" s="22">
        <v>14</v>
      </c>
      <c r="C119" s="22" t="s">
        <v>110</v>
      </c>
      <c r="D119" s="23">
        <v>33.47</v>
      </c>
      <c r="E119" s="22" t="s">
        <v>111</v>
      </c>
      <c r="F119" s="22">
        <v>3456</v>
      </c>
      <c r="G119" s="24">
        <v>0</v>
      </c>
      <c r="H119" s="22" t="s">
        <v>112</v>
      </c>
      <c r="I119" s="22" t="s">
        <v>113</v>
      </c>
      <c r="J119" s="22">
        <v>2435</v>
      </c>
      <c r="K119" s="25">
        <v>1525.3573616900001</v>
      </c>
      <c r="L119" s="25">
        <v>15431.856694399999</v>
      </c>
      <c r="M119" s="23">
        <v>0</v>
      </c>
      <c r="N119" s="23">
        <v>0</v>
      </c>
      <c r="O119" s="22">
        <v>37623</v>
      </c>
      <c r="P119" s="22">
        <v>36675</v>
      </c>
      <c r="Q119" s="26">
        <v>37623</v>
      </c>
      <c r="R119" s="26">
        <v>6170</v>
      </c>
      <c r="S119" s="22" t="s">
        <v>114</v>
      </c>
      <c r="T119" s="22" t="s">
        <v>115</v>
      </c>
      <c r="U119" s="26">
        <v>54.65</v>
      </c>
      <c r="V119" s="26">
        <v>1</v>
      </c>
      <c r="W119" s="26">
        <v>0</v>
      </c>
      <c r="X119" s="26">
        <v>0</v>
      </c>
      <c r="Y119" s="26">
        <f t="shared" si="6"/>
        <v>0</v>
      </c>
      <c r="Z119" s="26">
        <f t="shared" si="7"/>
        <v>0</v>
      </c>
      <c r="AA119" s="26">
        <v>0.30299999999999999</v>
      </c>
      <c r="AB119" s="27">
        <v>0.14006127613797201</v>
      </c>
      <c r="AC119">
        <f t="shared" si="8"/>
        <v>238</v>
      </c>
      <c r="AD119">
        <f t="shared" si="9"/>
        <v>0</v>
      </c>
      <c r="AE119">
        <f t="shared" si="10"/>
        <v>0</v>
      </c>
      <c r="AF119">
        <f>'TP Factors'!$D$4</f>
        <v>0.98096512680287296</v>
      </c>
      <c r="AG119">
        <f t="shared" si="11"/>
        <v>0</v>
      </c>
    </row>
    <row r="120" spans="1:33">
      <c r="A120" s="22" t="s">
        <v>109</v>
      </c>
      <c r="B120" s="22">
        <v>14</v>
      </c>
      <c r="C120" s="22" t="s">
        <v>110</v>
      </c>
      <c r="D120" s="23">
        <v>33.47</v>
      </c>
      <c r="E120" s="22" t="s">
        <v>111</v>
      </c>
      <c r="F120" s="22">
        <v>3456</v>
      </c>
      <c r="G120" s="24">
        <v>0</v>
      </c>
      <c r="H120" s="22" t="s">
        <v>112</v>
      </c>
      <c r="I120" s="22" t="s">
        <v>113</v>
      </c>
      <c r="J120" s="22">
        <v>4760</v>
      </c>
      <c r="K120" s="25">
        <v>933.44891221099999</v>
      </c>
      <c r="L120" s="25">
        <v>30172.894769099999</v>
      </c>
      <c r="M120" s="23">
        <v>0</v>
      </c>
      <c r="N120" s="23">
        <v>0</v>
      </c>
      <c r="O120" s="22">
        <v>37629</v>
      </c>
      <c r="P120" s="22">
        <v>36681</v>
      </c>
      <c r="Q120" s="26">
        <v>37629</v>
      </c>
      <c r="R120" s="26">
        <v>6170</v>
      </c>
      <c r="S120" s="22" t="s">
        <v>130</v>
      </c>
      <c r="T120" s="22" t="s">
        <v>132</v>
      </c>
      <c r="U120" s="26">
        <v>54.65</v>
      </c>
      <c r="V120" s="26">
        <v>1</v>
      </c>
      <c r="W120" s="26">
        <v>0</v>
      </c>
      <c r="X120" s="26">
        <v>0</v>
      </c>
      <c r="Y120" s="26">
        <f t="shared" si="6"/>
        <v>0</v>
      </c>
      <c r="Z120" s="26">
        <f t="shared" si="7"/>
        <v>0</v>
      </c>
      <c r="AA120" s="26">
        <v>0.30299999999999999</v>
      </c>
      <c r="AB120" s="27">
        <v>7.4785220745887698E-2</v>
      </c>
      <c r="AC120">
        <f t="shared" si="8"/>
        <v>127</v>
      </c>
      <c r="AD120">
        <f t="shared" si="9"/>
        <v>0</v>
      </c>
      <c r="AE120">
        <f t="shared" si="10"/>
        <v>0</v>
      </c>
      <c r="AF120">
        <f>'TP Factors'!$D$4</f>
        <v>0.98096512680287296</v>
      </c>
      <c r="AG120">
        <f t="shared" si="11"/>
        <v>0</v>
      </c>
    </row>
    <row r="121" spans="1:33">
      <c r="A121" s="22" t="s">
        <v>109</v>
      </c>
      <c r="B121" s="22">
        <v>14</v>
      </c>
      <c r="C121" s="22" t="s">
        <v>110</v>
      </c>
      <c r="D121" s="23">
        <v>33.47</v>
      </c>
      <c r="E121" s="22" t="s">
        <v>111</v>
      </c>
      <c r="F121" s="22">
        <v>3456</v>
      </c>
      <c r="G121" s="24">
        <v>0</v>
      </c>
      <c r="H121" s="22" t="s">
        <v>112</v>
      </c>
      <c r="I121" s="22" t="s">
        <v>113</v>
      </c>
      <c r="J121" s="22">
        <v>606</v>
      </c>
      <c r="K121" s="25">
        <v>674.19863387099997</v>
      </c>
      <c r="L121" s="25">
        <v>3838.1168047299998</v>
      </c>
      <c r="M121" s="23">
        <v>0</v>
      </c>
      <c r="N121" s="23">
        <v>0</v>
      </c>
      <c r="O121" s="22">
        <v>37631</v>
      </c>
      <c r="P121" s="22">
        <v>36683</v>
      </c>
      <c r="Q121" s="26">
        <v>37631</v>
      </c>
      <c r="R121" s="26">
        <v>6170</v>
      </c>
      <c r="S121" s="22" t="s">
        <v>114</v>
      </c>
      <c r="T121" s="22" t="s">
        <v>115</v>
      </c>
      <c r="U121" s="26">
        <v>54.65</v>
      </c>
      <c r="V121" s="26">
        <v>1</v>
      </c>
      <c r="W121" s="26">
        <v>0</v>
      </c>
      <c r="X121" s="26">
        <v>0</v>
      </c>
      <c r="Y121" s="26">
        <f t="shared" si="6"/>
        <v>0</v>
      </c>
      <c r="Z121" s="26">
        <f t="shared" si="7"/>
        <v>0</v>
      </c>
      <c r="AA121" s="26">
        <v>0.30299999999999999</v>
      </c>
      <c r="AB121" s="27">
        <v>4.3796596609588102E-2</v>
      </c>
      <c r="AC121">
        <f t="shared" si="8"/>
        <v>75</v>
      </c>
      <c r="AD121">
        <f t="shared" si="9"/>
        <v>0</v>
      </c>
      <c r="AE121">
        <f t="shared" si="10"/>
        <v>0</v>
      </c>
      <c r="AF121">
        <f>'TP Factors'!$D$4</f>
        <v>0.98096512680287296</v>
      </c>
      <c r="AG121">
        <f t="shared" si="11"/>
        <v>0</v>
      </c>
    </row>
    <row r="122" spans="1:33">
      <c r="A122" s="22" t="s">
        <v>109</v>
      </c>
      <c r="B122" s="22">
        <v>14</v>
      </c>
      <c r="C122" s="22" t="s">
        <v>110</v>
      </c>
      <c r="D122" s="23">
        <v>33.47</v>
      </c>
      <c r="E122" s="22" t="s">
        <v>111</v>
      </c>
      <c r="F122" s="22">
        <v>3456</v>
      </c>
      <c r="G122" s="24">
        <v>0</v>
      </c>
      <c r="H122" s="22" t="s">
        <v>112</v>
      </c>
      <c r="I122" s="22" t="s">
        <v>113</v>
      </c>
      <c r="J122" s="22">
        <v>3</v>
      </c>
      <c r="K122" s="25">
        <v>26.982456152200001</v>
      </c>
      <c r="L122" s="25">
        <v>19.432712008900001</v>
      </c>
      <c r="M122" s="23">
        <v>0</v>
      </c>
      <c r="N122" s="23">
        <v>0</v>
      </c>
      <c r="O122" s="22">
        <v>37648</v>
      </c>
      <c r="P122" s="22">
        <v>36700</v>
      </c>
      <c r="Q122" s="26">
        <v>37648</v>
      </c>
      <c r="R122" s="26">
        <v>6460</v>
      </c>
      <c r="S122" s="22" t="s">
        <v>114</v>
      </c>
      <c r="T122" s="22" t="s">
        <v>118</v>
      </c>
      <c r="U122" s="26">
        <v>54.65</v>
      </c>
      <c r="V122" s="26">
        <v>1</v>
      </c>
      <c r="W122" s="26">
        <v>0</v>
      </c>
      <c r="X122" s="26">
        <v>0</v>
      </c>
      <c r="Y122" s="26">
        <f t="shared" si="6"/>
        <v>0</v>
      </c>
      <c r="Z122" s="26">
        <f t="shared" si="7"/>
        <v>0</v>
      </c>
      <c r="AA122" s="26">
        <v>0.30299999999999999</v>
      </c>
      <c r="AB122" s="27">
        <v>1.1628689501686901E-3</v>
      </c>
      <c r="AC122">
        <f t="shared" si="8"/>
        <v>2</v>
      </c>
      <c r="AD122">
        <f t="shared" si="9"/>
        <v>0</v>
      </c>
      <c r="AE122">
        <f t="shared" si="10"/>
        <v>0</v>
      </c>
      <c r="AF122">
        <f>'TP Factors'!$D$4</f>
        <v>0.98096512680287296</v>
      </c>
      <c r="AG122">
        <f t="shared" si="11"/>
        <v>0</v>
      </c>
    </row>
    <row r="123" spans="1:33">
      <c r="A123" s="22" t="s">
        <v>109</v>
      </c>
      <c r="B123" s="22">
        <v>14</v>
      </c>
      <c r="C123" s="22" t="s">
        <v>110</v>
      </c>
      <c r="D123" s="23">
        <v>33.47</v>
      </c>
      <c r="E123" s="22" t="s">
        <v>111</v>
      </c>
      <c r="F123" s="22">
        <v>3456</v>
      </c>
      <c r="G123" s="24">
        <v>0</v>
      </c>
      <c r="H123" s="22" t="s">
        <v>112</v>
      </c>
      <c r="I123" s="22" t="s">
        <v>113</v>
      </c>
      <c r="J123" s="22">
        <v>188</v>
      </c>
      <c r="K123" s="25">
        <v>263.42995267100002</v>
      </c>
      <c r="L123" s="25">
        <v>1192.09492862</v>
      </c>
      <c r="M123" s="23">
        <v>0</v>
      </c>
      <c r="N123" s="23">
        <v>0</v>
      </c>
      <c r="O123" s="22">
        <v>37653</v>
      </c>
      <c r="P123" s="22">
        <v>36705</v>
      </c>
      <c r="Q123" s="26">
        <v>37653</v>
      </c>
      <c r="R123" s="26">
        <v>6460</v>
      </c>
      <c r="S123" s="22" t="s">
        <v>114</v>
      </c>
      <c r="T123" s="22" t="s">
        <v>118</v>
      </c>
      <c r="U123" s="26">
        <v>54.65</v>
      </c>
      <c r="V123" s="26">
        <v>1</v>
      </c>
      <c r="W123" s="26">
        <v>0</v>
      </c>
      <c r="X123" s="26">
        <v>0</v>
      </c>
      <c r="Y123" s="26">
        <f t="shared" si="6"/>
        <v>0</v>
      </c>
      <c r="Z123" s="26">
        <f t="shared" si="7"/>
        <v>0</v>
      </c>
      <c r="AA123" s="26">
        <v>0.30299999999999999</v>
      </c>
      <c r="AB123" s="27">
        <v>4.9088425604350998E-2</v>
      </c>
      <c r="AC123">
        <f t="shared" si="8"/>
        <v>84</v>
      </c>
      <c r="AD123">
        <f t="shared" si="9"/>
        <v>0</v>
      </c>
      <c r="AE123">
        <f t="shared" si="10"/>
        <v>0</v>
      </c>
      <c r="AF123">
        <f>'TP Factors'!$D$4</f>
        <v>0.98096512680287296</v>
      </c>
      <c r="AG123">
        <f t="shared" si="11"/>
        <v>0</v>
      </c>
    </row>
    <row r="124" spans="1:33">
      <c r="A124" s="22" t="s">
        <v>109</v>
      </c>
      <c r="B124" s="22">
        <v>14</v>
      </c>
      <c r="C124" s="22" t="s">
        <v>110</v>
      </c>
      <c r="D124" s="23">
        <v>33.47</v>
      </c>
      <c r="E124" s="22" t="s">
        <v>111</v>
      </c>
      <c r="F124" s="22">
        <v>3456</v>
      </c>
      <c r="G124" s="24">
        <v>30.5</v>
      </c>
      <c r="H124" s="22" t="s">
        <v>112</v>
      </c>
      <c r="I124" s="22" t="s">
        <v>113</v>
      </c>
      <c r="J124" s="22">
        <v>1216</v>
      </c>
      <c r="K124" s="25">
        <v>394.19364448099998</v>
      </c>
      <c r="L124" s="25">
        <v>8714.6303163199991</v>
      </c>
      <c r="M124" s="23">
        <v>2.33</v>
      </c>
      <c r="N124" s="23">
        <v>0.62</v>
      </c>
      <c r="O124" s="22">
        <v>37742</v>
      </c>
      <c r="P124" s="22">
        <v>36794</v>
      </c>
      <c r="Q124" s="26">
        <v>37742</v>
      </c>
      <c r="R124" s="26">
        <v>2210</v>
      </c>
      <c r="S124" s="22" t="s">
        <v>114</v>
      </c>
      <c r="T124" s="22" t="s">
        <v>116</v>
      </c>
      <c r="U124" s="26">
        <v>54.65</v>
      </c>
      <c r="V124" s="26">
        <v>1</v>
      </c>
      <c r="W124" s="26">
        <v>1.92</v>
      </c>
      <c r="X124" s="26">
        <v>0.50600000000000001</v>
      </c>
      <c r="Y124" s="26">
        <f t="shared" si="6"/>
        <v>1.92</v>
      </c>
      <c r="Z124" s="26">
        <f t="shared" si="7"/>
        <v>0.50600000000000001</v>
      </c>
      <c r="AA124" s="26">
        <v>0.26800000000000002</v>
      </c>
      <c r="AB124" s="27">
        <v>2.1531282964135299</v>
      </c>
      <c r="AC124">
        <f t="shared" si="8"/>
        <v>3241</v>
      </c>
      <c r="AD124">
        <f t="shared" si="9"/>
        <v>14</v>
      </c>
      <c r="AE124">
        <f t="shared" si="10"/>
        <v>3.6</v>
      </c>
      <c r="AF124">
        <f>'TP Factors'!$D$4</f>
        <v>0.98096512680287296</v>
      </c>
      <c r="AG124">
        <f t="shared" si="11"/>
        <v>3.5</v>
      </c>
    </row>
    <row r="125" spans="1:33">
      <c r="A125" s="22" t="s">
        <v>109</v>
      </c>
      <c r="B125" s="22">
        <v>14</v>
      </c>
      <c r="C125" s="22" t="s">
        <v>110</v>
      </c>
      <c r="D125" s="23">
        <v>33.47</v>
      </c>
      <c r="E125" s="22" t="s">
        <v>111</v>
      </c>
      <c r="F125" s="22">
        <v>3456</v>
      </c>
      <c r="G125" s="24">
        <v>30.5</v>
      </c>
      <c r="H125" s="22" t="s">
        <v>112</v>
      </c>
      <c r="I125" s="22" t="s">
        <v>113</v>
      </c>
      <c r="J125" s="22">
        <v>2159</v>
      </c>
      <c r="K125" s="25">
        <v>1015.9845591</v>
      </c>
      <c r="L125" s="25">
        <v>15472.165577100001</v>
      </c>
      <c r="M125" s="23">
        <v>4.1500000000000004</v>
      </c>
      <c r="N125" s="23">
        <v>1.0900000000000001</v>
      </c>
      <c r="O125" s="22">
        <v>37747</v>
      </c>
      <c r="P125" s="22">
        <v>36799</v>
      </c>
      <c r="Q125" s="26">
        <v>37747</v>
      </c>
      <c r="R125" s="26">
        <v>2210</v>
      </c>
      <c r="S125" s="22" t="s">
        <v>114</v>
      </c>
      <c r="T125" s="22" t="s">
        <v>116</v>
      </c>
      <c r="U125" s="26">
        <v>54.65</v>
      </c>
      <c r="V125" s="26">
        <v>1</v>
      </c>
      <c r="W125" s="26">
        <v>1.92</v>
      </c>
      <c r="X125" s="26">
        <v>0.50600000000000001</v>
      </c>
      <c r="Y125" s="26">
        <f t="shared" si="6"/>
        <v>1.92</v>
      </c>
      <c r="Z125" s="26">
        <f t="shared" si="7"/>
        <v>0.50600000000000001</v>
      </c>
      <c r="AA125" s="26">
        <v>0.26800000000000002</v>
      </c>
      <c r="AB125" s="27">
        <v>3.7634943246717198</v>
      </c>
      <c r="AC125">
        <f t="shared" si="8"/>
        <v>5666</v>
      </c>
      <c r="AD125">
        <f t="shared" si="9"/>
        <v>24</v>
      </c>
      <c r="AE125">
        <f t="shared" si="10"/>
        <v>6.3</v>
      </c>
      <c r="AF125">
        <f>'TP Factors'!$D$4</f>
        <v>0.98096512680287296</v>
      </c>
      <c r="AG125">
        <f t="shared" si="11"/>
        <v>6.2</v>
      </c>
    </row>
    <row r="126" spans="1:33">
      <c r="A126" s="22" t="s">
        <v>109</v>
      </c>
      <c r="B126" s="22">
        <v>14</v>
      </c>
      <c r="C126" s="22" t="s">
        <v>110</v>
      </c>
      <c r="D126" s="23">
        <v>33.47</v>
      </c>
      <c r="E126" s="22" t="s">
        <v>111</v>
      </c>
      <c r="F126" s="22">
        <v>3456</v>
      </c>
      <c r="G126" s="24">
        <v>30.5</v>
      </c>
      <c r="H126" s="22" t="s">
        <v>112</v>
      </c>
      <c r="I126" s="22" t="s">
        <v>113</v>
      </c>
      <c r="J126" s="22">
        <v>224</v>
      </c>
      <c r="K126" s="25">
        <v>432.45416774699999</v>
      </c>
      <c r="L126" s="25">
        <v>1424.44265838</v>
      </c>
      <c r="M126" s="23">
        <v>0.43</v>
      </c>
      <c r="N126" s="23">
        <v>0.11</v>
      </c>
      <c r="O126" s="22">
        <v>37767</v>
      </c>
      <c r="P126" s="22">
        <v>36819</v>
      </c>
      <c r="Q126" s="26">
        <v>37767</v>
      </c>
      <c r="R126" s="26">
        <v>2210</v>
      </c>
      <c r="S126" s="22" t="s">
        <v>130</v>
      </c>
      <c r="T126" s="22" t="s">
        <v>133</v>
      </c>
      <c r="U126" s="26">
        <v>54.65</v>
      </c>
      <c r="V126" s="26">
        <v>1</v>
      </c>
      <c r="W126" s="26">
        <v>1.92</v>
      </c>
      <c r="X126" s="26">
        <v>0.50600000000000001</v>
      </c>
      <c r="Y126" s="26">
        <f t="shared" si="6"/>
        <v>1.92</v>
      </c>
      <c r="Z126" s="26">
        <f t="shared" si="7"/>
        <v>0.50600000000000001</v>
      </c>
      <c r="AA126" s="26">
        <v>0.30199999999999999</v>
      </c>
      <c r="AB126" s="27">
        <v>0.13499355197888299</v>
      </c>
      <c r="AC126">
        <f t="shared" si="8"/>
        <v>229</v>
      </c>
      <c r="AD126">
        <f t="shared" si="9"/>
        <v>1</v>
      </c>
      <c r="AE126">
        <f t="shared" si="10"/>
        <v>0.3</v>
      </c>
      <c r="AF126">
        <f>'TP Factors'!$D$4</f>
        <v>0.98096512680287296</v>
      </c>
      <c r="AG126">
        <f t="shared" si="11"/>
        <v>0.3</v>
      </c>
    </row>
    <row r="127" spans="1:33">
      <c r="A127" s="22" t="s">
        <v>109</v>
      </c>
      <c r="B127" s="22">
        <v>14</v>
      </c>
      <c r="C127" s="22" t="s">
        <v>110</v>
      </c>
      <c r="D127" s="23">
        <v>33.47</v>
      </c>
      <c r="E127" s="22" t="s">
        <v>111</v>
      </c>
      <c r="F127" s="22">
        <v>3456</v>
      </c>
      <c r="G127" s="24">
        <v>30.5</v>
      </c>
      <c r="H127" s="22" t="s">
        <v>112</v>
      </c>
      <c r="I127" s="22" t="s">
        <v>113</v>
      </c>
      <c r="J127" s="22">
        <v>216</v>
      </c>
      <c r="K127" s="25">
        <v>303.10218401399999</v>
      </c>
      <c r="L127" s="25">
        <v>1456.3715886099999</v>
      </c>
      <c r="M127" s="23">
        <v>0.41</v>
      </c>
      <c r="N127" s="23">
        <v>0.11</v>
      </c>
      <c r="O127" s="22">
        <v>37769</v>
      </c>
      <c r="P127" s="22">
        <v>36821</v>
      </c>
      <c r="Q127" s="26">
        <v>37769</v>
      </c>
      <c r="R127" s="26">
        <v>2210</v>
      </c>
      <c r="S127" s="22" t="s">
        <v>124</v>
      </c>
      <c r="T127" s="22" t="s">
        <v>125</v>
      </c>
      <c r="U127" s="26">
        <v>54.65</v>
      </c>
      <c r="V127" s="26">
        <v>1</v>
      </c>
      <c r="W127" s="26">
        <v>1.92</v>
      </c>
      <c r="X127" s="26">
        <v>0.50600000000000001</v>
      </c>
      <c r="Y127" s="26">
        <f t="shared" si="6"/>
        <v>1.92</v>
      </c>
      <c r="Z127" s="26">
        <f t="shared" si="7"/>
        <v>0.50600000000000001</v>
      </c>
      <c r="AA127" s="26">
        <v>0.28499999999999998</v>
      </c>
      <c r="AB127" s="27">
        <v>0.186326051337836</v>
      </c>
      <c r="AC127">
        <f t="shared" si="8"/>
        <v>298</v>
      </c>
      <c r="AD127">
        <f t="shared" si="9"/>
        <v>1</v>
      </c>
      <c r="AE127">
        <f t="shared" si="10"/>
        <v>0.3</v>
      </c>
      <c r="AF127">
        <f>'TP Factors'!$D$4</f>
        <v>0.98096512680287296</v>
      </c>
      <c r="AG127">
        <f t="shared" si="11"/>
        <v>0.3</v>
      </c>
    </row>
    <row r="128" spans="1:33">
      <c r="A128" s="22" t="s">
        <v>109</v>
      </c>
      <c r="B128" s="22">
        <v>14</v>
      </c>
      <c r="C128" s="22" t="s">
        <v>110</v>
      </c>
      <c r="D128" s="23">
        <v>33.47</v>
      </c>
      <c r="E128" s="22" t="s">
        <v>111</v>
      </c>
      <c r="F128" s="22">
        <v>3456</v>
      </c>
      <c r="G128" s="24">
        <v>12</v>
      </c>
      <c r="H128" s="22" t="s">
        <v>112</v>
      </c>
      <c r="I128" s="22" t="s">
        <v>113</v>
      </c>
      <c r="J128" s="22">
        <v>427</v>
      </c>
      <c r="K128" s="25">
        <v>274.877790264</v>
      </c>
      <c r="L128" s="25">
        <v>3508.1709704</v>
      </c>
      <c r="M128" s="23">
        <v>0.64</v>
      </c>
      <c r="N128" s="23">
        <v>0.05</v>
      </c>
      <c r="O128" s="22">
        <v>37775</v>
      </c>
      <c r="P128" s="22">
        <v>36827</v>
      </c>
      <c r="Q128" s="26">
        <v>37775</v>
      </c>
      <c r="R128" s="26">
        <v>7410</v>
      </c>
      <c r="S128" s="22" t="s">
        <v>124</v>
      </c>
      <c r="T128" s="22" t="s">
        <v>137</v>
      </c>
      <c r="U128" s="26">
        <v>54.65</v>
      </c>
      <c r="V128" s="26">
        <v>1</v>
      </c>
      <c r="W128" s="26">
        <v>1.51</v>
      </c>
      <c r="X128" s="26">
        <v>0.115</v>
      </c>
      <c r="Y128" s="26">
        <f t="shared" si="6"/>
        <v>1.51</v>
      </c>
      <c r="Z128" s="26">
        <f t="shared" si="7"/>
        <v>0.115</v>
      </c>
      <c r="AA128" s="26">
        <v>0.23400000000000001</v>
      </c>
      <c r="AB128" s="27">
        <v>3.2978554604566699E-3</v>
      </c>
      <c r="AC128">
        <f t="shared" si="8"/>
        <v>4</v>
      </c>
      <c r="AD128">
        <f t="shared" si="9"/>
        <v>0</v>
      </c>
      <c r="AE128">
        <f t="shared" si="10"/>
        <v>0</v>
      </c>
      <c r="AF128">
        <f>'TP Factors'!$D$4</f>
        <v>0.98096512680287296</v>
      </c>
      <c r="AG128">
        <f t="shared" si="11"/>
        <v>0</v>
      </c>
    </row>
    <row r="129" spans="1:33">
      <c r="A129" s="22" t="s">
        <v>109</v>
      </c>
      <c r="B129" s="22">
        <v>14</v>
      </c>
      <c r="C129" s="22" t="s">
        <v>110</v>
      </c>
      <c r="D129" s="23">
        <v>33.47</v>
      </c>
      <c r="E129" s="22" t="s">
        <v>111</v>
      </c>
      <c r="F129" s="22">
        <v>3456</v>
      </c>
      <c r="G129" s="24">
        <v>0</v>
      </c>
      <c r="H129" s="22" t="s">
        <v>112</v>
      </c>
      <c r="I129" s="22" t="s">
        <v>113</v>
      </c>
      <c r="J129" s="22">
        <v>1</v>
      </c>
      <c r="K129" s="25">
        <v>14.9335358959</v>
      </c>
      <c r="L129" s="25">
        <v>7.0955515993000002</v>
      </c>
      <c r="M129" s="23">
        <v>0</v>
      </c>
      <c r="N129" s="23">
        <v>0</v>
      </c>
      <c r="O129" s="22">
        <v>37797</v>
      </c>
      <c r="P129" s="22">
        <v>36849</v>
      </c>
      <c r="Q129" s="26">
        <v>37797</v>
      </c>
      <c r="R129" s="26">
        <v>6170</v>
      </c>
      <c r="S129" s="22" t="s">
        <v>114</v>
      </c>
      <c r="T129" s="22" t="s">
        <v>115</v>
      </c>
      <c r="U129" s="26">
        <v>54.65</v>
      </c>
      <c r="V129" s="26">
        <v>1</v>
      </c>
      <c r="W129" s="26">
        <v>0</v>
      </c>
      <c r="X129" s="26">
        <v>0</v>
      </c>
      <c r="Y129" s="26">
        <f t="shared" si="6"/>
        <v>0</v>
      </c>
      <c r="Z129" s="26">
        <f t="shared" si="7"/>
        <v>0</v>
      </c>
      <c r="AA129" s="26">
        <v>0.30299999999999999</v>
      </c>
      <c r="AB129" s="27">
        <v>1.7533419722104799E-3</v>
      </c>
      <c r="AC129">
        <f t="shared" si="8"/>
        <v>3</v>
      </c>
      <c r="AD129">
        <f t="shared" si="9"/>
        <v>0</v>
      </c>
      <c r="AE129">
        <f t="shared" si="10"/>
        <v>0</v>
      </c>
      <c r="AF129">
        <f>'TP Factors'!$D$4</f>
        <v>0.98096512680287296</v>
      </c>
      <c r="AG129">
        <f t="shared" si="11"/>
        <v>0</v>
      </c>
    </row>
    <row r="130" spans="1:33">
      <c r="A130" s="22" t="s">
        <v>109</v>
      </c>
      <c r="B130" s="22">
        <v>14</v>
      </c>
      <c r="C130" s="22" t="s">
        <v>110</v>
      </c>
      <c r="D130" s="23">
        <v>33.47</v>
      </c>
      <c r="E130" s="22" t="s">
        <v>111</v>
      </c>
      <c r="F130" s="22">
        <v>3456</v>
      </c>
      <c r="G130" s="24">
        <v>0</v>
      </c>
      <c r="H130" s="22" t="s">
        <v>112</v>
      </c>
      <c r="I130" s="22" t="s">
        <v>113</v>
      </c>
      <c r="J130" s="22">
        <v>10</v>
      </c>
      <c r="K130" s="25">
        <v>84.083355207500006</v>
      </c>
      <c r="L130" s="25">
        <v>66.000458199999997</v>
      </c>
      <c r="M130" s="23">
        <v>0</v>
      </c>
      <c r="N130" s="23">
        <v>0</v>
      </c>
      <c r="O130" s="22">
        <v>37804</v>
      </c>
      <c r="P130" s="22">
        <v>36856</v>
      </c>
      <c r="Q130" s="26">
        <v>37804</v>
      </c>
      <c r="R130" s="26">
        <v>6170</v>
      </c>
      <c r="S130" s="22" t="s">
        <v>114</v>
      </c>
      <c r="T130" s="22" t="s">
        <v>115</v>
      </c>
      <c r="U130" s="26">
        <v>54.65</v>
      </c>
      <c r="V130" s="26">
        <v>1</v>
      </c>
      <c r="W130" s="26">
        <v>0</v>
      </c>
      <c r="X130" s="26">
        <v>0</v>
      </c>
      <c r="Y130" s="26">
        <f t="shared" si="6"/>
        <v>0</v>
      </c>
      <c r="Z130" s="26">
        <f t="shared" si="7"/>
        <v>0</v>
      </c>
      <c r="AA130" s="26">
        <v>0.30299999999999999</v>
      </c>
      <c r="AB130" s="27">
        <v>8.3846736177926404E-3</v>
      </c>
      <c r="AC130">
        <f t="shared" si="8"/>
        <v>14</v>
      </c>
      <c r="AD130">
        <f t="shared" si="9"/>
        <v>0</v>
      </c>
      <c r="AE130">
        <f t="shared" si="10"/>
        <v>0</v>
      </c>
      <c r="AF130">
        <f>'TP Factors'!$D$4</f>
        <v>0.98096512680287296</v>
      </c>
      <c r="AG130">
        <f t="shared" si="11"/>
        <v>0</v>
      </c>
    </row>
    <row r="131" spans="1:33">
      <c r="A131" s="22" t="s">
        <v>109</v>
      </c>
      <c r="B131" s="22">
        <v>14</v>
      </c>
      <c r="C131" s="22" t="s">
        <v>110</v>
      </c>
      <c r="D131" s="23">
        <v>33.47</v>
      </c>
      <c r="E131" s="22" t="s">
        <v>111</v>
      </c>
      <c r="F131" s="22">
        <v>3456</v>
      </c>
      <c r="G131" s="24">
        <v>30.5</v>
      </c>
      <c r="H131" s="22" t="s">
        <v>112</v>
      </c>
      <c r="I131" s="22" t="s">
        <v>113</v>
      </c>
      <c r="J131" s="22">
        <v>28</v>
      </c>
      <c r="K131" s="25">
        <v>66.509707330200001</v>
      </c>
      <c r="L131" s="25">
        <v>180.33572857999999</v>
      </c>
      <c r="M131" s="23">
        <v>0.05</v>
      </c>
      <c r="N131" s="23">
        <v>0.01</v>
      </c>
      <c r="O131" s="22">
        <v>37809</v>
      </c>
      <c r="P131" s="22">
        <v>36861</v>
      </c>
      <c r="Q131" s="26">
        <v>37809</v>
      </c>
      <c r="R131" s="26">
        <v>2210</v>
      </c>
      <c r="S131" s="22" t="s">
        <v>130</v>
      </c>
      <c r="T131" s="22" t="s">
        <v>133</v>
      </c>
      <c r="U131" s="26">
        <v>54.65</v>
      </c>
      <c r="V131" s="26">
        <v>1</v>
      </c>
      <c r="W131" s="26">
        <v>1.92</v>
      </c>
      <c r="X131" s="26">
        <v>0.50600000000000001</v>
      </c>
      <c r="Y131" s="26">
        <f t="shared" ref="Y131:Y194" si="12">W131</f>
        <v>1.92</v>
      </c>
      <c r="Z131" s="26">
        <f t="shared" ref="Z131:Z194" si="13">X131</f>
        <v>0.50600000000000001</v>
      </c>
      <c r="AA131" s="26">
        <v>0.30199999999999999</v>
      </c>
      <c r="AB131" s="27">
        <v>4.4561750747404698E-2</v>
      </c>
      <c r="AC131">
        <f t="shared" ref="AC131:AC194" si="14">ROUND(AB131*AA131*U131*102.79,0)</f>
        <v>76</v>
      </c>
      <c r="AD131">
        <f t="shared" ref="AD131:AD194" si="15">ROUND(Y131*AC131*0.002205,0)</f>
        <v>0</v>
      </c>
      <c r="AE131">
        <f t="shared" ref="AE131:AE194" si="16">ROUND(Z131*AC131*0.002205,1)</f>
        <v>0.1</v>
      </c>
      <c r="AF131">
        <f>'TP Factors'!$D$4</f>
        <v>0.98096512680287296</v>
      </c>
      <c r="AG131">
        <f t="shared" ref="AG131:AG194" si="17">ROUND(AE131*AF131,1)</f>
        <v>0.1</v>
      </c>
    </row>
    <row r="132" spans="1:33">
      <c r="A132" s="22" t="s">
        <v>109</v>
      </c>
      <c r="B132" s="22">
        <v>14</v>
      </c>
      <c r="C132" s="22" t="s">
        <v>110</v>
      </c>
      <c r="D132" s="23">
        <v>33.47</v>
      </c>
      <c r="E132" s="22" t="s">
        <v>111</v>
      </c>
      <c r="F132" s="22">
        <v>3456</v>
      </c>
      <c r="G132" s="24">
        <v>30.5</v>
      </c>
      <c r="H132" s="22" t="s">
        <v>112</v>
      </c>
      <c r="I132" s="22" t="s">
        <v>113</v>
      </c>
      <c r="J132" s="22">
        <v>312</v>
      </c>
      <c r="K132" s="25">
        <v>448.71536023800002</v>
      </c>
      <c r="L132" s="25">
        <v>1981.34613397</v>
      </c>
      <c r="M132" s="23">
        <v>0.6</v>
      </c>
      <c r="N132" s="23">
        <v>0.16</v>
      </c>
      <c r="O132" s="22">
        <v>37814</v>
      </c>
      <c r="P132" s="22">
        <v>36866</v>
      </c>
      <c r="Q132" s="26">
        <v>37814</v>
      </c>
      <c r="R132" s="26">
        <v>2210</v>
      </c>
      <c r="S132" s="22" t="s">
        <v>130</v>
      </c>
      <c r="T132" s="22" t="s">
        <v>133</v>
      </c>
      <c r="U132" s="26">
        <v>54.65</v>
      </c>
      <c r="V132" s="26">
        <v>1</v>
      </c>
      <c r="W132" s="26">
        <v>1.92</v>
      </c>
      <c r="X132" s="26">
        <v>0.50600000000000001</v>
      </c>
      <c r="Y132" s="26">
        <f t="shared" si="12"/>
        <v>1.92</v>
      </c>
      <c r="Z132" s="26">
        <f t="shared" si="13"/>
        <v>0.50600000000000001</v>
      </c>
      <c r="AA132" s="26">
        <v>0.30199999999999999</v>
      </c>
      <c r="AB132" s="27">
        <v>0.48160152998100503</v>
      </c>
      <c r="AC132">
        <f t="shared" si="14"/>
        <v>817</v>
      </c>
      <c r="AD132">
        <f t="shared" si="15"/>
        <v>3</v>
      </c>
      <c r="AE132">
        <f t="shared" si="16"/>
        <v>0.9</v>
      </c>
      <c r="AF132">
        <f>'TP Factors'!$D$4</f>
        <v>0.98096512680287296</v>
      </c>
      <c r="AG132">
        <f t="shared" si="17"/>
        <v>0.9</v>
      </c>
    </row>
    <row r="133" spans="1:33">
      <c r="A133" s="22" t="s">
        <v>109</v>
      </c>
      <c r="B133" s="22">
        <v>14</v>
      </c>
      <c r="C133" s="22" t="s">
        <v>110</v>
      </c>
      <c r="D133" s="23">
        <v>33.47</v>
      </c>
      <c r="E133" s="22" t="s">
        <v>111</v>
      </c>
      <c r="F133" s="22">
        <v>3456</v>
      </c>
      <c r="G133" s="24">
        <v>12</v>
      </c>
      <c r="H133" s="22" t="s">
        <v>112</v>
      </c>
      <c r="I133" s="22" t="s">
        <v>113</v>
      </c>
      <c r="J133" s="22">
        <v>25</v>
      </c>
      <c r="K133" s="25">
        <v>85.302187177700006</v>
      </c>
      <c r="L133" s="25">
        <v>205.32517668200001</v>
      </c>
      <c r="M133" s="23">
        <v>0.04</v>
      </c>
      <c r="N133" s="23">
        <v>0</v>
      </c>
      <c r="O133" s="22">
        <v>37819</v>
      </c>
      <c r="P133" s="22">
        <v>36871</v>
      </c>
      <c r="Q133" s="26">
        <v>37819</v>
      </c>
      <c r="R133" s="26">
        <v>7410</v>
      </c>
      <c r="S133" s="22" t="s">
        <v>114</v>
      </c>
      <c r="T133" s="22" t="s">
        <v>138</v>
      </c>
      <c r="U133" s="26">
        <v>54.65</v>
      </c>
      <c r="V133" s="26">
        <v>1</v>
      </c>
      <c r="W133" s="26">
        <v>1.51</v>
      </c>
      <c r="X133" s="26">
        <v>0.115</v>
      </c>
      <c r="Y133" s="26">
        <f t="shared" si="12"/>
        <v>1.51</v>
      </c>
      <c r="Z133" s="26">
        <f t="shared" si="13"/>
        <v>0.115</v>
      </c>
      <c r="AA133" s="26">
        <v>0.23400000000000001</v>
      </c>
      <c r="AB133" s="27">
        <v>7.1429193668029998E-4</v>
      </c>
      <c r="AC133">
        <f t="shared" si="14"/>
        <v>1</v>
      </c>
      <c r="AD133">
        <f t="shared" si="15"/>
        <v>0</v>
      </c>
      <c r="AE133">
        <f t="shared" si="16"/>
        <v>0</v>
      </c>
      <c r="AF133">
        <f>'TP Factors'!$D$4</f>
        <v>0.98096512680287296</v>
      </c>
      <c r="AG133">
        <f t="shared" si="17"/>
        <v>0</v>
      </c>
    </row>
    <row r="134" spans="1:33">
      <c r="A134" s="22" t="s">
        <v>109</v>
      </c>
      <c r="B134" s="22">
        <v>14</v>
      </c>
      <c r="C134" s="22" t="s">
        <v>110</v>
      </c>
      <c r="D134" s="23">
        <v>33.47</v>
      </c>
      <c r="E134" s="22" t="s">
        <v>111</v>
      </c>
      <c r="F134" s="22">
        <v>3456</v>
      </c>
      <c r="G134" s="24">
        <v>0</v>
      </c>
      <c r="H134" s="22" t="s">
        <v>112</v>
      </c>
      <c r="I134" s="22" t="s">
        <v>113</v>
      </c>
      <c r="J134" s="22">
        <v>6</v>
      </c>
      <c r="K134" s="25">
        <v>31.944361523000001</v>
      </c>
      <c r="L134" s="25">
        <v>37.663214259699998</v>
      </c>
      <c r="M134" s="23">
        <v>0</v>
      </c>
      <c r="N134" s="23">
        <v>0</v>
      </c>
      <c r="O134" s="22">
        <v>37821</v>
      </c>
      <c r="P134" s="22">
        <v>36873</v>
      </c>
      <c r="Q134" s="26">
        <v>37821</v>
      </c>
      <c r="R134" s="26">
        <v>6170</v>
      </c>
      <c r="S134" s="22" t="s">
        <v>114</v>
      </c>
      <c r="T134" s="22" t="s">
        <v>115</v>
      </c>
      <c r="U134" s="26">
        <v>54.65</v>
      </c>
      <c r="V134" s="26">
        <v>1</v>
      </c>
      <c r="W134" s="26">
        <v>0</v>
      </c>
      <c r="X134" s="26">
        <v>0</v>
      </c>
      <c r="Y134" s="26">
        <f t="shared" si="12"/>
        <v>0</v>
      </c>
      <c r="Z134" s="26">
        <f t="shared" si="13"/>
        <v>0</v>
      </c>
      <c r="AA134" s="26">
        <v>0.30299999999999999</v>
      </c>
      <c r="AB134" s="27">
        <v>6.0051355966701699E-3</v>
      </c>
      <c r="AC134">
        <f t="shared" si="14"/>
        <v>10</v>
      </c>
      <c r="AD134">
        <f t="shared" si="15"/>
        <v>0</v>
      </c>
      <c r="AE134">
        <f t="shared" si="16"/>
        <v>0</v>
      </c>
      <c r="AF134">
        <f>'TP Factors'!$D$4</f>
        <v>0.98096512680287296</v>
      </c>
      <c r="AG134">
        <f t="shared" si="17"/>
        <v>0</v>
      </c>
    </row>
    <row r="135" spans="1:33">
      <c r="A135" s="22" t="s">
        <v>109</v>
      </c>
      <c r="B135" s="22">
        <v>14</v>
      </c>
      <c r="C135" s="22" t="s">
        <v>110</v>
      </c>
      <c r="D135" s="23">
        <v>33.47</v>
      </c>
      <c r="E135" s="22" t="s">
        <v>111</v>
      </c>
      <c r="F135" s="22">
        <v>3456</v>
      </c>
      <c r="G135" s="24">
        <v>30.5</v>
      </c>
      <c r="H135" s="22" t="s">
        <v>112</v>
      </c>
      <c r="I135" s="22" t="s">
        <v>113</v>
      </c>
      <c r="J135" s="22">
        <v>81</v>
      </c>
      <c r="K135" s="25">
        <v>182.85695164800001</v>
      </c>
      <c r="L135" s="25">
        <v>513.93927777800002</v>
      </c>
      <c r="M135" s="23">
        <v>0.16</v>
      </c>
      <c r="N135" s="23">
        <v>0.04</v>
      </c>
      <c r="O135" s="22">
        <v>37831</v>
      </c>
      <c r="P135" s="22">
        <v>36883</v>
      </c>
      <c r="Q135" s="26">
        <v>37831</v>
      </c>
      <c r="R135" s="26">
        <v>2210</v>
      </c>
      <c r="S135" s="22" t="s">
        <v>130</v>
      </c>
      <c r="T135" s="22" t="s">
        <v>133</v>
      </c>
      <c r="U135" s="26">
        <v>54.65</v>
      </c>
      <c r="V135" s="26">
        <v>1</v>
      </c>
      <c r="W135" s="26">
        <v>1.92</v>
      </c>
      <c r="X135" s="26">
        <v>0.50600000000000001</v>
      </c>
      <c r="Y135" s="26">
        <f t="shared" si="12"/>
        <v>1.92</v>
      </c>
      <c r="Z135" s="26">
        <f t="shared" si="13"/>
        <v>0.50600000000000001</v>
      </c>
      <c r="AA135" s="26">
        <v>0.30199999999999999</v>
      </c>
      <c r="AB135" s="27">
        <v>5.0860846868025597E-2</v>
      </c>
      <c r="AC135">
        <f t="shared" si="14"/>
        <v>86</v>
      </c>
      <c r="AD135">
        <f t="shared" si="15"/>
        <v>0</v>
      </c>
      <c r="AE135">
        <f t="shared" si="16"/>
        <v>0.1</v>
      </c>
      <c r="AF135">
        <f>'TP Factors'!$D$4</f>
        <v>0.98096512680287296</v>
      </c>
      <c r="AG135">
        <f t="shared" si="17"/>
        <v>0.1</v>
      </c>
    </row>
    <row r="136" spans="1:33">
      <c r="A136" s="22" t="s">
        <v>109</v>
      </c>
      <c r="B136" s="22">
        <v>14</v>
      </c>
      <c r="C136" s="22" t="s">
        <v>110</v>
      </c>
      <c r="D136" s="23">
        <v>33.47</v>
      </c>
      <c r="E136" s="22" t="s">
        <v>111</v>
      </c>
      <c r="F136" s="22">
        <v>3456</v>
      </c>
      <c r="G136" s="24">
        <v>0</v>
      </c>
      <c r="H136" s="22" t="s">
        <v>112</v>
      </c>
      <c r="I136" s="22" t="s">
        <v>113</v>
      </c>
      <c r="J136" s="22">
        <v>57</v>
      </c>
      <c r="K136" s="25">
        <v>136.56793133100001</v>
      </c>
      <c r="L136" s="25">
        <v>359.651838419</v>
      </c>
      <c r="M136" s="23">
        <v>0</v>
      </c>
      <c r="N136" s="23">
        <v>0</v>
      </c>
      <c r="O136" s="22">
        <v>37886</v>
      </c>
      <c r="P136" s="22">
        <v>36938</v>
      </c>
      <c r="Q136" s="26">
        <v>37886</v>
      </c>
      <c r="R136" s="26">
        <v>6460</v>
      </c>
      <c r="S136" s="22" t="s">
        <v>114</v>
      </c>
      <c r="T136" s="22" t="s">
        <v>118</v>
      </c>
      <c r="U136" s="26">
        <v>54.65</v>
      </c>
      <c r="V136" s="26">
        <v>1</v>
      </c>
      <c r="W136" s="26">
        <v>0</v>
      </c>
      <c r="X136" s="26">
        <v>0</v>
      </c>
      <c r="Y136" s="26">
        <f t="shared" si="12"/>
        <v>0</v>
      </c>
      <c r="Z136" s="26">
        <f t="shared" si="13"/>
        <v>0</v>
      </c>
      <c r="AA136" s="26">
        <v>0.30299999999999999</v>
      </c>
      <c r="AB136" s="27">
        <v>7.5598682423220001E-5</v>
      </c>
      <c r="AC136">
        <f t="shared" si="14"/>
        <v>0</v>
      </c>
      <c r="AD136">
        <f t="shared" si="15"/>
        <v>0</v>
      </c>
      <c r="AE136">
        <f t="shared" si="16"/>
        <v>0</v>
      </c>
      <c r="AF136">
        <f>'TP Factors'!$D$4</f>
        <v>0.98096512680287296</v>
      </c>
      <c r="AG136">
        <f t="shared" si="17"/>
        <v>0</v>
      </c>
    </row>
    <row r="137" spans="1:33">
      <c r="A137" s="22" t="s">
        <v>109</v>
      </c>
      <c r="B137" s="22">
        <v>14</v>
      </c>
      <c r="C137" s="22" t="s">
        <v>110</v>
      </c>
      <c r="D137" s="23">
        <v>33.47</v>
      </c>
      <c r="E137" s="22" t="s">
        <v>111</v>
      </c>
      <c r="F137" s="22">
        <v>3456</v>
      </c>
      <c r="G137" s="24">
        <v>0</v>
      </c>
      <c r="H137" s="22" t="s">
        <v>112</v>
      </c>
      <c r="I137" s="22" t="s">
        <v>113</v>
      </c>
      <c r="J137" s="22">
        <v>6</v>
      </c>
      <c r="K137" s="25">
        <v>42.123223880200001</v>
      </c>
      <c r="L137" s="25">
        <v>38.709926220200003</v>
      </c>
      <c r="M137" s="23">
        <v>0</v>
      </c>
      <c r="N137" s="23">
        <v>0</v>
      </c>
      <c r="O137" s="22">
        <v>37911</v>
      </c>
      <c r="P137" s="22">
        <v>36963</v>
      </c>
      <c r="Q137" s="26">
        <v>37911</v>
      </c>
      <c r="R137" s="26">
        <v>6170</v>
      </c>
      <c r="S137" s="22" t="s">
        <v>114</v>
      </c>
      <c r="T137" s="22" t="s">
        <v>115</v>
      </c>
      <c r="U137" s="26">
        <v>54.65</v>
      </c>
      <c r="V137" s="26">
        <v>1</v>
      </c>
      <c r="W137" s="26">
        <v>0</v>
      </c>
      <c r="X137" s="26">
        <v>0</v>
      </c>
      <c r="Y137" s="26">
        <f t="shared" si="12"/>
        <v>0</v>
      </c>
      <c r="Z137" s="26">
        <f t="shared" si="13"/>
        <v>0</v>
      </c>
      <c r="AA137" s="26">
        <v>0.30299999999999999</v>
      </c>
      <c r="AB137" s="27">
        <v>8.8903132338800006E-6</v>
      </c>
      <c r="AC137">
        <f t="shared" si="14"/>
        <v>0</v>
      </c>
      <c r="AD137">
        <f t="shared" si="15"/>
        <v>0</v>
      </c>
      <c r="AE137">
        <f t="shared" si="16"/>
        <v>0</v>
      </c>
      <c r="AF137">
        <f>'TP Factors'!$D$4</f>
        <v>0.98096512680287296</v>
      </c>
      <c r="AG137">
        <f t="shared" si="17"/>
        <v>0</v>
      </c>
    </row>
    <row r="138" spans="1:33">
      <c r="A138" s="22" t="s">
        <v>109</v>
      </c>
      <c r="B138" s="22">
        <v>14</v>
      </c>
      <c r="C138" s="22" t="s">
        <v>110</v>
      </c>
      <c r="D138" s="23">
        <v>33.47</v>
      </c>
      <c r="E138" s="22" t="s">
        <v>111</v>
      </c>
      <c r="F138" s="22">
        <v>3456</v>
      </c>
      <c r="G138" s="24">
        <v>30.5</v>
      </c>
      <c r="H138" s="22" t="s">
        <v>112</v>
      </c>
      <c r="I138" s="22" t="s">
        <v>113</v>
      </c>
      <c r="J138" s="22">
        <v>268</v>
      </c>
      <c r="K138" s="25">
        <v>199.926229025</v>
      </c>
      <c r="L138" s="25">
        <v>1922.74184279</v>
      </c>
      <c r="M138" s="23">
        <v>0.51</v>
      </c>
      <c r="N138" s="23">
        <v>0.14000000000000001</v>
      </c>
      <c r="O138" s="22">
        <v>37914</v>
      </c>
      <c r="P138" s="22">
        <v>36966</v>
      </c>
      <c r="Q138" s="26">
        <v>37914</v>
      </c>
      <c r="R138" s="26">
        <v>2210</v>
      </c>
      <c r="S138" s="22" t="s">
        <v>114</v>
      </c>
      <c r="T138" s="22" t="s">
        <v>116</v>
      </c>
      <c r="U138" s="26">
        <v>54.65</v>
      </c>
      <c r="V138" s="26">
        <v>1</v>
      </c>
      <c r="W138" s="26">
        <v>1.92</v>
      </c>
      <c r="X138" s="26">
        <v>0.50600000000000001</v>
      </c>
      <c r="Y138" s="26">
        <f t="shared" si="12"/>
        <v>1.92</v>
      </c>
      <c r="Z138" s="26">
        <f t="shared" si="13"/>
        <v>0.50600000000000001</v>
      </c>
      <c r="AA138" s="26">
        <v>0.26800000000000002</v>
      </c>
      <c r="AB138" s="27">
        <v>0.47243276735433398</v>
      </c>
      <c r="AC138">
        <f t="shared" si="14"/>
        <v>711</v>
      </c>
      <c r="AD138">
        <f t="shared" si="15"/>
        <v>3</v>
      </c>
      <c r="AE138">
        <f t="shared" si="16"/>
        <v>0.8</v>
      </c>
      <c r="AF138">
        <f>'TP Factors'!$D$4</f>
        <v>0.98096512680287296</v>
      </c>
      <c r="AG138">
        <f t="shared" si="17"/>
        <v>0.8</v>
      </c>
    </row>
    <row r="139" spans="1:33">
      <c r="A139" s="22" t="s">
        <v>109</v>
      </c>
      <c r="B139" s="22">
        <v>14</v>
      </c>
      <c r="C139" s="22" t="s">
        <v>110</v>
      </c>
      <c r="D139" s="23">
        <v>33.47</v>
      </c>
      <c r="E139" s="22" t="s">
        <v>111</v>
      </c>
      <c r="F139" s="22">
        <v>3456</v>
      </c>
      <c r="G139" s="24">
        <v>0</v>
      </c>
      <c r="H139" s="22" t="s">
        <v>112</v>
      </c>
      <c r="I139" s="22" t="s">
        <v>113</v>
      </c>
      <c r="J139" s="22">
        <v>952</v>
      </c>
      <c r="K139" s="25">
        <v>341.44228375599999</v>
      </c>
      <c r="L139" s="25">
        <v>6037.0272023099997</v>
      </c>
      <c r="M139" s="23">
        <v>0</v>
      </c>
      <c r="N139" s="23">
        <v>0</v>
      </c>
      <c r="O139" s="22">
        <v>37916</v>
      </c>
      <c r="P139" s="22">
        <v>36968</v>
      </c>
      <c r="Q139" s="26">
        <v>37916</v>
      </c>
      <c r="R139" s="26">
        <v>6170</v>
      </c>
      <c r="S139" s="22" t="s">
        <v>130</v>
      </c>
      <c r="T139" s="22" t="s">
        <v>132</v>
      </c>
      <c r="U139" s="26">
        <v>54.65</v>
      </c>
      <c r="V139" s="26">
        <v>1</v>
      </c>
      <c r="W139" s="26">
        <v>0</v>
      </c>
      <c r="X139" s="26">
        <v>0</v>
      </c>
      <c r="Y139" s="26">
        <f t="shared" si="12"/>
        <v>0</v>
      </c>
      <c r="Z139" s="26">
        <f t="shared" si="13"/>
        <v>0</v>
      </c>
      <c r="AA139" s="26">
        <v>0.30299999999999999</v>
      </c>
      <c r="AB139" s="27">
        <v>8.4617668944511008E-3</v>
      </c>
      <c r="AC139">
        <f t="shared" si="14"/>
        <v>14</v>
      </c>
      <c r="AD139">
        <f t="shared" si="15"/>
        <v>0</v>
      </c>
      <c r="AE139">
        <f t="shared" si="16"/>
        <v>0</v>
      </c>
      <c r="AF139">
        <f>'TP Factors'!$D$4</f>
        <v>0.98096512680287296</v>
      </c>
      <c r="AG139">
        <f t="shared" si="17"/>
        <v>0</v>
      </c>
    </row>
    <row r="140" spans="1:33">
      <c r="A140" s="22" t="s">
        <v>109</v>
      </c>
      <c r="B140" s="22">
        <v>14</v>
      </c>
      <c r="C140" s="22" t="s">
        <v>110</v>
      </c>
      <c r="D140" s="23">
        <v>33.47</v>
      </c>
      <c r="E140" s="22" t="s">
        <v>111</v>
      </c>
      <c r="F140" s="22">
        <v>3456</v>
      </c>
      <c r="G140" s="24">
        <v>30.5</v>
      </c>
      <c r="H140" s="22" t="s">
        <v>112</v>
      </c>
      <c r="I140" s="22" t="s">
        <v>113</v>
      </c>
      <c r="J140" s="22">
        <v>9</v>
      </c>
      <c r="K140" s="25">
        <v>58.437883485599997</v>
      </c>
      <c r="L140" s="25">
        <v>58.036425529200002</v>
      </c>
      <c r="M140" s="23">
        <v>0.02</v>
      </c>
      <c r="N140" s="23">
        <v>0</v>
      </c>
      <c r="O140" s="22">
        <v>37917</v>
      </c>
      <c r="P140" s="22">
        <v>36969</v>
      </c>
      <c r="Q140" s="26">
        <v>37917</v>
      </c>
      <c r="R140" s="26">
        <v>2210</v>
      </c>
      <c r="S140" s="22" t="s">
        <v>130</v>
      </c>
      <c r="T140" s="22" t="s">
        <v>133</v>
      </c>
      <c r="U140" s="26">
        <v>54.65</v>
      </c>
      <c r="V140" s="26">
        <v>1</v>
      </c>
      <c r="W140" s="26">
        <v>1.92</v>
      </c>
      <c r="X140" s="26">
        <v>0.50600000000000001</v>
      </c>
      <c r="Y140" s="26">
        <f t="shared" si="12"/>
        <v>1.92</v>
      </c>
      <c r="Z140" s="26">
        <f t="shared" si="13"/>
        <v>0.50600000000000001</v>
      </c>
      <c r="AA140" s="26">
        <v>0.30199999999999999</v>
      </c>
      <c r="AB140" s="27">
        <v>8.3981967205507199E-3</v>
      </c>
      <c r="AC140">
        <f t="shared" si="14"/>
        <v>14</v>
      </c>
      <c r="AD140">
        <f t="shared" si="15"/>
        <v>0</v>
      </c>
      <c r="AE140">
        <f t="shared" si="16"/>
        <v>0</v>
      </c>
      <c r="AF140">
        <f>'TP Factors'!$D$4</f>
        <v>0.98096512680287296</v>
      </c>
      <c r="AG140">
        <f t="shared" si="17"/>
        <v>0</v>
      </c>
    </row>
    <row r="141" spans="1:33">
      <c r="A141" s="22" t="s">
        <v>109</v>
      </c>
      <c r="B141" s="22">
        <v>14</v>
      </c>
      <c r="C141" s="22" t="s">
        <v>110</v>
      </c>
      <c r="D141" s="23">
        <v>33.47</v>
      </c>
      <c r="E141" s="22" t="s">
        <v>111</v>
      </c>
      <c r="F141" s="22">
        <v>3456</v>
      </c>
      <c r="G141" s="24">
        <v>30.5</v>
      </c>
      <c r="H141" s="22" t="s">
        <v>112</v>
      </c>
      <c r="I141" s="22" t="s">
        <v>113</v>
      </c>
      <c r="J141" s="22">
        <v>168</v>
      </c>
      <c r="K141" s="25">
        <v>221.50453993599999</v>
      </c>
      <c r="L141" s="25">
        <v>1070.8712593800001</v>
      </c>
      <c r="M141" s="23">
        <v>0.32</v>
      </c>
      <c r="N141" s="23">
        <v>0.09</v>
      </c>
      <c r="O141" s="22">
        <v>37919</v>
      </c>
      <c r="P141" s="22">
        <v>36971</v>
      </c>
      <c r="Q141" s="26">
        <v>37919</v>
      </c>
      <c r="R141" s="26">
        <v>2210</v>
      </c>
      <c r="S141" s="22" t="s">
        <v>130</v>
      </c>
      <c r="T141" s="22" t="s">
        <v>133</v>
      </c>
      <c r="U141" s="26">
        <v>54.65</v>
      </c>
      <c r="V141" s="26">
        <v>1</v>
      </c>
      <c r="W141" s="26">
        <v>1.92</v>
      </c>
      <c r="X141" s="26">
        <v>0.50600000000000001</v>
      </c>
      <c r="Y141" s="26">
        <f t="shared" si="12"/>
        <v>1.92</v>
      </c>
      <c r="Z141" s="26">
        <f t="shared" si="13"/>
        <v>0.50600000000000001</v>
      </c>
      <c r="AA141" s="26">
        <v>0.30199999999999999</v>
      </c>
      <c r="AB141" s="27">
        <v>0.245883884098441</v>
      </c>
      <c r="AC141">
        <f t="shared" si="14"/>
        <v>417</v>
      </c>
      <c r="AD141">
        <f t="shared" si="15"/>
        <v>2</v>
      </c>
      <c r="AE141">
        <f t="shared" si="16"/>
        <v>0.5</v>
      </c>
      <c r="AF141">
        <f>'TP Factors'!$D$4</f>
        <v>0.98096512680287296</v>
      </c>
      <c r="AG141">
        <f t="shared" si="17"/>
        <v>0.5</v>
      </c>
    </row>
    <row r="142" spans="1:33">
      <c r="A142" s="22" t="s">
        <v>109</v>
      </c>
      <c r="B142" s="22">
        <v>14</v>
      </c>
      <c r="C142" s="22" t="s">
        <v>110</v>
      </c>
      <c r="D142" s="23">
        <v>33.47</v>
      </c>
      <c r="E142" s="22" t="s">
        <v>111</v>
      </c>
      <c r="F142" s="22">
        <v>3456</v>
      </c>
      <c r="G142" s="24">
        <v>30.5</v>
      </c>
      <c r="H142" s="22" t="s">
        <v>112</v>
      </c>
      <c r="I142" s="22" t="s">
        <v>113</v>
      </c>
      <c r="J142" s="22">
        <v>116</v>
      </c>
      <c r="K142" s="25">
        <v>146.49819119099999</v>
      </c>
      <c r="L142" s="25">
        <v>735.73118835499997</v>
      </c>
      <c r="M142" s="23">
        <v>0.22</v>
      </c>
      <c r="N142" s="23">
        <v>0.06</v>
      </c>
      <c r="O142" s="22">
        <v>37926</v>
      </c>
      <c r="P142" s="22">
        <v>36978</v>
      </c>
      <c r="Q142" s="26">
        <v>37926</v>
      </c>
      <c r="R142" s="26">
        <v>2210</v>
      </c>
      <c r="S142" s="22" t="s">
        <v>130</v>
      </c>
      <c r="T142" s="22" t="s">
        <v>133</v>
      </c>
      <c r="U142" s="26">
        <v>54.65</v>
      </c>
      <c r="V142" s="26">
        <v>1</v>
      </c>
      <c r="W142" s="26">
        <v>1.92</v>
      </c>
      <c r="X142" s="26">
        <v>0.50600000000000001</v>
      </c>
      <c r="Y142" s="26">
        <f t="shared" si="12"/>
        <v>1.92</v>
      </c>
      <c r="Z142" s="26">
        <f t="shared" si="13"/>
        <v>0.50600000000000001</v>
      </c>
      <c r="AA142" s="26">
        <v>0.30199999999999999</v>
      </c>
      <c r="AB142" s="27">
        <v>0.17711436178241899</v>
      </c>
      <c r="AC142">
        <f t="shared" si="14"/>
        <v>300</v>
      </c>
      <c r="AD142">
        <f t="shared" si="15"/>
        <v>1</v>
      </c>
      <c r="AE142">
        <f t="shared" si="16"/>
        <v>0.3</v>
      </c>
      <c r="AF142">
        <f>'TP Factors'!$D$4</f>
        <v>0.98096512680287296</v>
      </c>
      <c r="AG142">
        <f t="shared" si="17"/>
        <v>0.3</v>
      </c>
    </row>
    <row r="143" spans="1:33">
      <c r="A143" s="22" t="s">
        <v>109</v>
      </c>
      <c r="B143" s="22">
        <v>14</v>
      </c>
      <c r="C143" s="22" t="s">
        <v>110</v>
      </c>
      <c r="D143" s="23">
        <v>33.47</v>
      </c>
      <c r="E143" s="22" t="s">
        <v>111</v>
      </c>
      <c r="F143" s="22">
        <v>3456</v>
      </c>
      <c r="G143" s="24">
        <v>30.5</v>
      </c>
      <c r="H143" s="22" t="s">
        <v>112</v>
      </c>
      <c r="I143" s="22" t="s">
        <v>113</v>
      </c>
      <c r="J143" s="22">
        <v>41</v>
      </c>
      <c r="K143" s="25">
        <v>185.604014186</v>
      </c>
      <c r="L143" s="25">
        <v>262.63972063599999</v>
      </c>
      <c r="M143" s="23">
        <v>0.08</v>
      </c>
      <c r="N143" s="23">
        <v>0.02</v>
      </c>
      <c r="O143" s="22">
        <v>37927</v>
      </c>
      <c r="P143" s="22">
        <v>36979</v>
      </c>
      <c r="Q143" s="26">
        <v>37927</v>
      </c>
      <c r="R143" s="26">
        <v>2210</v>
      </c>
      <c r="S143" s="22" t="s">
        <v>130</v>
      </c>
      <c r="T143" s="22" t="s">
        <v>133</v>
      </c>
      <c r="U143" s="26">
        <v>54.65</v>
      </c>
      <c r="V143" s="26">
        <v>1</v>
      </c>
      <c r="W143" s="26">
        <v>1.92</v>
      </c>
      <c r="X143" s="26">
        <v>0.50600000000000001</v>
      </c>
      <c r="Y143" s="26">
        <f t="shared" si="12"/>
        <v>1.92</v>
      </c>
      <c r="Z143" s="26">
        <f t="shared" si="13"/>
        <v>0.50600000000000001</v>
      </c>
      <c r="AA143" s="26">
        <v>0.30199999999999999</v>
      </c>
      <c r="AB143" s="27">
        <v>8.9774778548438097E-3</v>
      </c>
      <c r="AC143">
        <f t="shared" si="14"/>
        <v>15</v>
      </c>
      <c r="AD143">
        <f t="shared" si="15"/>
        <v>0</v>
      </c>
      <c r="AE143">
        <f t="shared" si="16"/>
        <v>0</v>
      </c>
      <c r="AF143">
        <f>'TP Factors'!$D$4</f>
        <v>0.98096512680287296</v>
      </c>
      <c r="AG143">
        <f t="shared" si="17"/>
        <v>0</v>
      </c>
    </row>
    <row r="144" spans="1:33">
      <c r="A144" s="22" t="s">
        <v>109</v>
      </c>
      <c r="B144" s="22">
        <v>14</v>
      </c>
      <c r="C144" s="22" t="s">
        <v>110</v>
      </c>
      <c r="D144" s="23">
        <v>33.47</v>
      </c>
      <c r="E144" s="22" t="s">
        <v>111</v>
      </c>
      <c r="F144" s="22">
        <v>3456</v>
      </c>
      <c r="G144" s="24">
        <v>0</v>
      </c>
      <c r="H144" s="22" t="s">
        <v>112</v>
      </c>
      <c r="I144" s="22" t="s">
        <v>113</v>
      </c>
      <c r="J144" s="22">
        <v>5927</v>
      </c>
      <c r="K144" s="25">
        <v>1434.2955838600001</v>
      </c>
      <c r="L144" s="25">
        <v>37571.302721499997</v>
      </c>
      <c r="M144" s="23">
        <v>0</v>
      </c>
      <c r="N144" s="23">
        <v>0</v>
      </c>
      <c r="O144" s="22">
        <v>37932</v>
      </c>
      <c r="P144" s="22">
        <v>36984</v>
      </c>
      <c r="Q144" s="26">
        <v>37932</v>
      </c>
      <c r="R144" s="26">
        <v>6170</v>
      </c>
      <c r="S144" s="22" t="s">
        <v>130</v>
      </c>
      <c r="T144" s="22" t="s">
        <v>132</v>
      </c>
      <c r="U144" s="26">
        <v>54.65</v>
      </c>
      <c r="V144" s="26">
        <v>1</v>
      </c>
      <c r="W144" s="26">
        <v>0</v>
      </c>
      <c r="X144" s="26">
        <v>0</v>
      </c>
      <c r="Y144" s="26">
        <f t="shared" si="12"/>
        <v>0</v>
      </c>
      <c r="Z144" s="26">
        <f t="shared" si="13"/>
        <v>0</v>
      </c>
      <c r="AA144" s="26">
        <v>0.30299999999999999</v>
      </c>
      <c r="AB144" s="27">
        <v>1.54746431471194E-2</v>
      </c>
      <c r="AC144">
        <f t="shared" si="14"/>
        <v>26</v>
      </c>
      <c r="AD144">
        <f t="shared" si="15"/>
        <v>0</v>
      </c>
      <c r="AE144">
        <f t="shared" si="16"/>
        <v>0</v>
      </c>
      <c r="AF144">
        <f>'TP Factors'!$D$4</f>
        <v>0.98096512680287296</v>
      </c>
      <c r="AG144">
        <f t="shared" si="17"/>
        <v>0</v>
      </c>
    </row>
    <row r="145" spans="1:33">
      <c r="A145" s="22" t="s">
        <v>109</v>
      </c>
      <c r="B145" s="22">
        <v>14</v>
      </c>
      <c r="C145" s="22" t="s">
        <v>110</v>
      </c>
      <c r="D145" s="23">
        <v>33.47</v>
      </c>
      <c r="E145" s="22" t="s">
        <v>111</v>
      </c>
      <c r="F145" s="22">
        <v>3456</v>
      </c>
      <c r="G145" s="24">
        <v>30.5</v>
      </c>
      <c r="H145" s="22" t="s">
        <v>112</v>
      </c>
      <c r="I145" s="22" t="s">
        <v>113</v>
      </c>
      <c r="J145" s="22">
        <v>773</v>
      </c>
      <c r="K145" s="25">
        <v>322.97485573</v>
      </c>
      <c r="L145" s="25">
        <v>5541.92425903</v>
      </c>
      <c r="M145" s="23">
        <v>1.48</v>
      </c>
      <c r="N145" s="23">
        <v>0.39</v>
      </c>
      <c r="O145" s="22">
        <v>37935</v>
      </c>
      <c r="P145" s="22">
        <v>36987</v>
      </c>
      <c r="Q145" s="26">
        <v>37935</v>
      </c>
      <c r="R145" s="26">
        <v>2210</v>
      </c>
      <c r="S145" s="22" t="s">
        <v>114</v>
      </c>
      <c r="T145" s="22" t="s">
        <v>116</v>
      </c>
      <c r="U145" s="26">
        <v>54.65</v>
      </c>
      <c r="V145" s="26">
        <v>1</v>
      </c>
      <c r="W145" s="26">
        <v>1.92</v>
      </c>
      <c r="X145" s="26">
        <v>0.50600000000000001</v>
      </c>
      <c r="Y145" s="26">
        <f t="shared" si="12"/>
        <v>1.92</v>
      </c>
      <c r="Z145" s="26">
        <f t="shared" si="13"/>
        <v>0.50600000000000001</v>
      </c>
      <c r="AA145" s="26">
        <v>0.26800000000000002</v>
      </c>
      <c r="AB145" s="27">
        <v>1.36822477266903</v>
      </c>
      <c r="AC145">
        <f t="shared" si="14"/>
        <v>2060</v>
      </c>
      <c r="AD145">
        <f t="shared" si="15"/>
        <v>9</v>
      </c>
      <c r="AE145">
        <f t="shared" si="16"/>
        <v>2.2999999999999998</v>
      </c>
      <c r="AF145">
        <f>'TP Factors'!$D$4</f>
        <v>0.98096512680287296</v>
      </c>
      <c r="AG145">
        <f t="shared" si="17"/>
        <v>2.2999999999999998</v>
      </c>
    </row>
    <row r="146" spans="1:33">
      <c r="A146" s="22" t="s">
        <v>109</v>
      </c>
      <c r="B146" s="22">
        <v>14</v>
      </c>
      <c r="C146" s="22" t="s">
        <v>110</v>
      </c>
      <c r="D146" s="23">
        <v>33.47</v>
      </c>
      <c r="E146" s="22" t="s">
        <v>111</v>
      </c>
      <c r="F146" s="22">
        <v>3456</v>
      </c>
      <c r="G146" s="24">
        <v>0</v>
      </c>
      <c r="H146" s="22" t="s">
        <v>112</v>
      </c>
      <c r="I146" s="22" t="s">
        <v>113</v>
      </c>
      <c r="J146" s="22">
        <v>50</v>
      </c>
      <c r="K146" s="25">
        <v>210.504422283</v>
      </c>
      <c r="L146" s="25">
        <v>315.03418264499999</v>
      </c>
      <c r="M146" s="23">
        <v>0</v>
      </c>
      <c r="N146" s="23">
        <v>0</v>
      </c>
      <c r="O146" s="22">
        <v>37938</v>
      </c>
      <c r="P146" s="22">
        <v>36990</v>
      </c>
      <c r="Q146" s="26">
        <v>37938</v>
      </c>
      <c r="R146" s="26">
        <v>6170</v>
      </c>
      <c r="S146" s="22" t="s">
        <v>114</v>
      </c>
      <c r="T146" s="22" t="s">
        <v>115</v>
      </c>
      <c r="U146" s="26">
        <v>54.65</v>
      </c>
      <c r="V146" s="26">
        <v>1</v>
      </c>
      <c r="W146" s="26">
        <v>0</v>
      </c>
      <c r="X146" s="26">
        <v>0</v>
      </c>
      <c r="Y146" s="26">
        <f t="shared" si="12"/>
        <v>0</v>
      </c>
      <c r="Z146" s="26">
        <f t="shared" si="13"/>
        <v>0</v>
      </c>
      <c r="AA146" s="26">
        <v>0.30299999999999999</v>
      </c>
      <c r="AB146" s="27">
        <v>5.5885296623769797E-3</v>
      </c>
      <c r="AC146">
        <f t="shared" si="14"/>
        <v>10</v>
      </c>
      <c r="AD146">
        <f t="shared" si="15"/>
        <v>0</v>
      </c>
      <c r="AE146">
        <f t="shared" si="16"/>
        <v>0</v>
      </c>
      <c r="AF146">
        <f>'TP Factors'!$D$4</f>
        <v>0.98096512680287296</v>
      </c>
      <c r="AG146">
        <f t="shared" si="17"/>
        <v>0</v>
      </c>
    </row>
    <row r="147" spans="1:33">
      <c r="A147" s="22" t="s">
        <v>109</v>
      </c>
      <c r="B147" s="22">
        <v>14</v>
      </c>
      <c r="C147" s="22" t="s">
        <v>110</v>
      </c>
      <c r="D147" s="23">
        <v>33.47</v>
      </c>
      <c r="E147" s="22" t="s">
        <v>111</v>
      </c>
      <c r="F147" s="22">
        <v>3456</v>
      </c>
      <c r="G147" s="24">
        <v>30.5</v>
      </c>
      <c r="H147" s="22" t="s">
        <v>112</v>
      </c>
      <c r="I147" s="22" t="s">
        <v>113</v>
      </c>
      <c r="J147" s="22">
        <v>13</v>
      </c>
      <c r="K147" s="25">
        <v>53.270689865599998</v>
      </c>
      <c r="L147" s="25">
        <v>83.9619377848</v>
      </c>
      <c r="M147" s="23">
        <v>0.02</v>
      </c>
      <c r="N147" s="23">
        <v>0.01</v>
      </c>
      <c r="O147" s="22">
        <v>37941</v>
      </c>
      <c r="P147" s="22">
        <v>36993</v>
      </c>
      <c r="Q147" s="26">
        <v>37941</v>
      </c>
      <c r="R147" s="26">
        <v>2210</v>
      </c>
      <c r="S147" s="22" t="s">
        <v>130</v>
      </c>
      <c r="T147" s="22" t="s">
        <v>133</v>
      </c>
      <c r="U147" s="26">
        <v>54.65</v>
      </c>
      <c r="V147" s="26">
        <v>1</v>
      </c>
      <c r="W147" s="26">
        <v>1.92</v>
      </c>
      <c r="X147" s="26">
        <v>0.50600000000000001</v>
      </c>
      <c r="Y147" s="26">
        <f t="shared" si="12"/>
        <v>1.92</v>
      </c>
      <c r="Z147" s="26">
        <f t="shared" si="13"/>
        <v>0.50600000000000001</v>
      </c>
      <c r="AA147" s="26">
        <v>0.30199999999999999</v>
      </c>
      <c r="AB147" s="27">
        <v>2.0747363673739399E-2</v>
      </c>
      <c r="AC147">
        <f t="shared" si="14"/>
        <v>35</v>
      </c>
      <c r="AD147">
        <f t="shared" si="15"/>
        <v>0</v>
      </c>
      <c r="AE147">
        <f t="shared" si="16"/>
        <v>0</v>
      </c>
      <c r="AF147">
        <f>'TP Factors'!$D$4</f>
        <v>0.98096512680287296</v>
      </c>
      <c r="AG147">
        <f t="shared" si="17"/>
        <v>0</v>
      </c>
    </row>
    <row r="148" spans="1:33">
      <c r="A148" s="22" t="s">
        <v>109</v>
      </c>
      <c r="B148" s="22">
        <v>14</v>
      </c>
      <c r="C148" s="22" t="s">
        <v>110</v>
      </c>
      <c r="D148" s="23">
        <v>33.47</v>
      </c>
      <c r="E148" s="22" t="s">
        <v>111</v>
      </c>
      <c r="F148" s="22">
        <v>3456</v>
      </c>
      <c r="G148" s="24">
        <v>0</v>
      </c>
      <c r="H148" s="22" t="s">
        <v>112</v>
      </c>
      <c r="I148" s="22" t="s">
        <v>113</v>
      </c>
      <c r="J148" s="22">
        <v>4</v>
      </c>
      <c r="K148" s="25">
        <v>26.9499608102</v>
      </c>
      <c r="L148" s="25">
        <v>26.775038165600002</v>
      </c>
      <c r="M148" s="23">
        <v>0</v>
      </c>
      <c r="N148" s="23">
        <v>0</v>
      </c>
      <c r="O148" s="22">
        <v>37951</v>
      </c>
      <c r="P148" s="22">
        <v>37003</v>
      </c>
      <c r="Q148" s="26">
        <v>37951</v>
      </c>
      <c r="R148" s="26">
        <v>6170</v>
      </c>
      <c r="S148" s="22" t="s">
        <v>114</v>
      </c>
      <c r="T148" s="22" t="s">
        <v>115</v>
      </c>
      <c r="U148" s="26">
        <v>54.65</v>
      </c>
      <c r="V148" s="26">
        <v>1</v>
      </c>
      <c r="W148" s="26">
        <v>0</v>
      </c>
      <c r="X148" s="26">
        <v>0</v>
      </c>
      <c r="Y148" s="26">
        <f t="shared" si="12"/>
        <v>0</v>
      </c>
      <c r="Z148" s="26">
        <f t="shared" si="13"/>
        <v>0</v>
      </c>
      <c r="AA148" s="26">
        <v>0.30299999999999999</v>
      </c>
      <c r="AB148" s="27">
        <v>2.4366442531900102E-3</v>
      </c>
      <c r="AC148">
        <f t="shared" si="14"/>
        <v>4</v>
      </c>
      <c r="AD148">
        <f t="shared" si="15"/>
        <v>0</v>
      </c>
      <c r="AE148">
        <f t="shared" si="16"/>
        <v>0</v>
      </c>
      <c r="AF148">
        <f>'TP Factors'!$D$4</f>
        <v>0.98096512680287296</v>
      </c>
      <c r="AG148">
        <f t="shared" si="17"/>
        <v>0</v>
      </c>
    </row>
    <row r="149" spans="1:33">
      <c r="A149" s="22" t="s">
        <v>109</v>
      </c>
      <c r="B149" s="22">
        <v>14</v>
      </c>
      <c r="C149" s="22" t="s">
        <v>110</v>
      </c>
      <c r="D149" s="23">
        <v>33.47</v>
      </c>
      <c r="E149" s="22" t="s">
        <v>111</v>
      </c>
      <c r="F149" s="22">
        <v>3456</v>
      </c>
      <c r="G149" s="24">
        <v>30.5</v>
      </c>
      <c r="H149" s="22" t="s">
        <v>112</v>
      </c>
      <c r="I149" s="22" t="s">
        <v>113</v>
      </c>
      <c r="J149" s="22">
        <v>1059</v>
      </c>
      <c r="K149" s="25">
        <v>613.14042204999998</v>
      </c>
      <c r="L149" s="25">
        <v>6736.9485405200003</v>
      </c>
      <c r="M149" s="23">
        <v>2.0299999999999998</v>
      </c>
      <c r="N149" s="23">
        <v>0.54</v>
      </c>
      <c r="O149" s="22">
        <v>37953</v>
      </c>
      <c r="P149" s="22">
        <v>37005</v>
      </c>
      <c r="Q149" s="26">
        <v>37953</v>
      </c>
      <c r="R149" s="26">
        <v>2210</v>
      </c>
      <c r="S149" s="22" t="s">
        <v>130</v>
      </c>
      <c r="T149" s="22" t="s">
        <v>133</v>
      </c>
      <c r="U149" s="26">
        <v>54.65</v>
      </c>
      <c r="V149" s="26">
        <v>1</v>
      </c>
      <c r="W149" s="26">
        <v>1.92</v>
      </c>
      <c r="X149" s="26">
        <v>0.50600000000000001</v>
      </c>
      <c r="Y149" s="26">
        <f t="shared" si="12"/>
        <v>1.92</v>
      </c>
      <c r="Z149" s="26">
        <f t="shared" si="13"/>
        <v>0.50600000000000001</v>
      </c>
      <c r="AA149" s="26">
        <v>0.30199999999999999</v>
      </c>
      <c r="AB149" s="27">
        <v>1.0060722415713499E-2</v>
      </c>
      <c r="AC149">
        <f t="shared" si="14"/>
        <v>17</v>
      </c>
      <c r="AD149">
        <f t="shared" si="15"/>
        <v>0</v>
      </c>
      <c r="AE149">
        <f t="shared" si="16"/>
        <v>0</v>
      </c>
      <c r="AF149">
        <f>'TP Factors'!$D$4</f>
        <v>0.98096512680287296</v>
      </c>
      <c r="AG149">
        <f t="shared" si="17"/>
        <v>0</v>
      </c>
    </row>
    <row r="150" spans="1:33">
      <c r="A150" s="22" t="s">
        <v>109</v>
      </c>
      <c r="B150" s="22">
        <v>14</v>
      </c>
      <c r="C150" s="22" t="s">
        <v>110</v>
      </c>
      <c r="D150" s="23">
        <v>33.47</v>
      </c>
      <c r="E150" s="22" t="s">
        <v>111</v>
      </c>
      <c r="F150" s="22">
        <v>3456</v>
      </c>
      <c r="G150" s="24">
        <v>0</v>
      </c>
      <c r="H150" s="22" t="s">
        <v>112</v>
      </c>
      <c r="I150" s="22" t="s">
        <v>113</v>
      </c>
      <c r="J150" s="22">
        <v>88</v>
      </c>
      <c r="K150" s="25">
        <v>185.03076956199999</v>
      </c>
      <c r="L150" s="25">
        <v>555.44190646100003</v>
      </c>
      <c r="M150" s="23">
        <v>0</v>
      </c>
      <c r="N150" s="23">
        <v>0</v>
      </c>
      <c r="O150" s="22">
        <v>37970</v>
      </c>
      <c r="P150" s="22">
        <v>37022</v>
      </c>
      <c r="Q150" s="26">
        <v>37970</v>
      </c>
      <c r="R150" s="26">
        <v>6170</v>
      </c>
      <c r="S150" s="22" t="s">
        <v>114</v>
      </c>
      <c r="T150" s="22" t="s">
        <v>115</v>
      </c>
      <c r="U150" s="26">
        <v>54.65</v>
      </c>
      <c r="V150" s="26">
        <v>1</v>
      </c>
      <c r="W150" s="26">
        <v>0</v>
      </c>
      <c r="X150" s="26">
        <v>0</v>
      </c>
      <c r="Y150" s="26">
        <f t="shared" si="12"/>
        <v>0</v>
      </c>
      <c r="Z150" s="26">
        <f t="shared" si="13"/>
        <v>0</v>
      </c>
      <c r="AA150" s="26">
        <v>0.30299999999999999</v>
      </c>
      <c r="AB150" s="27">
        <v>8.4008865649321095E-3</v>
      </c>
      <c r="AC150">
        <f t="shared" si="14"/>
        <v>14</v>
      </c>
      <c r="AD150">
        <f t="shared" si="15"/>
        <v>0</v>
      </c>
      <c r="AE150">
        <f t="shared" si="16"/>
        <v>0</v>
      </c>
      <c r="AF150">
        <f>'TP Factors'!$D$4</f>
        <v>0.98096512680287296</v>
      </c>
      <c r="AG150">
        <f t="shared" si="17"/>
        <v>0</v>
      </c>
    </row>
    <row r="151" spans="1:33">
      <c r="A151" s="22" t="s">
        <v>109</v>
      </c>
      <c r="B151" s="22">
        <v>14</v>
      </c>
      <c r="C151" s="22" t="s">
        <v>110</v>
      </c>
      <c r="D151" s="23">
        <v>33.47</v>
      </c>
      <c r="E151" s="22" t="s">
        <v>111</v>
      </c>
      <c r="F151" s="22">
        <v>3456</v>
      </c>
      <c r="G151" s="24">
        <v>0</v>
      </c>
      <c r="H151" s="22" t="s">
        <v>112</v>
      </c>
      <c r="I151" s="22" t="s">
        <v>113</v>
      </c>
      <c r="J151" s="22">
        <v>24531</v>
      </c>
      <c r="K151" s="25">
        <v>2975.5393279099999</v>
      </c>
      <c r="L151" s="25">
        <v>155495.91332200001</v>
      </c>
      <c r="M151" s="23">
        <v>0</v>
      </c>
      <c r="N151" s="23">
        <v>0</v>
      </c>
      <c r="O151" s="22">
        <v>37985</v>
      </c>
      <c r="P151" s="22">
        <v>37037</v>
      </c>
      <c r="Q151" s="26">
        <v>37985</v>
      </c>
      <c r="R151" s="26">
        <v>6460</v>
      </c>
      <c r="S151" s="22" t="s">
        <v>130</v>
      </c>
      <c r="T151" s="22" t="s">
        <v>131</v>
      </c>
      <c r="U151" s="26">
        <v>54.65</v>
      </c>
      <c r="V151" s="26">
        <v>1</v>
      </c>
      <c r="W151" s="26">
        <v>0</v>
      </c>
      <c r="X151" s="26">
        <v>0</v>
      </c>
      <c r="Y151" s="26">
        <f t="shared" si="12"/>
        <v>0</v>
      </c>
      <c r="Z151" s="26">
        <f t="shared" si="13"/>
        <v>0</v>
      </c>
      <c r="AA151" s="26">
        <v>0.30299999999999999</v>
      </c>
      <c r="AB151" s="27">
        <v>0.111557210592519</v>
      </c>
      <c r="AC151">
        <f t="shared" si="14"/>
        <v>190</v>
      </c>
      <c r="AD151">
        <f t="shared" si="15"/>
        <v>0</v>
      </c>
      <c r="AE151">
        <f t="shared" si="16"/>
        <v>0</v>
      </c>
      <c r="AF151">
        <f>'TP Factors'!$D$4</f>
        <v>0.98096512680287296</v>
      </c>
      <c r="AG151">
        <f t="shared" si="17"/>
        <v>0</v>
      </c>
    </row>
    <row r="152" spans="1:33">
      <c r="A152" s="22" t="s">
        <v>109</v>
      </c>
      <c r="B152" s="22">
        <v>14</v>
      </c>
      <c r="C152" s="22" t="s">
        <v>110</v>
      </c>
      <c r="D152" s="23">
        <v>33.47</v>
      </c>
      <c r="E152" s="22" t="s">
        <v>111</v>
      </c>
      <c r="F152" s="22">
        <v>3456</v>
      </c>
      <c r="G152" s="24">
        <v>0</v>
      </c>
      <c r="H152" s="22" t="s">
        <v>112</v>
      </c>
      <c r="I152" s="22" t="s">
        <v>113</v>
      </c>
      <c r="J152" s="22">
        <v>213</v>
      </c>
      <c r="K152" s="25">
        <v>222.645726534</v>
      </c>
      <c r="L152" s="25">
        <v>1352.0339057199999</v>
      </c>
      <c r="M152" s="23">
        <v>0</v>
      </c>
      <c r="N152" s="23">
        <v>0</v>
      </c>
      <c r="O152" s="22">
        <v>37987</v>
      </c>
      <c r="P152" s="22">
        <v>37039</v>
      </c>
      <c r="Q152" s="26">
        <v>37987</v>
      </c>
      <c r="R152" s="26">
        <v>6170</v>
      </c>
      <c r="S152" s="22" t="s">
        <v>114</v>
      </c>
      <c r="T152" s="22" t="s">
        <v>115</v>
      </c>
      <c r="U152" s="26">
        <v>54.65</v>
      </c>
      <c r="V152" s="26">
        <v>1</v>
      </c>
      <c r="W152" s="26">
        <v>0</v>
      </c>
      <c r="X152" s="26">
        <v>0</v>
      </c>
      <c r="Y152" s="26">
        <f t="shared" si="12"/>
        <v>0</v>
      </c>
      <c r="Z152" s="26">
        <f t="shared" si="13"/>
        <v>0</v>
      </c>
      <c r="AA152" s="26">
        <v>0.30299999999999999</v>
      </c>
      <c r="AB152" s="27">
        <v>1.8252213649879001E-3</v>
      </c>
      <c r="AC152">
        <f t="shared" si="14"/>
        <v>3</v>
      </c>
      <c r="AD152">
        <f t="shared" si="15"/>
        <v>0</v>
      </c>
      <c r="AE152">
        <f t="shared" si="16"/>
        <v>0</v>
      </c>
      <c r="AF152">
        <f>'TP Factors'!$D$4</f>
        <v>0.98096512680287296</v>
      </c>
      <c r="AG152">
        <f t="shared" si="17"/>
        <v>0</v>
      </c>
    </row>
    <row r="153" spans="1:33">
      <c r="A153" s="22" t="s">
        <v>109</v>
      </c>
      <c r="B153" s="22">
        <v>14</v>
      </c>
      <c r="C153" s="22" t="s">
        <v>110</v>
      </c>
      <c r="D153" s="23">
        <v>33.47</v>
      </c>
      <c r="E153" s="22" t="s">
        <v>111</v>
      </c>
      <c r="F153" s="22">
        <v>3456</v>
      </c>
      <c r="G153" s="24">
        <v>30.5</v>
      </c>
      <c r="H153" s="22" t="s">
        <v>112</v>
      </c>
      <c r="I153" s="22" t="s">
        <v>113</v>
      </c>
      <c r="J153" s="22">
        <v>16</v>
      </c>
      <c r="K153" s="25">
        <v>93.107812974699996</v>
      </c>
      <c r="L153" s="25">
        <v>102.050764141</v>
      </c>
      <c r="M153" s="23">
        <v>0.03</v>
      </c>
      <c r="N153" s="23">
        <v>0.01</v>
      </c>
      <c r="O153" s="22">
        <v>37999</v>
      </c>
      <c r="P153" s="22">
        <v>37051</v>
      </c>
      <c r="Q153" s="26">
        <v>37999</v>
      </c>
      <c r="R153" s="26">
        <v>2210</v>
      </c>
      <c r="S153" s="22" t="s">
        <v>130</v>
      </c>
      <c r="T153" s="22" t="s">
        <v>133</v>
      </c>
      <c r="U153" s="26">
        <v>54.65</v>
      </c>
      <c r="V153" s="26">
        <v>1</v>
      </c>
      <c r="W153" s="26">
        <v>1.92</v>
      </c>
      <c r="X153" s="26">
        <v>0.50600000000000001</v>
      </c>
      <c r="Y153" s="26">
        <f t="shared" si="12"/>
        <v>1.92</v>
      </c>
      <c r="Z153" s="26">
        <f t="shared" si="13"/>
        <v>0.50600000000000001</v>
      </c>
      <c r="AA153" s="26">
        <v>0.30199999999999999</v>
      </c>
      <c r="AB153" s="27">
        <v>2.4421127866740701E-2</v>
      </c>
      <c r="AC153">
        <f t="shared" si="14"/>
        <v>41</v>
      </c>
      <c r="AD153">
        <f t="shared" si="15"/>
        <v>0</v>
      </c>
      <c r="AE153">
        <f t="shared" si="16"/>
        <v>0</v>
      </c>
      <c r="AF153">
        <f>'TP Factors'!$D$4</f>
        <v>0.98096512680287296</v>
      </c>
      <c r="AG153">
        <f t="shared" si="17"/>
        <v>0</v>
      </c>
    </row>
    <row r="154" spans="1:33">
      <c r="A154" s="22" t="s">
        <v>109</v>
      </c>
      <c r="B154" s="22">
        <v>14</v>
      </c>
      <c r="C154" s="22" t="s">
        <v>110</v>
      </c>
      <c r="D154" s="23">
        <v>33.47</v>
      </c>
      <c r="E154" s="22" t="s">
        <v>111</v>
      </c>
      <c r="F154" s="22">
        <v>3456</v>
      </c>
      <c r="G154" s="24">
        <v>30.5</v>
      </c>
      <c r="H154" s="22" t="s">
        <v>112</v>
      </c>
      <c r="I154" s="22" t="s">
        <v>113</v>
      </c>
      <c r="J154" s="22">
        <v>0</v>
      </c>
      <c r="K154" s="25">
        <v>12.407901989599999</v>
      </c>
      <c r="L154" s="25">
        <v>2.2639724590100001</v>
      </c>
      <c r="M154" s="23">
        <v>0</v>
      </c>
      <c r="N154" s="23">
        <v>0</v>
      </c>
      <c r="O154" s="22">
        <v>38015</v>
      </c>
      <c r="P154" s="22">
        <v>37067</v>
      </c>
      <c r="Q154" s="26">
        <v>38015</v>
      </c>
      <c r="R154" s="26">
        <v>2210</v>
      </c>
      <c r="S154" s="22" t="s">
        <v>130</v>
      </c>
      <c r="T154" s="22" t="s">
        <v>133</v>
      </c>
      <c r="U154" s="26">
        <v>54.65</v>
      </c>
      <c r="V154" s="26">
        <v>1</v>
      </c>
      <c r="W154" s="26">
        <v>1.92</v>
      </c>
      <c r="X154" s="26">
        <v>0.50600000000000001</v>
      </c>
      <c r="Y154" s="26">
        <f t="shared" si="12"/>
        <v>1.92</v>
      </c>
      <c r="Z154" s="26">
        <f t="shared" si="13"/>
        <v>0.50600000000000001</v>
      </c>
      <c r="AA154" s="26">
        <v>0.30199999999999999</v>
      </c>
      <c r="AB154" s="27">
        <v>4.2770410846454003E-4</v>
      </c>
      <c r="AC154">
        <f t="shared" si="14"/>
        <v>1</v>
      </c>
      <c r="AD154">
        <f t="shared" si="15"/>
        <v>0</v>
      </c>
      <c r="AE154">
        <f t="shared" si="16"/>
        <v>0</v>
      </c>
      <c r="AF154">
        <f>'TP Factors'!$D$4</f>
        <v>0.98096512680287296</v>
      </c>
      <c r="AG154">
        <f t="shared" si="17"/>
        <v>0</v>
      </c>
    </row>
    <row r="155" spans="1:33">
      <c r="A155" s="22" t="s">
        <v>109</v>
      </c>
      <c r="B155" s="22">
        <v>14</v>
      </c>
      <c r="C155" s="22" t="s">
        <v>110</v>
      </c>
      <c r="D155" s="23">
        <v>33.47</v>
      </c>
      <c r="E155" s="22" t="s">
        <v>111</v>
      </c>
      <c r="F155" s="22">
        <v>3456</v>
      </c>
      <c r="G155" s="24">
        <v>30.5</v>
      </c>
      <c r="H155" s="22" t="s">
        <v>112</v>
      </c>
      <c r="I155" s="22" t="s">
        <v>113</v>
      </c>
      <c r="J155" s="22">
        <v>54</v>
      </c>
      <c r="K155" s="25">
        <v>99.835162079200003</v>
      </c>
      <c r="L155" s="25">
        <v>341.93718726899999</v>
      </c>
      <c r="M155" s="23">
        <v>0.1</v>
      </c>
      <c r="N155" s="23">
        <v>0.03</v>
      </c>
      <c r="O155" s="22">
        <v>38024</v>
      </c>
      <c r="P155" s="22">
        <v>37076</v>
      </c>
      <c r="Q155" s="26">
        <v>38024</v>
      </c>
      <c r="R155" s="26">
        <v>2210</v>
      </c>
      <c r="S155" s="22" t="s">
        <v>130</v>
      </c>
      <c r="T155" s="22" t="s">
        <v>133</v>
      </c>
      <c r="U155" s="26">
        <v>54.65</v>
      </c>
      <c r="V155" s="26">
        <v>1</v>
      </c>
      <c r="W155" s="26">
        <v>1.92</v>
      </c>
      <c r="X155" s="26">
        <v>0.50600000000000001</v>
      </c>
      <c r="Y155" s="26">
        <f t="shared" si="12"/>
        <v>1.92</v>
      </c>
      <c r="Z155" s="26">
        <f t="shared" si="13"/>
        <v>0.50600000000000001</v>
      </c>
      <c r="AA155" s="26">
        <v>0.30199999999999999</v>
      </c>
      <c r="AB155" s="27">
        <v>6.4431569025292304E-2</v>
      </c>
      <c r="AC155">
        <f t="shared" si="14"/>
        <v>109</v>
      </c>
      <c r="AD155">
        <f t="shared" si="15"/>
        <v>0</v>
      </c>
      <c r="AE155">
        <f t="shared" si="16"/>
        <v>0.1</v>
      </c>
      <c r="AF155">
        <f>'TP Factors'!$D$4</f>
        <v>0.98096512680287296</v>
      </c>
      <c r="AG155">
        <f t="shared" si="17"/>
        <v>0.1</v>
      </c>
    </row>
    <row r="156" spans="1:33">
      <c r="A156" s="22" t="s">
        <v>109</v>
      </c>
      <c r="B156" s="22">
        <v>14</v>
      </c>
      <c r="C156" s="22" t="s">
        <v>110</v>
      </c>
      <c r="D156" s="23">
        <v>33.47</v>
      </c>
      <c r="E156" s="22" t="s">
        <v>111</v>
      </c>
      <c r="F156" s="22">
        <v>3456</v>
      </c>
      <c r="G156" s="24">
        <v>0</v>
      </c>
      <c r="H156" s="22" t="s">
        <v>112</v>
      </c>
      <c r="I156" s="22" t="s">
        <v>113</v>
      </c>
      <c r="J156" s="22">
        <v>1087</v>
      </c>
      <c r="K156" s="25">
        <v>810.39396733599995</v>
      </c>
      <c r="L156" s="25">
        <v>6889.3146074400001</v>
      </c>
      <c r="M156" s="23">
        <v>0</v>
      </c>
      <c r="N156" s="23">
        <v>0</v>
      </c>
      <c r="O156" s="22">
        <v>38057</v>
      </c>
      <c r="P156" s="22">
        <v>37109</v>
      </c>
      <c r="Q156" s="26">
        <v>38057</v>
      </c>
      <c r="R156" s="26">
        <v>6460</v>
      </c>
      <c r="S156" s="22" t="s">
        <v>114</v>
      </c>
      <c r="T156" s="22" t="s">
        <v>118</v>
      </c>
      <c r="U156" s="26">
        <v>54.65</v>
      </c>
      <c r="V156" s="26">
        <v>1</v>
      </c>
      <c r="W156" s="26">
        <v>0</v>
      </c>
      <c r="X156" s="26">
        <v>0</v>
      </c>
      <c r="Y156" s="26">
        <f t="shared" si="12"/>
        <v>0</v>
      </c>
      <c r="Z156" s="26">
        <f t="shared" si="13"/>
        <v>0</v>
      </c>
      <c r="AA156" s="26">
        <v>0.30299999999999999</v>
      </c>
      <c r="AB156" s="27">
        <v>7.5426801573523106E-2</v>
      </c>
      <c r="AC156">
        <f t="shared" si="14"/>
        <v>128</v>
      </c>
      <c r="AD156">
        <f t="shared" si="15"/>
        <v>0</v>
      </c>
      <c r="AE156">
        <f t="shared" si="16"/>
        <v>0</v>
      </c>
      <c r="AF156">
        <f>'TP Factors'!$D$4</f>
        <v>0.98096512680287296</v>
      </c>
      <c r="AG156">
        <f t="shared" si="17"/>
        <v>0</v>
      </c>
    </row>
    <row r="157" spans="1:33">
      <c r="A157" s="22" t="s">
        <v>109</v>
      </c>
      <c r="B157" s="22">
        <v>14</v>
      </c>
      <c r="C157" s="22" t="s">
        <v>110</v>
      </c>
      <c r="D157" s="23">
        <v>33.47</v>
      </c>
      <c r="E157" s="22" t="s">
        <v>111</v>
      </c>
      <c r="F157" s="22">
        <v>3456</v>
      </c>
      <c r="G157" s="24">
        <v>0</v>
      </c>
      <c r="H157" s="22" t="s">
        <v>112</v>
      </c>
      <c r="I157" s="22" t="s">
        <v>113</v>
      </c>
      <c r="J157" s="22">
        <v>146</v>
      </c>
      <c r="K157" s="25">
        <v>179.78392520599999</v>
      </c>
      <c r="L157" s="25">
        <v>926.28690117300005</v>
      </c>
      <c r="M157" s="23">
        <v>0</v>
      </c>
      <c r="N157" s="23">
        <v>0</v>
      </c>
      <c r="O157" s="22">
        <v>38105</v>
      </c>
      <c r="P157" s="22">
        <v>37157</v>
      </c>
      <c r="Q157" s="26">
        <v>38105</v>
      </c>
      <c r="R157" s="26">
        <v>6460</v>
      </c>
      <c r="S157" s="22" t="s">
        <v>114</v>
      </c>
      <c r="T157" s="22" t="s">
        <v>118</v>
      </c>
      <c r="U157" s="26">
        <v>54.65</v>
      </c>
      <c r="V157" s="26">
        <v>1</v>
      </c>
      <c r="W157" s="26">
        <v>0</v>
      </c>
      <c r="X157" s="26">
        <v>0</v>
      </c>
      <c r="Y157" s="26">
        <f t="shared" si="12"/>
        <v>0</v>
      </c>
      <c r="Z157" s="26">
        <f t="shared" si="13"/>
        <v>0</v>
      </c>
      <c r="AA157" s="26">
        <v>0.30299999999999999</v>
      </c>
      <c r="AB157" s="27">
        <v>5.4048312354601797E-3</v>
      </c>
      <c r="AC157">
        <f t="shared" si="14"/>
        <v>9</v>
      </c>
      <c r="AD157">
        <f t="shared" si="15"/>
        <v>0</v>
      </c>
      <c r="AE157">
        <f t="shared" si="16"/>
        <v>0</v>
      </c>
      <c r="AF157">
        <f>'TP Factors'!$D$4</f>
        <v>0.98096512680287296</v>
      </c>
      <c r="AG157">
        <f t="shared" si="17"/>
        <v>0</v>
      </c>
    </row>
    <row r="158" spans="1:33">
      <c r="A158" s="22" t="s">
        <v>109</v>
      </c>
      <c r="B158" s="22">
        <v>14</v>
      </c>
      <c r="C158" s="22" t="s">
        <v>110</v>
      </c>
      <c r="D158" s="23">
        <v>33.47</v>
      </c>
      <c r="E158" s="22" t="s">
        <v>111</v>
      </c>
      <c r="F158" s="22">
        <v>3456</v>
      </c>
      <c r="G158" s="24">
        <v>30.5</v>
      </c>
      <c r="H158" s="22" t="s">
        <v>112</v>
      </c>
      <c r="I158" s="22" t="s">
        <v>113</v>
      </c>
      <c r="J158" s="22">
        <v>14</v>
      </c>
      <c r="K158" s="25">
        <v>51.929406993299999</v>
      </c>
      <c r="L158" s="25">
        <v>88.096663292800002</v>
      </c>
      <c r="M158" s="23">
        <v>0.03</v>
      </c>
      <c r="N158" s="23">
        <v>0.01</v>
      </c>
      <c r="O158" s="22">
        <v>38121</v>
      </c>
      <c r="P158" s="22">
        <v>37173</v>
      </c>
      <c r="Q158" s="26">
        <v>38121</v>
      </c>
      <c r="R158" s="26">
        <v>2210</v>
      </c>
      <c r="S158" s="22" t="s">
        <v>130</v>
      </c>
      <c r="T158" s="22" t="s">
        <v>133</v>
      </c>
      <c r="U158" s="26">
        <v>54.65</v>
      </c>
      <c r="V158" s="26">
        <v>1</v>
      </c>
      <c r="W158" s="26">
        <v>1.92</v>
      </c>
      <c r="X158" s="26">
        <v>0.50600000000000001</v>
      </c>
      <c r="Y158" s="26">
        <f t="shared" si="12"/>
        <v>1.92</v>
      </c>
      <c r="Z158" s="26">
        <f t="shared" si="13"/>
        <v>0.50600000000000001</v>
      </c>
      <c r="AA158" s="26">
        <v>0.30199999999999999</v>
      </c>
      <c r="AB158" s="27">
        <v>2.1769072512514202E-2</v>
      </c>
      <c r="AC158">
        <f t="shared" si="14"/>
        <v>37</v>
      </c>
      <c r="AD158">
        <f t="shared" si="15"/>
        <v>0</v>
      </c>
      <c r="AE158">
        <f t="shared" si="16"/>
        <v>0</v>
      </c>
      <c r="AF158">
        <f>'TP Factors'!$D$4</f>
        <v>0.98096512680287296</v>
      </c>
      <c r="AG158">
        <f t="shared" si="17"/>
        <v>0</v>
      </c>
    </row>
    <row r="159" spans="1:33">
      <c r="A159" s="22" t="s">
        <v>109</v>
      </c>
      <c r="B159" s="22">
        <v>14</v>
      </c>
      <c r="C159" s="22" t="s">
        <v>110</v>
      </c>
      <c r="D159" s="23">
        <v>33.47</v>
      </c>
      <c r="E159" s="22" t="s">
        <v>111</v>
      </c>
      <c r="F159" s="22">
        <v>3456</v>
      </c>
      <c r="G159" s="24">
        <v>30.5</v>
      </c>
      <c r="H159" s="22" t="s">
        <v>112</v>
      </c>
      <c r="I159" s="22" t="s">
        <v>113</v>
      </c>
      <c r="J159" s="22">
        <v>44</v>
      </c>
      <c r="K159" s="25">
        <v>142.68906549799999</v>
      </c>
      <c r="L159" s="25">
        <v>281.228230946</v>
      </c>
      <c r="M159" s="23">
        <v>0.08</v>
      </c>
      <c r="N159" s="23">
        <v>0.02</v>
      </c>
      <c r="O159" s="22">
        <v>38153</v>
      </c>
      <c r="P159" s="22">
        <v>37205</v>
      </c>
      <c r="Q159" s="26">
        <v>38153</v>
      </c>
      <c r="R159" s="26">
        <v>2210</v>
      </c>
      <c r="S159" s="22" t="s">
        <v>130</v>
      </c>
      <c r="T159" s="22" t="s">
        <v>133</v>
      </c>
      <c r="U159" s="26">
        <v>54.65</v>
      </c>
      <c r="V159" s="26">
        <v>1</v>
      </c>
      <c r="W159" s="26">
        <v>1.92</v>
      </c>
      <c r="X159" s="26">
        <v>0.50600000000000001</v>
      </c>
      <c r="Y159" s="26">
        <f t="shared" si="12"/>
        <v>1.92</v>
      </c>
      <c r="Z159" s="26">
        <f t="shared" si="13"/>
        <v>0.50600000000000001</v>
      </c>
      <c r="AA159" s="26">
        <v>0.30199999999999999</v>
      </c>
      <c r="AB159" s="27">
        <v>6.7969650568398599E-2</v>
      </c>
      <c r="AC159">
        <f t="shared" si="14"/>
        <v>115</v>
      </c>
      <c r="AD159">
        <f t="shared" si="15"/>
        <v>0</v>
      </c>
      <c r="AE159">
        <f t="shared" si="16"/>
        <v>0.1</v>
      </c>
      <c r="AF159">
        <f>'TP Factors'!$D$4</f>
        <v>0.98096512680287296</v>
      </c>
      <c r="AG159">
        <f t="shared" si="17"/>
        <v>0.1</v>
      </c>
    </row>
    <row r="160" spans="1:33">
      <c r="A160" s="22" t="s">
        <v>109</v>
      </c>
      <c r="B160" s="22">
        <v>14</v>
      </c>
      <c r="C160" s="22" t="s">
        <v>110</v>
      </c>
      <c r="D160" s="23">
        <v>33.47</v>
      </c>
      <c r="E160" s="22" t="s">
        <v>111</v>
      </c>
      <c r="F160" s="22">
        <v>3456</v>
      </c>
      <c r="G160" s="24">
        <v>30.5</v>
      </c>
      <c r="H160" s="22" t="s">
        <v>112</v>
      </c>
      <c r="I160" s="22" t="s">
        <v>113</v>
      </c>
      <c r="J160" s="22">
        <v>319</v>
      </c>
      <c r="K160" s="25">
        <v>382.069322054</v>
      </c>
      <c r="L160" s="25">
        <v>2030.1994072499999</v>
      </c>
      <c r="M160" s="23">
        <v>0.61</v>
      </c>
      <c r="N160" s="23">
        <v>0.16</v>
      </c>
      <c r="O160" s="22">
        <v>38165</v>
      </c>
      <c r="P160" s="22">
        <v>37217</v>
      </c>
      <c r="Q160" s="26">
        <v>38165</v>
      </c>
      <c r="R160" s="26">
        <v>2210</v>
      </c>
      <c r="S160" s="22" t="s">
        <v>130</v>
      </c>
      <c r="T160" s="22" t="s">
        <v>133</v>
      </c>
      <c r="U160" s="26">
        <v>54.65</v>
      </c>
      <c r="V160" s="26">
        <v>1</v>
      </c>
      <c r="W160" s="26">
        <v>1.92</v>
      </c>
      <c r="X160" s="26">
        <v>0.50600000000000001</v>
      </c>
      <c r="Y160" s="26">
        <f t="shared" si="12"/>
        <v>1.92</v>
      </c>
      <c r="Z160" s="26">
        <f t="shared" si="13"/>
        <v>0.50600000000000001</v>
      </c>
      <c r="AA160" s="26">
        <v>0.30199999999999999</v>
      </c>
      <c r="AB160" s="27">
        <v>0.496100940674082</v>
      </c>
      <c r="AC160">
        <f t="shared" si="14"/>
        <v>842</v>
      </c>
      <c r="AD160">
        <f t="shared" si="15"/>
        <v>4</v>
      </c>
      <c r="AE160">
        <f t="shared" si="16"/>
        <v>0.9</v>
      </c>
      <c r="AF160">
        <f>'TP Factors'!$D$4</f>
        <v>0.98096512680287296</v>
      </c>
      <c r="AG160">
        <f t="shared" si="17"/>
        <v>0.9</v>
      </c>
    </row>
    <row r="161" spans="1:33">
      <c r="A161" s="22" t="s">
        <v>109</v>
      </c>
      <c r="B161" s="22">
        <v>14</v>
      </c>
      <c r="C161" s="22" t="s">
        <v>110</v>
      </c>
      <c r="D161" s="23">
        <v>33.47</v>
      </c>
      <c r="E161" s="22" t="s">
        <v>111</v>
      </c>
      <c r="F161" s="22">
        <v>3456</v>
      </c>
      <c r="G161" s="24">
        <v>30.5</v>
      </c>
      <c r="H161" s="22" t="s">
        <v>112</v>
      </c>
      <c r="I161" s="22" t="s">
        <v>113</v>
      </c>
      <c r="J161" s="22">
        <v>5357</v>
      </c>
      <c r="K161" s="25">
        <v>1281.92529309</v>
      </c>
      <c r="L161" s="25">
        <v>38388.012256800001</v>
      </c>
      <c r="M161" s="23">
        <v>10.29</v>
      </c>
      <c r="N161" s="23">
        <v>2.71</v>
      </c>
      <c r="O161" s="22">
        <v>38239</v>
      </c>
      <c r="P161" s="22">
        <v>37290</v>
      </c>
      <c r="Q161" s="26">
        <v>38239</v>
      </c>
      <c r="R161" s="26">
        <v>2210</v>
      </c>
      <c r="S161" s="22" t="s">
        <v>114</v>
      </c>
      <c r="T161" s="22" t="s">
        <v>116</v>
      </c>
      <c r="U161" s="26">
        <v>54.65</v>
      </c>
      <c r="V161" s="26">
        <v>1</v>
      </c>
      <c r="W161" s="26">
        <v>1.92</v>
      </c>
      <c r="X161" s="26">
        <v>0.50600000000000001</v>
      </c>
      <c r="Y161" s="26">
        <f t="shared" si="12"/>
        <v>1.92</v>
      </c>
      <c r="Z161" s="26">
        <f t="shared" si="13"/>
        <v>0.50600000000000001</v>
      </c>
      <c r="AA161" s="26">
        <v>0.26800000000000002</v>
      </c>
      <c r="AB161" s="27">
        <v>0.57501827074239897</v>
      </c>
      <c r="AC161">
        <f t="shared" si="14"/>
        <v>866</v>
      </c>
      <c r="AD161">
        <f t="shared" si="15"/>
        <v>4</v>
      </c>
      <c r="AE161">
        <f t="shared" si="16"/>
        <v>1</v>
      </c>
      <c r="AF161">
        <f>'TP Factors'!$D$4</f>
        <v>0.98096512680287296</v>
      </c>
      <c r="AG161">
        <f t="shared" si="17"/>
        <v>1</v>
      </c>
    </row>
    <row r="162" spans="1:33">
      <c r="A162" s="22" t="s">
        <v>109</v>
      </c>
      <c r="B162" s="22">
        <v>14</v>
      </c>
      <c r="C162" s="22" t="s">
        <v>110</v>
      </c>
      <c r="D162" s="23">
        <v>33.47</v>
      </c>
      <c r="E162" s="22" t="s">
        <v>111</v>
      </c>
      <c r="F162" s="22">
        <v>3456</v>
      </c>
      <c r="G162" s="24">
        <v>30.5</v>
      </c>
      <c r="H162" s="22" t="s">
        <v>112</v>
      </c>
      <c r="I162" s="22" t="s">
        <v>113</v>
      </c>
      <c r="J162" s="22">
        <v>483</v>
      </c>
      <c r="K162" s="25">
        <v>378.09172446899998</v>
      </c>
      <c r="L162" s="25">
        <v>3069.2701316100001</v>
      </c>
      <c r="M162" s="23">
        <v>0.93</v>
      </c>
      <c r="N162" s="23">
        <v>0.24</v>
      </c>
      <c r="O162" s="22">
        <v>38279</v>
      </c>
      <c r="P162" s="22">
        <v>37329</v>
      </c>
      <c r="Q162" s="26">
        <v>38279</v>
      </c>
      <c r="R162" s="26">
        <v>2210</v>
      </c>
      <c r="S162" s="22" t="s">
        <v>130</v>
      </c>
      <c r="T162" s="22" t="s">
        <v>133</v>
      </c>
      <c r="U162" s="26">
        <v>54.65</v>
      </c>
      <c r="V162" s="26">
        <v>1</v>
      </c>
      <c r="W162" s="26">
        <v>1.92</v>
      </c>
      <c r="X162" s="26">
        <v>0.50600000000000001</v>
      </c>
      <c r="Y162" s="26">
        <f t="shared" si="12"/>
        <v>1.92</v>
      </c>
      <c r="Z162" s="26">
        <f t="shared" si="13"/>
        <v>0.50600000000000001</v>
      </c>
      <c r="AA162" s="26">
        <v>0.30199999999999999</v>
      </c>
      <c r="AB162" s="27">
        <v>0.75558462063499099</v>
      </c>
      <c r="AC162">
        <f t="shared" si="14"/>
        <v>1282</v>
      </c>
      <c r="AD162">
        <f t="shared" si="15"/>
        <v>5</v>
      </c>
      <c r="AE162">
        <f t="shared" si="16"/>
        <v>1.4</v>
      </c>
      <c r="AF162">
        <f>'TP Factors'!$D$4</f>
        <v>0.98096512680287296</v>
      </c>
      <c r="AG162">
        <f t="shared" si="17"/>
        <v>1.4</v>
      </c>
    </row>
    <row r="163" spans="1:33">
      <c r="A163" s="22" t="s">
        <v>109</v>
      </c>
      <c r="B163" s="22">
        <v>14</v>
      </c>
      <c r="C163" s="22" t="s">
        <v>110</v>
      </c>
      <c r="D163" s="23">
        <v>33.47</v>
      </c>
      <c r="E163" s="22" t="s">
        <v>111</v>
      </c>
      <c r="F163" s="22">
        <v>3456</v>
      </c>
      <c r="G163" s="24">
        <v>3</v>
      </c>
      <c r="H163" s="22" t="s">
        <v>112</v>
      </c>
      <c r="I163" s="22" t="s">
        <v>113</v>
      </c>
      <c r="J163" s="22">
        <v>392</v>
      </c>
      <c r="K163" s="25">
        <v>268.46946073700002</v>
      </c>
      <c r="L163" s="25">
        <v>1825.03205136</v>
      </c>
      <c r="M163" s="23">
        <v>0.27</v>
      </c>
      <c r="N163" s="23">
        <v>0.04</v>
      </c>
      <c r="O163" s="22">
        <v>38307</v>
      </c>
      <c r="P163" s="22">
        <v>37357</v>
      </c>
      <c r="Q163" s="26">
        <v>38307</v>
      </c>
      <c r="R163" s="26">
        <v>4370</v>
      </c>
      <c r="S163" s="22" t="s">
        <v>130</v>
      </c>
      <c r="T163" s="22" t="s">
        <v>136</v>
      </c>
      <c r="U163" s="26">
        <v>54.65</v>
      </c>
      <c r="V163" s="26">
        <v>1</v>
      </c>
      <c r="W163" s="26">
        <v>0.7</v>
      </c>
      <c r="X163" s="26">
        <v>0.09</v>
      </c>
      <c r="Y163" s="26">
        <f t="shared" si="12"/>
        <v>0.7</v>
      </c>
      <c r="Z163" s="26">
        <f t="shared" si="13"/>
        <v>0.09</v>
      </c>
      <c r="AA163" s="26">
        <v>0.41299999999999998</v>
      </c>
      <c r="AB163" s="27">
        <v>8.5340774174700007E-5</v>
      </c>
      <c r="AC163">
        <f t="shared" si="14"/>
        <v>0</v>
      </c>
      <c r="AD163">
        <f t="shared" si="15"/>
        <v>0</v>
      </c>
      <c r="AE163">
        <f t="shared" si="16"/>
        <v>0</v>
      </c>
      <c r="AF163">
        <f>'TP Factors'!$D$4</f>
        <v>0.98096512680287296</v>
      </c>
      <c r="AG163">
        <f t="shared" si="17"/>
        <v>0</v>
      </c>
    </row>
    <row r="164" spans="1:33">
      <c r="A164" s="22" t="s">
        <v>109</v>
      </c>
      <c r="B164" s="22">
        <v>14</v>
      </c>
      <c r="C164" s="22" t="s">
        <v>110</v>
      </c>
      <c r="D164" s="23">
        <v>33.47</v>
      </c>
      <c r="E164" s="22" t="s">
        <v>111</v>
      </c>
      <c r="F164" s="22">
        <v>3456</v>
      </c>
      <c r="G164" s="24">
        <v>3</v>
      </c>
      <c r="H164" s="22" t="s">
        <v>112</v>
      </c>
      <c r="I164" s="22" t="s">
        <v>113</v>
      </c>
      <c r="J164" s="22">
        <v>5510</v>
      </c>
      <c r="K164" s="25">
        <v>1694.51700319</v>
      </c>
      <c r="L164" s="25">
        <v>25622.8395227</v>
      </c>
      <c r="M164" s="23">
        <v>3.86</v>
      </c>
      <c r="N164" s="23">
        <v>0.5</v>
      </c>
      <c r="O164" s="22">
        <v>38313</v>
      </c>
      <c r="P164" s="22">
        <v>37363</v>
      </c>
      <c r="Q164" s="26">
        <v>38313</v>
      </c>
      <c r="R164" s="26">
        <v>4370</v>
      </c>
      <c r="S164" s="22" t="s">
        <v>114</v>
      </c>
      <c r="T164" s="22" t="s">
        <v>117</v>
      </c>
      <c r="U164" s="26">
        <v>54.65</v>
      </c>
      <c r="V164" s="26">
        <v>1</v>
      </c>
      <c r="W164" s="26">
        <v>0.7</v>
      </c>
      <c r="X164" s="26">
        <v>0.09</v>
      </c>
      <c r="Y164" s="26">
        <f t="shared" si="12"/>
        <v>0.7</v>
      </c>
      <c r="Z164" s="26">
        <f t="shared" si="13"/>
        <v>0.09</v>
      </c>
      <c r="AA164" s="26">
        <v>0.41299999999999998</v>
      </c>
      <c r="AB164" s="27">
        <v>5.3667519139785097E-2</v>
      </c>
      <c r="AC164">
        <f t="shared" si="14"/>
        <v>125</v>
      </c>
      <c r="AD164">
        <f t="shared" si="15"/>
        <v>0</v>
      </c>
      <c r="AE164">
        <f t="shared" si="16"/>
        <v>0</v>
      </c>
      <c r="AF164">
        <f>'TP Factors'!$D$4</f>
        <v>0.98096512680287296</v>
      </c>
      <c r="AG164">
        <f t="shared" si="17"/>
        <v>0</v>
      </c>
    </row>
    <row r="165" spans="1:33">
      <c r="A165" s="22" t="s">
        <v>109</v>
      </c>
      <c r="B165" s="22">
        <v>14</v>
      </c>
      <c r="C165" s="22" t="s">
        <v>110</v>
      </c>
      <c r="D165" s="23">
        <v>33.47</v>
      </c>
      <c r="E165" s="22" t="s">
        <v>111</v>
      </c>
      <c r="F165" s="22">
        <v>3456</v>
      </c>
      <c r="G165" s="24">
        <v>30.5</v>
      </c>
      <c r="H165" s="22" t="s">
        <v>112</v>
      </c>
      <c r="I165" s="22" t="s">
        <v>113</v>
      </c>
      <c r="J165" s="22">
        <v>8578</v>
      </c>
      <c r="K165" s="25">
        <v>1137.3664774199999</v>
      </c>
      <c r="L165" s="25">
        <v>57806.6814342</v>
      </c>
      <c r="M165" s="23">
        <v>16.47</v>
      </c>
      <c r="N165" s="23">
        <v>4.34</v>
      </c>
      <c r="O165" s="22">
        <v>38383</v>
      </c>
      <c r="P165" s="22">
        <v>37433</v>
      </c>
      <c r="Q165" s="26">
        <v>38383</v>
      </c>
      <c r="R165" s="26">
        <v>2210</v>
      </c>
      <c r="S165" s="22" t="s">
        <v>124</v>
      </c>
      <c r="T165" s="22" t="s">
        <v>125</v>
      </c>
      <c r="U165" s="26">
        <v>54.65</v>
      </c>
      <c r="V165" s="26">
        <v>1</v>
      </c>
      <c r="W165" s="26">
        <v>1.92</v>
      </c>
      <c r="X165" s="26">
        <v>0.50600000000000001</v>
      </c>
      <c r="Y165" s="26">
        <f t="shared" si="12"/>
        <v>1.92</v>
      </c>
      <c r="Z165" s="26">
        <f t="shared" si="13"/>
        <v>0.50600000000000001</v>
      </c>
      <c r="AA165" s="26">
        <v>0.28499999999999998</v>
      </c>
      <c r="AB165" s="27">
        <v>2.0177212702807501</v>
      </c>
      <c r="AC165">
        <f t="shared" si="14"/>
        <v>3230</v>
      </c>
      <c r="AD165">
        <f t="shared" si="15"/>
        <v>14</v>
      </c>
      <c r="AE165">
        <f t="shared" si="16"/>
        <v>3.6</v>
      </c>
      <c r="AF165">
        <f>'TP Factors'!$D$4</f>
        <v>0.98096512680287296</v>
      </c>
      <c r="AG165">
        <f t="shared" si="17"/>
        <v>3.5</v>
      </c>
    </row>
    <row r="166" spans="1:33">
      <c r="A166" s="22" t="s">
        <v>109</v>
      </c>
      <c r="B166" s="22">
        <v>14</v>
      </c>
      <c r="C166" s="22" t="s">
        <v>110</v>
      </c>
      <c r="D166" s="23">
        <v>33.47</v>
      </c>
      <c r="E166" s="22" t="s">
        <v>111</v>
      </c>
      <c r="F166" s="22">
        <v>3456</v>
      </c>
      <c r="G166" s="24">
        <v>30.5</v>
      </c>
      <c r="H166" s="22" t="s">
        <v>112</v>
      </c>
      <c r="I166" s="22" t="s">
        <v>113</v>
      </c>
      <c r="J166" s="22">
        <v>98157</v>
      </c>
      <c r="K166" s="25">
        <v>10435.435613</v>
      </c>
      <c r="L166" s="25">
        <v>703442.68306499999</v>
      </c>
      <c r="M166" s="23">
        <v>188.46</v>
      </c>
      <c r="N166" s="23">
        <v>49.67</v>
      </c>
      <c r="O166" s="22">
        <v>36782</v>
      </c>
      <c r="P166" s="22">
        <v>35837</v>
      </c>
      <c r="Q166" s="26">
        <v>36782</v>
      </c>
      <c r="R166" s="26">
        <v>2210</v>
      </c>
      <c r="S166" s="22" t="s">
        <v>114</v>
      </c>
      <c r="T166" s="22" t="s">
        <v>116</v>
      </c>
      <c r="U166" s="26">
        <v>54.65</v>
      </c>
      <c r="V166" s="26">
        <v>1</v>
      </c>
      <c r="W166" s="26">
        <v>1.92</v>
      </c>
      <c r="X166" s="26">
        <v>0.50600000000000001</v>
      </c>
      <c r="Y166" s="26">
        <f t="shared" si="12"/>
        <v>1.92</v>
      </c>
      <c r="Z166" s="26">
        <f t="shared" si="13"/>
        <v>0.50600000000000001</v>
      </c>
      <c r="AA166" s="26">
        <v>0.26800000000000002</v>
      </c>
      <c r="AB166" s="27">
        <v>28.340617869399999</v>
      </c>
      <c r="AC166">
        <f t="shared" si="14"/>
        <v>42666</v>
      </c>
      <c r="AD166">
        <f t="shared" si="15"/>
        <v>181</v>
      </c>
      <c r="AE166">
        <f t="shared" si="16"/>
        <v>47.6</v>
      </c>
      <c r="AF166">
        <f>'TP Factors'!$D$4</f>
        <v>0.98096512680287296</v>
      </c>
      <c r="AG166">
        <f t="shared" si="17"/>
        <v>46.7</v>
      </c>
    </row>
    <row r="167" spans="1:33">
      <c r="A167" s="22" t="s">
        <v>109</v>
      </c>
      <c r="B167" s="22">
        <v>14</v>
      </c>
      <c r="C167" s="22" t="s">
        <v>110</v>
      </c>
      <c r="D167" s="23">
        <v>33.47</v>
      </c>
      <c r="E167" s="22" t="s">
        <v>111</v>
      </c>
      <c r="F167" s="22">
        <v>3456</v>
      </c>
      <c r="G167" s="24">
        <v>0</v>
      </c>
      <c r="H167" s="22" t="s">
        <v>112</v>
      </c>
      <c r="I167" s="22" t="s">
        <v>113</v>
      </c>
      <c r="J167" s="22">
        <v>16246</v>
      </c>
      <c r="K167" s="25">
        <v>3612.2518299899998</v>
      </c>
      <c r="L167" s="25">
        <v>102980.34237</v>
      </c>
      <c r="M167" s="23">
        <v>0</v>
      </c>
      <c r="N167" s="23">
        <v>0</v>
      </c>
      <c r="O167" s="22">
        <v>37188</v>
      </c>
      <c r="P167" s="22">
        <v>36240</v>
      </c>
      <c r="Q167" s="26">
        <v>37188</v>
      </c>
      <c r="R167" s="26">
        <v>6181</v>
      </c>
      <c r="S167" s="22" t="s">
        <v>114</v>
      </c>
      <c r="T167" s="22" t="s">
        <v>134</v>
      </c>
      <c r="U167" s="26">
        <v>54.65</v>
      </c>
      <c r="V167" s="26">
        <v>1</v>
      </c>
      <c r="W167" s="26">
        <v>0</v>
      </c>
      <c r="X167" s="26">
        <v>0</v>
      </c>
      <c r="Y167" s="26">
        <f t="shared" si="12"/>
        <v>0</v>
      </c>
      <c r="Z167" s="26">
        <f t="shared" si="13"/>
        <v>0</v>
      </c>
      <c r="AA167" s="26">
        <v>0.30299999999999999</v>
      </c>
      <c r="AB167" s="27">
        <v>2.9163775885363602E-3</v>
      </c>
      <c r="AC167">
        <f t="shared" si="14"/>
        <v>5</v>
      </c>
      <c r="AD167">
        <f t="shared" si="15"/>
        <v>0</v>
      </c>
      <c r="AE167">
        <f t="shared" si="16"/>
        <v>0</v>
      </c>
      <c r="AF167">
        <f>'TP Factors'!$D$4</f>
        <v>0.98096512680287296</v>
      </c>
      <c r="AG167">
        <f t="shared" si="17"/>
        <v>0</v>
      </c>
    </row>
    <row r="168" spans="1:33">
      <c r="A168" s="22" t="s">
        <v>109</v>
      </c>
      <c r="B168" s="22">
        <v>14</v>
      </c>
      <c r="C168" s="22" t="s">
        <v>110</v>
      </c>
      <c r="D168" s="23">
        <v>33.47</v>
      </c>
      <c r="E168" s="22" t="s">
        <v>111</v>
      </c>
      <c r="F168" s="22">
        <v>3456</v>
      </c>
      <c r="G168" s="24">
        <v>30.5</v>
      </c>
      <c r="H168" s="22" t="s">
        <v>112</v>
      </c>
      <c r="I168" s="22" t="s">
        <v>113</v>
      </c>
      <c r="J168" s="22">
        <v>1523</v>
      </c>
      <c r="K168" s="25">
        <v>485.08927436499999</v>
      </c>
      <c r="L168" s="25">
        <v>11653.8945926</v>
      </c>
      <c r="M168" s="23">
        <v>2.92</v>
      </c>
      <c r="N168" s="23">
        <v>0.77</v>
      </c>
      <c r="O168" s="22">
        <v>37405</v>
      </c>
      <c r="P168" s="22">
        <v>36457</v>
      </c>
      <c r="Q168" s="26">
        <v>37405</v>
      </c>
      <c r="R168" s="26">
        <v>2210</v>
      </c>
      <c r="S168" s="22" t="s">
        <v>120</v>
      </c>
      <c r="T168" s="22" t="s">
        <v>122</v>
      </c>
      <c r="U168" s="26">
        <v>54.65</v>
      </c>
      <c r="V168" s="26">
        <v>1</v>
      </c>
      <c r="W168" s="26">
        <v>1.92</v>
      </c>
      <c r="X168" s="26">
        <v>0.50600000000000001</v>
      </c>
      <c r="Y168" s="26">
        <f t="shared" si="12"/>
        <v>1.92</v>
      </c>
      <c r="Z168" s="26">
        <f t="shared" si="13"/>
        <v>0.50600000000000001</v>
      </c>
      <c r="AA168" s="26">
        <v>0.251</v>
      </c>
      <c r="AB168" s="27">
        <v>0.64635092587175402</v>
      </c>
      <c r="AC168">
        <f t="shared" si="14"/>
        <v>911</v>
      </c>
      <c r="AD168">
        <f t="shared" si="15"/>
        <v>4</v>
      </c>
      <c r="AE168">
        <f t="shared" si="16"/>
        <v>1</v>
      </c>
      <c r="AF168">
        <f>'TP Factors'!$D$4</f>
        <v>0.98096512680287296</v>
      </c>
      <c r="AG168">
        <f t="shared" si="17"/>
        <v>1</v>
      </c>
    </row>
    <row r="169" spans="1:33">
      <c r="A169" s="22" t="s">
        <v>109</v>
      </c>
      <c r="B169" s="22">
        <v>14</v>
      </c>
      <c r="C169" s="22" t="s">
        <v>110</v>
      </c>
      <c r="D169" s="23">
        <v>33.47</v>
      </c>
      <c r="E169" s="22" t="s">
        <v>111</v>
      </c>
      <c r="F169" s="22">
        <v>3456</v>
      </c>
      <c r="G169" s="24">
        <v>0</v>
      </c>
      <c r="H169" s="22" t="s">
        <v>112</v>
      </c>
      <c r="I169" s="22" t="s">
        <v>113</v>
      </c>
      <c r="J169" s="22">
        <v>1704</v>
      </c>
      <c r="K169" s="25">
        <v>801.70249720699996</v>
      </c>
      <c r="L169" s="25">
        <v>10800.833462299999</v>
      </c>
      <c r="M169" s="23">
        <v>0</v>
      </c>
      <c r="N169" s="23">
        <v>0</v>
      </c>
      <c r="O169" s="22">
        <v>37555</v>
      </c>
      <c r="P169" s="22">
        <v>36607</v>
      </c>
      <c r="Q169" s="26">
        <v>37555</v>
      </c>
      <c r="R169" s="26">
        <v>6181</v>
      </c>
      <c r="S169" s="22" t="s">
        <v>130</v>
      </c>
      <c r="T169" s="22" t="s">
        <v>135</v>
      </c>
      <c r="U169" s="26">
        <v>54.65</v>
      </c>
      <c r="V169" s="26">
        <v>1</v>
      </c>
      <c r="W169" s="26">
        <v>0</v>
      </c>
      <c r="X169" s="26">
        <v>0</v>
      </c>
      <c r="Y169" s="26">
        <f t="shared" si="12"/>
        <v>0</v>
      </c>
      <c r="Z169" s="26">
        <f t="shared" si="13"/>
        <v>0</v>
      </c>
      <c r="AA169" s="26">
        <v>0.30299999999999999</v>
      </c>
      <c r="AB169" s="27">
        <v>2.5033316754970999E-2</v>
      </c>
      <c r="AC169">
        <f t="shared" si="14"/>
        <v>43</v>
      </c>
      <c r="AD169">
        <f t="shared" si="15"/>
        <v>0</v>
      </c>
      <c r="AE169">
        <f t="shared" si="16"/>
        <v>0</v>
      </c>
      <c r="AF169">
        <f>'TP Factors'!$D$4</f>
        <v>0.98096512680287296</v>
      </c>
      <c r="AG169">
        <f t="shared" si="17"/>
        <v>0</v>
      </c>
    </row>
    <row r="170" spans="1:33">
      <c r="A170" s="22" t="s">
        <v>109</v>
      </c>
      <c r="B170" s="22">
        <v>14</v>
      </c>
      <c r="C170" s="22" t="s">
        <v>110</v>
      </c>
      <c r="D170" s="23">
        <v>33.47</v>
      </c>
      <c r="E170" s="22" t="s">
        <v>111</v>
      </c>
      <c r="F170" s="22">
        <v>3456</v>
      </c>
      <c r="G170" s="24">
        <v>30.5</v>
      </c>
      <c r="H170" s="22" t="s">
        <v>112</v>
      </c>
      <c r="I170" s="22" t="s">
        <v>113</v>
      </c>
      <c r="J170" s="22">
        <v>965</v>
      </c>
      <c r="K170" s="25">
        <v>517.215382191</v>
      </c>
      <c r="L170" s="25">
        <v>6133.9470113199995</v>
      </c>
      <c r="M170" s="23">
        <v>1.85</v>
      </c>
      <c r="N170" s="23">
        <v>0.49</v>
      </c>
      <c r="O170" s="22">
        <v>37746</v>
      </c>
      <c r="P170" s="22">
        <v>36798</v>
      </c>
      <c r="Q170" s="26">
        <v>37746</v>
      </c>
      <c r="R170" s="26">
        <v>2210</v>
      </c>
      <c r="S170" s="22" t="s">
        <v>130</v>
      </c>
      <c r="T170" s="22" t="s">
        <v>133</v>
      </c>
      <c r="U170" s="26">
        <v>54.65</v>
      </c>
      <c r="V170" s="26">
        <v>1</v>
      </c>
      <c r="W170" s="26">
        <v>1.92</v>
      </c>
      <c r="X170" s="26">
        <v>0.50600000000000001</v>
      </c>
      <c r="Y170" s="26">
        <f t="shared" si="12"/>
        <v>1.92</v>
      </c>
      <c r="Z170" s="26">
        <f t="shared" si="13"/>
        <v>0.50600000000000001</v>
      </c>
      <c r="AA170" s="26">
        <v>0.30199999999999999</v>
      </c>
      <c r="AB170" s="27">
        <v>1.0324040194989801</v>
      </c>
      <c r="AC170">
        <f t="shared" si="14"/>
        <v>1751</v>
      </c>
      <c r="AD170">
        <f t="shared" si="15"/>
        <v>7</v>
      </c>
      <c r="AE170">
        <f t="shared" si="16"/>
        <v>2</v>
      </c>
      <c r="AF170">
        <f>'TP Factors'!$D$4</f>
        <v>0.98096512680287296</v>
      </c>
      <c r="AG170">
        <f t="shared" si="17"/>
        <v>2</v>
      </c>
    </row>
    <row r="171" spans="1:33">
      <c r="A171" s="22" t="s">
        <v>109</v>
      </c>
      <c r="B171" s="22">
        <v>14</v>
      </c>
      <c r="C171" s="22" t="s">
        <v>110</v>
      </c>
      <c r="D171" s="23">
        <v>33.47</v>
      </c>
      <c r="E171" s="22" t="s">
        <v>111</v>
      </c>
      <c r="F171" s="22">
        <v>3456</v>
      </c>
      <c r="G171" s="24">
        <v>0</v>
      </c>
      <c r="H171" s="22" t="s">
        <v>112</v>
      </c>
      <c r="I171" s="22" t="s">
        <v>113</v>
      </c>
      <c r="J171" s="22">
        <v>2168</v>
      </c>
      <c r="K171" s="25">
        <v>498.655999339</v>
      </c>
      <c r="L171" s="25">
        <v>13743.279896599999</v>
      </c>
      <c r="M171" s="23">
        <v>0</v>
      </c>
      <c r="N171" s="23">
        <v>0</v>
      </c>
      <c r="O171" s="22">
        <v>37801</v>
      </c>
      <c r="P171" s="22">
        <v>36853</v>
      </c>
      <c r="Q171" s="26">
        <v>37801</v>
      </c>
      <c r="R171" s="26">
        <v>6181</v>
      </c>
      <c r="S171" s="22" t="s">
        <v>124</v>
      </c>
      <c r="T171" s="22" t="s">
        <v>139</v>
      </c>
      <c r="U171" s="26">
        <v>54.65</v>
      </c>
      <c r="V171" s="26">
        <v>1</v>
      </c>
      <c r="W171" s="26">
        <v>0</v>
      </c>
      <c r="X171" s="26">
        <v>0</v>
      </c>
      <c r="Y171" s="26">
        <f t="shared" si="12"/>
        <v>0</v>
      </c>
      <c r="Z171" s="26">
        <f t="shared" si="13"/>
        <v>0</v>
      </c>
      <c r="AA171" s="26">
        <v>0.30299999999999999</v>
      </c>
      <c r="AB171" s="27">
        <v>2.3580677360247802E-2</v>
      </c>
      <c r="AC171">
        <f t="shared" si="14"/>
        <v>40</v>
      </c>
      <c r="AD171">
        <f t="shared" si="15"/>
        <v>0</v>
      </c>
      <c r="AE171">
        <f t="shared" si="16"/>
        <v>0</v>
      </c>
      <c r="AF171">
        <f>'TP Factors'!$D$4</f>
        <v>0.98096512680287296</v>
      </c>
      <c r="AG171">
        <f t="shared" si="17"/>
        <v>0</v>
      </c>
    </row>
    <row r="172" spans="1:33">
      <c r="A172" s="22" t="s">
        <v>109</v>
      </c>
      <c r="B172" s="22">
        <v>14</v>
      </c>
      <c r="C172" s="22" t="s">
        <v>110</v>
      </c>
      <c r="D172" s="23">
        <v>33.47</v>
      </c>
      <c r="E172" s="22" t="s">
        <v>111</v>
      </c>
      <c r="F172" s="22">
        <v>3456</v>
      </c>
      <c r="G172" s="24">
        <v>30.5</v>
      </c>
      <c r="H172" s="22" t="s">
        <v>112</v>
      </c>
      <c r="I172" s="22" t="s">
        <v>113</v>
      </c>
      <c r="J172" s="22">
        <v>984</v>
      </c>
      <c r="K172" s="25">
        <v>1026.0568838199999</v>
      </c>
      <c r="L172" s="25">
        <v>6630.8269942400002</v>
      </c>
      <c r="M172" s="23">
        <v>1.89</v>
      </c>
      <c r="N172" s="23">
        <v>0.5</v>
      </c>
      <c r="O172" s="22">
        <v>37803</v>
      </c>
      <c r="P172" s="22">
        <v>36855</v>
      </c>
      <c r="Q172" s="26">
        <v>37803</v>
      </c>
      <c r="R172" s="26">
        <v>2210</v>
      </c>
      <c r="S172" s="22" t="s">
        <v>124</v>
      </c>
      <c r="T172" s="22" t="s">
        <v>125</v>
      </c>
      <c r="U172" s="26">
        <v>54.65</v>
      </c>
      <c r="V172" s="26">
        <v>1</v>
      </c>
      <c r="W172" s="26">
        <v>1.92</v>
      </c>
      <c r="X172" s="26">
        <v>0.50600000000000001</v>
      </c>
      <c r="Y172" s="26">
        <f t="shared" si="12"/>
        <v>1.92</v>
      </c>
      <c r="Z172" s="26">
        <f t="shared" si="13"/>
        <v>0.50600000000000001</v>
      </c>
      <c r="AA172" s="26">
        <v>0.28499999999999998</v>
      </c>
      <c r="AB172" s="27">
        <v>1.60445646790185</v>
      </c>
      <c r="AC172">
        <f t="shared" si="14"/>
        <v>2569</v>
      </c>
      <c r="AD172">
        <f t="shared" si="15"/>
        <v>11</v>
      </c>
      <c r="AE172">
        <f t="shared" si="16"/>
        <v>2.9</v>
      </c>
      <c r="AF172">
        <f>'TP Factors'!$D$4</f>
        <v>0.98096512680287296</v>
      </c>
      <c r="AG172">
        <f t="shared" si="17"/>
        <v>2.8</v>
      </c>
    </row>
    <row r="173" spans="1:33">
      <c r="A173" s="22" t="s">
        <v>109</v>
      </c>
      <c r="B173" s="22">
        <v>14</v>
      </c>
      <c r="C173" s="22" t="s">
        <v>110</v>
      </c>
      <c r="D173" s="23">
        <v>33.47</v>
      </c>
      <c r="E173" s="22" t="s">
        <v>111</v>
      </c>
      <c r="F173" s="22">
        <v>3456</v>
      </c>
      <c r="G173" s="24">
        <v>30.5</v>
      </c>
      <c r="H173" s="22" t="s">
        <v>112</v>
      </c>
      <c r="I173" s="22" t="s">
        <v>113</v>
      </c>
      <c r="J173" s="22">
        <v>98157</v>
      </c>
      <c r="K173" s="25">
        <v>10435.435613</v>
      </c>
      <c r="L173" s="25">
        <v>703442.68306499999</v>
      </c>
      <c r="M173" s="23">
        <v>188.46</v>
      </c>
      <c r="N173" s="23">
        <v>49.67</v>
      </c>
      <c r="O173" s="22">
        <v>36782</v>
      </c>
      <c r="P173" s="22">
        <v>35837</v>
      </c>
      <c r="Q173" s="26">
        <v>36782</v>
      </c>
      <c r="R173" s="26">
        <v>2210</v>
      </c>
      <c r="S173" s="22" t="s">
        <v>114</v>
      </c>
      <c r="T173" s="22" t="s">
        <v>116</v>
      </c>
      <c r="U173" s="26">
        <v>54.65</v>
      </c>
      <c r="V173" s="26">
        <v>1</v>
      </c>
      <c r="W173" s="26">
        <v>1.92</v>
      </c>
      <c r="X173" s="26">
        <v>0.50600000000000001</v>
      </c>
      <c r="Y173" s="26">
        <f t="shared" si="12"/>
        <v>1.92</v>
      </c>
      <c r="Z173" s="26">
        <f t="shared" si="13"/>
        <v>0.50600000000000001</v>
      </c>
      <c r="AA173" s="26">
        <v>0.26800000000000002</v>
      </c>
      <c r="AB173" s="27">
        <v>0.40376676862012201</v>
      </c>
      <c r="AC173">
        <f t="shared" si="14"/>
        <v>608</v>
      </c>
      <c r="AD173">
        <f t="shared" si="15"/>
        <v>3</v>
      </c>
      <c r="AE173">
        <f t="shared" si="16"/>
        <v>0.7</v>
      </c>
      <c r="AF173">
        <f>'TP Factors'!$D$4</f>
        <v>0.98096512680287296</v>
      </c>
      <c r="AG173">
        <f t="shared" si="17"/>
        <v>0.7</v>
      </c>
    </row>
    <row r="174" spans="1:33">
      <c r="A174" s="22" t="s">
        <v>109</v>
      </c>
      <c r="B174" s="22">
        <v>14</v>
      </c>
      <c r="C174" s="22" t="s">
        <v>110</v>
      </c>
      <c r="D174" s="23">
        <v>33.47</v>
      </c>
      <c r="E174" s="22" t="s">
        <v>111</v>
      </c>
      <c r="F174" s="22">
        <v>3456</v>
      </c>
      <c r="G174" s="24">
        <v>30.5</v>
      </c>
      <c r="H174" s="22" t="s">
        <v>112</v>
      </c>
      <c r="I174" s="22" t="s">
        <v>113</v>
      </c>
      <c r="J174" s="22">
        <v>1523</v>
      </c>
      <c r="K174" s="25">
        <v>485.08927436499999</v>
      </c>
      <c r="L174" s="25">
        <v>11653.8945926</v>
      </c>
      <c r="M174" s="23">
        <v>2.92</v>
      </c>
      <c r="N174" s="23">
        <v>0.77</v>
      </c>
      <c r="O174" s="22">
        <v>37405</v>
      </c>
      <c r="P174" s="22">
        <v>36457</v>
      </c>
      <c r="Q174" s="26">
        <v>37405</v>
      </c>
      <c r="R174" s="26">
        <v>2210</v>
      </c>
      <c r="S174" s="22" t="s">
        <v>120</v>
      </c>
      <c r="T174" s="22" t="s">
        <v>122</v>
      </c>
      <c r="U174" s="26">
        <v>54.65</v>
      </c>
      <c r="V174" s="26">
        <v>1</v>
      </c>
      <c r="W174" s="26">
        <v>1.92</v>
      </c>
      <c r="X174" s="26">
        <v>0.50600000000000001</v>
      </c>
      <c r="Y174" s="26">
        <f t="shared" si="12"/>
        <v>1.92</v>
      </c>
      <c r="Z174" s="26">
        <f t="shared" si="13"/>
        <v>0.50600000000000001</v>
      </c>
      <c r="AA174" s="26">
        <v>0.251</v>
      </c>
      <c r="AB174" s="27">
        <v>0.97676647737923294</v>
      </c>
      <c r="AC174">
        <f t="shared" si="14"/>
        <v>1377</v>
      </c>
      <c r="AD174">
        <f t="shared" si="15"/>
        <v>6</v>
      </c>
      <c r="AE174">
        <f t="shared" si="16"/>
        <v>1.5</v>
      </c>
      <c r="AF174">
        <f>'TP Factors'!$D$4</f>
        <v>0.98096512680287296</v>
      </c>
      <c r="AG174">
        <f t="shared" si="17"/>
        <v>1.5</v>
      </c>
    </row>
    <row r="175" spans="1:33">
      <c r="A175" s="22" t="s">
        <v>109</v>
      </c>
      <c r="B175" s="22">
        <v>14</v>
      </c>
      <c r="C175" s="22" t="s">
        <v>110</v>
      </c>
      <c r="D175" s="23">
        <v>33.47</v>
      </c>
      <c r="E175" s="22" t="s">
        <v>111</v>
      </c>
      <c r="F175" s="22">
        <v>3456</v>
      </c>
      <c r="G175" s="24">
        <v>30.5</v>
      </c>
      <c r="H175" s="22" t="s">
        <v>112</v>
      </c>
      <c r="I175" s="22" t="s">
        <v>113</v>
      </c>
      <c r="J175" s="22">
        <v>98157</v>
      </c>
      <c r="K175" s="25">
        <v>10435.435613</v>
      </c>
      <c r="L175" s="25">
        <v>703442.68306499999</v>
      </c>
      <c r="M175" s="23">
        <v>188.46</v>
      </c>
      <c r="N175" s="23">
        <v>49.67</v>
      </c>
      <c r="O175" s="22">
        <v>36782</v>
      </c>
      <c r="P175" s="22">
        <v>35837</v>
      </c>
      <c r="Q175" s="26">
        <v>36782</v>
      </c>
      <c r="R175" s="26">
        <v>2210</v>
      </c>
      <c r="S175" s="22" t="s">
        <v>114</v>
      </c>
      <c r="T175" s="22" t="s">
        <v>116</v>
      </c>
      <c r="U175" s="26">
        <v>54.65</v>
      </c>
      <c r="V175" s="26">
        <v>1</v>
      </c>
      <c r="W175" s="26">
        <v>1.92</v>
      </c>
      <c r="X175" s="26">
        <v>0.50600000000000001</v>
      </c>
      <c r="Y175" s="26">
        <f t="shared" si="12"/>
        <v>1.92</v>
      </c>
      <c r="Z175" s="26">
        <f t="shared" si="13"/>
        <v>0.50600000000000001</v>
      </c>
      <c r="AA175" s="26">
        <v>0.26800000000000002</v>
      </c>
      <c r="AB175" s="27">
        <v>3.1337657712582101</v>
      </c>
      <c r="AC175">
        <f t="shared" si="14"/>
        <v>4718</v>
      </c>
      <c r="AD175">
        <f t="shared" si="15"/>
        <v>20</v>
      </c>
      <c r="AE175">
        <f t="shared" si="16"/>
        <v>5.3</v>
      </c>
      <c r="AF175">
        <f>'TP Factors'!$D$4</f>
        <v>0.98096512680287296</v>
      </c>
      <c r="AG175">
        <f t="shared" si="17"/>
        <v>5.2</v>
      </c>
    </row>
    <row r="176" spans="1:33">
      <c r="A176" s="22" t="s">
        <v>109</v>
      </c>
      <c r="B176" s="22">
        <v>14</v>
      </c>
      <c r="C176" s="22" t="s">
        <v>110</v>
      </c>
      <c r="D176" s="23">
        <v>33.47</v>
      </c>
      <c r="E176" s="22" t="s">
        <v>111</v>
      </c>
      <c r="F176" s="22">
        <v>3456</v>
      </c>
      <c r="G176" s="24">
        <v>0</v>
      </c>
      <c r="H176" s="22" t="s">
        <v>112</v>
      </c>
      <c r="I176" s="22" t="s">
        <v>113</v>
      </c>
      <c r="J176" s="22">
        <v>4650</v>
      </c>
      <c r="K176" s="25">
        <v>1286.4462452800001</v>
      </c>
      <c r="L176" s="25">
        <v>29475.145880700002</v>
      </c>
      <c r="M176" s="23">
        <v>0</v>
      </c>
      <c r="N176" s="23">
        <v>0</v>
      </c>
      <c r="O176" s="22">
        <v>36294</v>
      </c>
      <c r="P176" s="22">
        <v>35354</v>
      </c>
      <c r="Q176" s="26">
        <v>36294</v>
      </c>
      <c r="R176" s="26">
        <v>6170</v>
      </c>
      <c r="S176" s="22" t="s">
        <v>114</v>
      </c>
      <c r="T176" s="22" t="s">
        <v>115</v>
      </c>
      <c r="U176" s="26">
        <v>54.65</v>
      </c>
      <c r="V176" s="26">
        <v>1</v>
      </c>
      <c r="W176" s="26">
        <v>0</v>
      </c>
      <c r="X176" s="26">
        <v>0</v>
      </c>
      <c r="Y176" s="26">
        <f t="shared" si="12"/>
        <v>0</v>
      </c>
      <c r="Z176" s="26">
        <f t="shared" si="13"/>
        <v>0</v>
      </c>
      <c r="AA176" s="26">
        <v>0.30299999999999999</v>
      </c>
      <c r="AB176" s="27">
        <v>9.4930527009123196E-3</v>
      </c>
      <c r="AC176">
        <f t="shared" si="14"/>
        <v>16</v>
      </c>
      <c r="AD176">
        <f t="shared" si="15"/>
        <v>0</v>
      </c>
      <c r="AE176">
        <f t="shared" si="16"/>
        <v>0</v>
      </c>
      <c r="AF176">
        <f>'TP Factors'!$D$4</f>
        <v>0.98096512680287296</v>
      </c>
      <c r="AG176">
        <f t="shared" si="17"/>
        <v>0</v>
      </c>
    </row>
    <row r="177" spans="1:33">
      <c r="A177" s="22" t="s">
        <v>109</v>
      </c>
      <c r="B177" s="22">
        <v>14</v>
      </c>
      <c r="C177" s="22" t="s">
        <v>110</v>
      </c>
      <c r="D177" s="23">
        <v>33.47</v>
      </c>
      <c r="E177" s="22" t="s">
        <v>111</v>
      </c>
      <c r="F177" s="22">
        <v>3456</v>
      </c>
      <c r="G177" s="24">
        <v>3</v>
      </c>
      <c r="H177" s="22" t="s">
        <v>112</v>
      </c>
      <c r="I177" s="22" t="s">
        <v>113</v>
      </c>
      <c r="J177" s="22">
        <v>4512</v>
      </c>
      <c r="K177" s="25">
        <v>1725.39197328</v>
      </c>
      <c r="L177" s="25">
        <v>20982.701938400001</v>
      </c>
      <c r="M177" s="23">
        <v>3.16</v>
      </c>
      <c r="N177" s="23">
        <v>0.41</v>
      </c>
      <c r="O177" s="22">
        <v>36779</v>
      </c>
      <c r="P177" s="22">
        <v>35834</v>
      </c>
      <c r="Q177" s="26">
        <v>36779</v>
      </c>
      <c r="R177" s="26">
        <v>4370</v>
      </c>
      <c r="S177" s="22" t="s">
        <v>114</v>
      </c>
      <c r="T177" s="22" t="s">
        <v>117</v>
      </c>
      <c r="U177" s="26">
        <v>54.65</v>
      </c>
      <c r="V177" s="26">
        <v>1</v>
      </c>
      <c r="W177" s="26">
        <v>0.7</v>
      </c>
      <c r="X177" s="26">
        <v>0.09</v>
      </c>
      <c r="Y177" s="26">
        <f t="shared" si="12"/>
        <v>0.7</v>
      </c>
      <c r="Z177" s="26">
        <f t="shared" si="13"/>
        <v>0.09</v>
      </c>
      <c r="AA177" s="26">
        <v>0.41299999999999998</v>
      </c>
      <c r="AB177" s="27">
        <v>3.7971877615320199E-2</v>
      </c>
      <c r="AC177">
        <f t="shared" si="14"/>
        <v>88</v>
      </c>
      <c r="AD177">
        <f t="shared" si="15"/>
        <v>0</v>
      </c>
      <c r="AE177">
        <f t="shared" si="16"/>
        <v>0</v>
      </c>
      <c r="AF177">
        <f>'TP Factors'!$D$4</f>
        <v>0.98096512680287296</v>
      </c>
      <c r="AG177">
        <f t="shared" si="17"/>
        <v>0</v>
      </c>
    </row>
    <row r="178" spans="1:33">
      <c r="A178" s="22" t="s">
        <v>109</v>
      </c>
      <c r="B178" s="22">
        <v>14</v>
      </c>
      <c r="C178" s="22" t="s">
        <v>110</v>
      </c>
      <c r="D178" s="23">
        <v>33.47</v>
      </c>
      <c r="E178" s="22" t="s">
        <v>111</v>
      </c>
      <c r="F178" s="22">
        <v>3456</v>
      </c>
      <c r="G178" s="24">
        <v>30.5</v>
      </c>
      <c r="H178" s="22" t="s">
        <v>112</v>
      </c>
      <c r="I178" s="22" t="s">
        <v>113</v>
      </c>
      <c r="J178" s="22">
        <v>98157</v>
      </c>
      <c r="K178" s="25">
        <v>10435.435613</v>
      </c>
      <c r="L178" s="25">
        <v>703442.68306499999</v>
      </c>
      <c r="M178" s="23">
        <v>188.46</v>
      </c>
      <c r="N178" s="23">
        <v>49.67</v>
      </c>
      <c r="O178" s="22">
        <v>36782</v>
      </c>
      <c r="P178" s="22">
        <v>35837</v>
      </c>
      <c r="Q178" s="26">
        <v>36782</v>
      </c>
      <c r="R178" s="26">
        <v>2210</v>
      </c>
      <c r="S178" s="22" t="s">
        <v>114</v>
      </c>
      <c r="T178" s="22" t="s">
        <v>116</v>
      </c>
      <c r="U178" s="26">
        <v>54.65</v>
      </c>
      <c r="V178" s="26">
        <v>1</v>
      </c>
      <c r="W178" s="26">
        <v>1.92</v>
      </c>
      <c r="X178" s="26">
        <v>0.50600000000000001</v>
      </c>
      <c r="Y178" s="26">
        <f t="shared" si="12"/>
        <v>1.92</v>
      </c>
      <c r="Z178" s="26">
        <f t="shared" si="13"/>
        <v>0.50600000000000001</v>
      </c>
      <c r="AA178" s="26">
        <v>0.26800000000000002</v>
      </c>
      <c r="AB178" s="27">
        <v>36.367295046199999</v>
      </c>
      <c r="AC178">
        <f t="shared" si="14"/>
        <v>54750</v>
      </c>
      <c r="AD178">
        <f t="shared" si="15"/>
        <v>232</v>
      </c>
      <c r="AE178">
        <f t="shared" si="16"/>
        <v>61.1</v>
      </c>
      <c r="AF178">
        <f>'TP Factors'!$D$4</f>
        <v>0.98096512680287296</v>
      </c>
      <c r="AG178">
        <f t="shared" si="17"/>
        <v>59.9</v>
      </c>
    </row>
    <row r="179" spans="1:33">
      <c r="A179" s="22" t="s">
        <v>109</v>
      </c>
      <c r="B179" s="22">
        <v>14</v>
      </c>
      <c r="C179" s="22" t="s">
        <v>110</v>
      </c>
      <c r="D179" s="23">
        <v>33.47</v>
      </c>
      <c r="E179" s="22" t="s">
        <v>111</v>
      </c>
      <c r="F179" s="22">
        <v>3456</v>
      </c>
      <c r="G179" s="24">
        <v>30.5</v>
      </c>
      <c r="H179" s="22" t="s">
        <v>112</v>
      </c>
      <c r="I179" s="22" t="s">
        <v>113</v>
      </c>
      <c r="J179" s="22">
        <v>1523</v>
      </c>
      <c r="K179" s="25">
        <v>485.08927436499999</v>
      </c>
      <c r="L179" s="25">
        <v>11653.8945926</v>
      </c>
      <c r="M179" s="23">
        <v>2.92</v>
      </c>
      <c r="N179" s="23">
        <v>0.77</v>
      </c>
      <c r="O179" s="22">
        <v>37405</v>
      </c>
      <c r="P179" s="22">
        <v>36457</v>
      </c>
      <c r="Q179" s="26">
        <v>37405</v>
      </c>
      <c r="R179" s="26">
        <v>2210</v>
      </c>
      <c r="S179" s="22" t="s">
        <v>120</v>
      </c>
      <c r="T179" s="22" t="s">
        <v>122</v>
      </c>
      <c r="U179" s="26">
        <v>54.65</v>
      </c>
      <c r="V179" s="26">
        <v>1</v>
      </c>
      <c r="W179" s="26">
        <v>1.92</v>
      </c>
      <c r="X179" s="26">
        <v>0.50600000000000001</v>
      </c>
      <c r="Y179" s="26">
        <f t="shared" si="12"/>
        <v>1.92</v>
      </c>
      <c r="Z179" s="26">
        <f t="shared" si="13"/>
        <v>0.50600000000000001</v>
      </c>
      <c r="AA179" s="26">
        <v>0.251</v>
      </c>
      <c r="AB179" s="27">
        <v>0.73865740048922701</v>
      </c>
      <c r="AC179">
        <f t="shared" si="14"/>
        <v>1041</v>
      </c>
      <c r="AD179">
        <f t="shared" si="15"/>
        <v>4</v>
      </c>
      <c r="AE179">
        <f t="shared" si="16"/>
        <v>1.2</v>
      </c>
      <c r="AF179">
        <f>'TP Factors'!$D$4</f>
        <v>0.98096512680287296</v>
      </c>
      <c r="AG179">
        <f t="shared" si="17"/>
        <v>1.2</v>
      </c>
    </row>
    <row r="180" spans="1:33">
      <c r="A180" s="22" t="s">
        <v>109</v>
      </c>
      <c r="B180" s="22">
        <v>14</v>
      </c>
      <c r="C180" s="22" t="s">
        <v>110</v>
      </c>
      <c r="D180" s="23">
        <v>33.47</v>
      </c>
      <c r="E180" s="22" t="s">
        <v>111</v>
      </c>
      <c r="F180" s="22">
        <v>3456</v>
      </c>
      <c r="G180" s="24">
        <v>3</v>
      </c>
      <c r="H180" s="22" t="s">
        <v>112</v>
      </c>
      <c r="I180" s="22" t="s">
        <v>113</v>
      </c>
      <c r="J180" s="22">
        <v>2243</v>
      </c>
      <c r="K180" s="25">
        <v>485.90675002</v>
      </c>
      <c r="L180" s="25">
        <v>10431.6112758</v>
      </c>
      <c r="M180" s="23">
        <v>1.57</v>
      </c>
      <c r="N180" s="23">
        <v>0.2</v>
      </c>
      <c r="O180" s="22">
        <v>37501</v>
      </c>
      <c r="P180" s="22">
        <v>36553</v>
      </c>
      <c r="Q180" s="26">
        <v>37501</v>
      </c>
      <c r="R180" s="26">
        <v>4370</v>
      </c>
      <c r="S180" s="22" t="s">
        <v>130</v>
      </c>
      <c r="T180" s="22" t="s">
        <v>136</v>
      </c>
      <c r="U180" s="26">
        <v>54.65</v>
      </c>
      <c r="V180" s="26">
        <v>1</v>
      </c>
      <c r="W180" s="26">
        <v>0.7</v>
      </c>
      <c r="X180" s="26">
        <v>0.09</v>
      </c>
      <c r="Y180" s="26">
        <f t="shared" si="12"/>
        <v>0.7</v>
      </c>
      <c r="Z180" s="26">
        <f t="shared" si="13"/>
        <v>0.09</v>
      </c>
      <c r="AA180" s="26">
        <v>0.41299999999999998</v>
      </c>
      <c r="AB180" s="27">
        <v>1.88804337054128E-2</v>
      </c>
      <c r="AC180">
        <f t="shared" si="14"/>
        <v>44</v>
      </c>
      <c r="AD180">
        <f t="shared" si="15"/>
        <v>0</v>
      </c>
      <c r="AE180">
        <f t="shared" si="16"/>
        <v>0</v>
      </c>
      <c r="AF180">
        <f>'TP Factors'!$D$4</f>
        <v>0.98096512680287296</v>
      </c>
      <c r="AG180">
        <f t="shared" si="17"/>
        <v>0</v>
      </c>
    </row>
    <row r="181" spans="1:33">
      <c r="A181" s="22" t="s">
        <v>109</v>
      </c>
      <c r="B181" s="22">
        <v>14</v>
      </c>
      <c r="C181" s="22" t="s">
        <v>110</v>
      </c>
      <c r="D181" s="23">
        <v>33.47</v>
      </c>
      <c r="E181" s="22" t="s">
        <v>111</v>
      </c>
      <c r="F181" s="22">
        <v>3456</v>
      </c>
      <c r="G181" s="24">
        <v>30.5</v>
      </c>
      <c r="H181" s="22" t="s">
        <v>112</v>
      </c>
      <c r="I181" s="22" t="s">
        <v>113</v>
      </c>
      <c r="J181" s="22">
        <v>248</v>
      </c>
      <c r="K181" s="25">
        <v>289.06345635000002</v>
      </c>
      <c r="L181" s="25">
        <v>1574.94430042</v>
      </c>
      <c r="M181" s="23">
        <v>0.48</v>
      </c>
      <c r="N181" s="23">
        <v>0.13</v>
      </c>
      <c r="O181" s="22">
        <v>37562</v>
      </c>
      <c r="P181" s="22">
        <v>36614</v>
      </c>
      <c r="Q181" s="26">
        <v>37562</v>
      </c>
      <c r="R181" s="26">
        <v>2210</v>
      </c>
      <c r="S181" s="22" t="s">
        <v>130</v>
      </c>
      <c r="T181" s="22" t="s">
        <v>133</v>
      </c>
      <c r="U181" s="26">
        <v>54.65</v>
      </c>
      <c r="V181" s="26">
        <v>1</v>
      </c>
      <c r="W181" s="26">
        <v>1.92</v>
      </c>
      <c r="X181" s="26">
        <v>0.50600000000000001</v>
      </c>
      <c r="Y181" s="26">
        <f t="shared" si="12"/>
        <v>1.92</v>
      </c>
      <c r="Z181" s="26">
        <f t="shared" si="13"/>
        <v>0.50600000000000001</v>
      </c>
      <c r="AA181" s="26">
        <v>0.30199999999999999</v>
      </c>
      <c r="AB181" s="27">
        <v>0.38793875208945899</v>
      </c>
      <c r="AC181">
        <f t="shared" si="14"/>
        <v>658</v>
      </c>
      <c r="AD181">
        <f t="shared" si="15"/>
        <v>3</v>
      </c>
      <c r="AE181">
        <f t="shared" si="16"/>
        <v>0.7</v>
      </c>
      <c r="AF181">
        <f>'TP Factors'!$D$4</f>
        <v>0.98096512680287296</v>
      </c>
      <c r="AG181">
        <f t="shared" si="17"/>
        <v>0.7</v>
      </c>
    </row>
    <row r="182" spans="1:33">
      <c r="A182" s="22" t="s">
        <v>109</v>
      </c>
      <c r="B182" s="22">
        <v>14</v>
      </c>
      <c r="C182" s="22" t="s">
        <v>110</v>
      </c>
      <c r="D182" s="23">
        <v>33.47</v>
      </c>
      <c r="E182" s="22" t="s">
        <v>111</v>
      </c>
      <c r="F182" s="22">
        <v>3456</v>
      </c>
      <c r="G182" s="24">
        <v>3</v>
      </c>
      <c r="H182" s="22" t="s">
        <v>112</v>
      </c>
      <c r="I182" s="22" t="s">
        <v>113</v>
      </c>
      <c r="J182" s="22">
        <v>118</v>
      </c>
      <c r="K182" s="25">
        <v>95.502938698700007</v>
      </c>
      <c r="L182" s="25">
        <v>547.94267091500001</v>
      </c>
      <c r="M182" s="23">
        <v>0.08</v>
      </c>
      <c r="N182" s="23">
        <v>0.01</v>
      </c>
      <c r="O182" s="22">
        <v>37762</v>
      </c>
      <c r="P182" s="22">
        <v>36814</v>
      </c>
      <c r="Q182" s="26">
        <v>37762</v>
      </c>
      <c r="R182" s="26">
        <v>4370</v>
      </c>
      <c r="S182" s="22" t="s">
        <v>114</v>
      </c>
      <c r="T182" s="22" t="s">
        <v>117</v>
      </c>
      <c r="U182" s="26">
        <v>54.65</v>
      </c>
      <c r="V182" s="26">
        <v>1</v>
      </c>
      <c r="W182" s="26">
        <v>0.7</v>
      </c>
      <c r="X182" s="26">
        <v>0.09</v>
      </c>
      <c r="Y182" s="26">
        <f t="shared" si="12"/>
        <v>0.7</v>
      </c>
      <c r="Z182" s="26">
        <f t="shared" si="13"/>
        <v>0.09</v>
      </c>
      <c r="AA182" s="26">
        <v>0.41299999999999998</v>
      </c>
      <c r="AB182" s="27">
        <v>2.09228415436869E-3</v>
      </c>
      <c r="AC182">
        <f t="shared" si="14"/>
        <v>5</v>
      </c>
      <c r="AD182">
        <f t="shared" si="15"/>
        <v>0</v>
      </c>
      <c r="AE182">
        <f t="shared" si="16"/>
        <v>0</v>
      </c>
      <c r="AF182">
        <f>'TP Factors'!$D$4</f>
        <v>0.98096512680287296</v>
      </c>
      <c r="AG182">
        <f t="shared" si="17"/>
        <v>0</v>
      </c>
    </row>
    <row r="183" spans="1:33">
      <c r="A183" s="22" t="s">
        <v>109</v>
      </c>
      <c r="B183" s="22">
        <v>14</v>
      </c>
      <c r="C183" s="22" t="s">
        <v>110</v>
      </c>
      <c r="D183" s="23">
        <v>33.47</v>
      </c>
      <c r="E183" s="22" t="s">
        <v>111</v>
      </c>
      <c r="F183" s="22">
        <v>3456</v>
      </c>
      <c r="G183" s="24">
        <v>0</v>
      </c>
      <c r="H183" s="22" t="s">
        <v>112</v>
      </c>
      <c r="I183" s="22" t="s">
        <v>113</v>
      </c>
      <c r="J183" s="22">
        <v>692</v>
      </c>
      <c r="K183" s="25">
        <v>551.13468014099999</v>
      </c>
      <c r="L183" s="25">
        <v>4383.4644711499996</v>
      </c>
      <c r="M183" s="23">
        <v>0</v>
      </c>
      <c r="N183" s="23">
        <v>0</v>
      </c>
      <c r="O183" s="22">
        <v>37817</v>
      </c>
      <c r="P183" s="22">
        <v>36869</v>
      </c>
      <c r="Q183" s="26">
        <v>37817</v>
      </c>
      <c r="R183" s="26">
        <v>6170</v>
      </c>
      <c r="S183" s="22" t="s">
        <v>114</v>
      </c>
      <c r="T183" s="22" t="s">
        <v>115</v>
      </c>
      <c r="U183" s="26">
        <v>54.65</v>
      </c>
      <c r="V183" s="26">
        <v>1</v>
      </c>
      <c r="W183" s="26">
        <v>0</v>
      </c>
      <c r="X183" s="26">
        <v>0</v>
      </c>
      <c r="Y183" s="26">
        <f t="shared" si="12"/>
        <v>0</v>
      </c>
      <c r="Z183" s="26">
        <f t="shared" si="13"/>
        <v>0</v>
      </c>
      <c r="AA183" s="26">
        <v>0.30299999999999999</v>
      </c>
      <c r="AB183" s="27">
        <v>3.92691411410898E-2</v>
      </c>
      <c r="AC183">
        <f t="shared" si="14"/>
        <v>67</v>
      </c>
      <c r="AD183">
        <f t="shared" si="15"/>
        <v>0</v>
      </c>
      <c r="AE183">
        <f t="shared" si="16"/>
        <v>0</v>
      </c>
      <c r="AF183">
        <f>'TP Factors'!$D$4</f>
        <v>0.98096512680287296</v>
      </c>
      <c r="AG183">
        <f t="shared" si="17"/>
        <v>0</v>
      </c>
    </row>
    <row r="184" spans="1:33">
      <c r="A184" s="22" t="s">
        <v>109</v>
      </c>
      <c r="B184" s="22">
        <v>14</v>
      </c>
      <c r="C184" s="22" t="s">
        <v>110</v>
      </c>
      <c r="D184" s="23">
        <v>33.47</v>
      </c>
      <c r="E184" s="22" t="s">
        <v>111</v>
      </c>
      <c r="F184" s="22">
        <v>3456</v>
      </c>
      <c r="G184" s="24">
        <v>30.5</v>
      </c>
      <c r="H184" s="22" t="s">
        <v>112</v>
      </c>
      <c r="I184" s="22" t="s">
        <v>113</v>
      </c>
      <c r="J184" s="22">
        <v>98157</v>
      </c>
      <c r="K184" s="25">
        <v>10435.435613</v>
      </c>
      <c r="L184" s="25">
        <v>703442.68306499999</v>
      </c>
      <c r="M184" s="23">
        <v>188.46</v>
      </c>
      <c r="N184" s="23">
        <v>49.67</v>
      </c>
      <c r="O184" s="22">
        <v>36782</v>
      </c>
      <c r="P184" s="22">
        <v>35837</v>
      </c>
      <c r="Q184" s="26">
        <v>36782</v>
      </c>
      <c r="R184" s="26">
        <v>2210</v>
      </c>
      <c r="S184" s="22" t="s">
        <v>114</v>
      </c>
      <c r="T184" s="22" t="s">
        <v>116</v>
      </c>
      <c r="U184" s="26">
        <v>54.65</v>
      </c>
      <c r="V184" s="26">
        <v>1</v>
      </c>
      <c r="W184" s="26">
        <v>1.92</v>
      </c>
      <c r="X184" s="26">
        <v>0.50600000000000001</v>
      </c>
      <c r="Y184" s="26">
        <f t="shared" si="12"/>
        <v>1.92</v>
      </c>
      <c r="Z184" s="26">
        <f t="shared" si="13"/>
        <v>0.50600000000000001</v>
      </c>
      <c r="AA184" s="26">
        <v>0.26800000000000002</v>
      </c>
      <c r="AB184" s="27">
        <v>3.5816728393928599</v>
      </c>
      <c r="AC184">
        <f t="shared" si="14"/>
        <v>5392</v>
      </c>
      <c r="AD184">
        <f t="shared" si="15"/>
        <v>23</v>
      </c>
      <c r="AE184">
        <f t="shared" si="16"/>
        <v>6</v>
      </c>
      <c r="AF184">
        <f>'TP Factors'!$D$4</f>
        <v>0.98096512680287296</v>
      </c>
      <c r="AG184">
        <f t="shared" si="17"/>
        <v>5.9</v>
      </c>
    </row>
    <row r="185" spans="1:33">
      <c r="A185" s="22" t="s">
        <v>109</v>
      </c>
      <c r="B185" s="22">
        <v>14</v>
      </c>
      <c r="C185" s="22" t="s">
        <v>110</v>
      </c>
      <c r="D185" s="23">
        <v>33.47</v>
      </c>
      <c r="E185" s="22" t="s">
        <v>111</v>
      </c>
      <c r="F185" s="22">
        <v>3456</v>
      </c>
      <c r="G185" s="24">
        <v>30.5</v>
      </c>
      <c r="H185" s="22" t="s">
        <v>112</v>
      </c>
      <c r="I185" s="22" t="s">
        <v>113</v>
      </c>
      <c r="J185" s="22">
        <v>12566</v>
      </c>
      <c r="K185" s="25">
        <v>2546.99393147</v>
      </c>
      <c r="L185" s="25">
        <v>90051.805144099999</v>
      </c>
      <c r="M185" s="23">
        <v>24.13</v>
      </c>
      <c r="N185" s="23">
        <v>6.36</v>
      </c>
      <c r="O185" s="22">
        <v>33782</v>
      </c>
      <c r="P185" s="22">
        <v>32876</v>
      </c>
      <c r="Q185" s="26">
        <v>33782</v>
      </c>
      <c r="R185" s="26">
        <v>2210</v>
      </c>
      <c r="S185" s="22" t="s">
        <v>114</v>
      </c>
      <c r="T185" s="22" t="s">
        <v>116</v>
      </c>
      <c r="U185" s="26">
        <v>54.65</v>
      </c>
      <c r="V185" s="26">
        <v>1</v>
      </c>
      <c r="W185" s="26">
        <v>1.92</v>
      </c>
      <c r="X185" s="26">
        <v>0.50600000000000001</v>
      </c>
      <c r="Y185" s="26">
        <f t="shared" si="12"/>
        <v>1.92</v>
      </c>
      <c r="Z185" s="26">
        <f t="shared" si="13"/>
        <v>0.50600000000000001</v>
      </c>
      <c r="AA185" s="26">
        <v>0.26800000000000002</v>
      </c>
      <c r="AB185" s="27">
        <v>9.7358915164189792</v>
      </c>
      <c r="AC185">
        <f t="shared" si="14"/>
        <v>14657</v>
      </c>
      <c r="AD185">
        <f t="shared" si="15"/>
        <v>62</v>
      </c>
      <c r="AE185">
        <f t="shared" si="16"/>
        <v>16.399999999999999</v>
      </c>
      <c r="AF185">
        <f>'TP Factors'!$D$4</f>
        <v>0.98096512680287296</v>
      </c>
      <c r="AG185">
        <f t="shared" si="17"/>
        <v>16.100000000000001</v>
      </c>
    </row>
    <row r="186" spans="1:33">
      <c r="A186" s="22" t="s">
        <v>109</v>
      </c>
      <c r="B186" s="22">
        <v>14</v>
      </c>
      <c r="C186" s="22" t="s">
        <v>110</v>
      </c>
      <c r="D186" s="23">
        <v>33.47</v>
      </c>
      <c r="E186" s="22" t="s">
        <v>111</v>
      </c>
      <c r="F186" s="22">
        <v>3456</v>
      </c>
      <c r="G186" s="24">
        <v>30.5</v>
      </c>
      <c r="H186" s="22" t="s">
        <v>112</v>
      </c>
      <c r="I186" s="22" t="s">
        <v>113</v>
      </c>
      <c r="J186" s="22">
        <v>14376</v>
      </c>
      <c r="K186" s="25">
        <v>2892.5953611300001</v>
      </c>
      <c r="L186" s="25">
        <v>103028.60649599999</v>
      </c>
      <c r="M186" s="23">
        <v>27.6</v>
      </c>
      <c r="N186" s="23">
        <v>7.27</v>
      </c>
      <c r="O186" s="22">
        <v>36239</v>
      </c>
      <c r="P186" s="22">
        <v>35299</v>
      </c>
      <c r="Q186" s="26">
        <v>36239</v>
      </c>
      <c r="R186" s="26">
        <v>2210</v>
      </c>
      <c r="S186" s="22" t="s">
        <v>114</v>
      </c>
      <c r="T186" s="22" t="s">
        <v>116</v>
      </c>
      <c r="U186" s="26">
        <v>54.65</v>
      </c>
      <c r="V186" s="26">
        <v>1</v>
      </c>
      <c r="W186" s="26">
        <v>1.92</v>
      </c>
      <c r="X186" s="26">
        <v>0.50600000000000001</v>
      </c>
      <c r="Y186" s="26">
        <f t="shared" si="12"/>
        <v>1.92</v>
      </c>
      <c r="Z186" s="26">
        <f t="shared" si="13"/>
        <v>0.50600000000000001</v>
      </c>
      <c r="AA186" s="26">
        <v>0.26800000000000002</v>
      </c>
      <c r="AB186" s="27">
        <v>0.12310533889651901</v>
      </c>
      <c r="AC186">
        <f t="shared" si="14"/>
        <v>185</v>
      </c>
      <c r="AD186">
        <f t="shared" si="15"/>
        <v>1</v>
      </c>
      <c r="AE186">
        <f t="shared" si="16"/>
        <v>0.2</v>
      </c>
      <c r="AF186">
        <f>'TP Factors'!$D$4</f>
        <v>0.98096512680287296</v>
      </c>
      <c r="AG186">
        <f t="shared" si="17"/>
        <v>0.2</v>
      </c>
    </row>
    <row r="187" spans="1:33">
      <c r="A187" s="22" t="s">
        <v>109</v>
      </c>
      <c r="B187" s="22">
        <v>14</v>
      </c>
      <c r="C187" s="22" t="s">
        <v>110</v>
      </c>
      <c r="D187" s="23">
        <v>33.47</v>
      </c>
      <c r="E187" s="22" t="s">
        <v>111</v>
      </c>
      <c r="F187" s="22">
        <v>3456</v>
      </c>
      <c r="G187" s="24">
        <v>0</v>
      </c>
      <c r="H187" s="22" t="s">
        <v>112</v>
      </c>
      <c r="I187" s="22" t="s">
        <v>113</v>
      </c>
      <c r="J187" s="22">
        <v>475</v>
      </c>
      <c r="K187" s="25">
        <v>346.74214559000001</v>
      </c>
      <c r="L187" s="25">
        <v>3009.7399701700001</v>
      </c>
      <c r="M187" s="23">
        <v>0</v>
      </c>
      <c r="N187" s="23">
        <v>0</v>
      </c>
      <c r="O187" s="22">
        <v>36825</v>
      </c>
      <c r="P187" s="22">
        <v>35878</v>
      </c>
      <c r="Q187" s="26">
        <v>36825</v>
      </c>
      <c r="R187" s="26">
        <v>6460</v>
      </c>
      <c r="S187" s="22" t="s">
        <v>114</v>
      </c>
      <c r="T187" s="22" t="s">
        <v>118</v>
      </c>
      <c r="U187" s="26">
        <v>54.65</v>
      </c>
      <c r="V187" s="26">
        <v>1</v>
      </c>
      <c r="W187" s="26">
        <v>0</v>
      </c>
      <c r="X187" s="26">
        <v>0</v>
      </c>
      <c r="Y187" s="26">
        <f t="shared" si="12"/>
        <v>0</v>
      </c>
      <c r="Z187" s="26">
        <f t="shared" si="13"/>
        <v>0</v>
      </c>
      <c r="AA187" s="26">
        <v>0.30299999999999999</v>
      </c>
      <c r="AB187" s="27">
        <v>1.72896133879341E-2</v>
      </c>
      <c r="AC187">
        <f t="shared" si="14"/>
        <v>29</v>
      </c>
      <c r="AD187">
        <f t="shared" si="15"/>
        <v>0</v>
      </c>
      <c r="AE187">
        <f t="shared" si="16"/>
        <v>0</v>
      </c>
      <c r="AF187">
        <f>'TP Factors'!$D$4</f>
        <v>0.98096512680287296</v>
      </c>
      <c r="AG187">
        <f t="shared" si="17"/>
        <v>0</v>
      </c>
    </row>
    <row r="188" spans="1:33">
      <c r="A188" s="22" t="s">
        <v>109</v>
      </c>
      <c r="B188" s="22">
        <v>14</v>
      </c>
      <c r="C188" s="22" t="s">
        <v>110</v>
      </c>
      <c r="D188" s="23">
        <v>33.47</v>
      </c>
      <c r="E188" s="22" t="s">
        <v>111</v>
      </c>
      <c r="F188" s="22">
        <v>3456</v>
      </c>
      <c r="G188" s="24">
        <v>30.5</v>
      </c>
      <c r="H188" s="22" t="s">
        <v>112</v>
      </c>
      <c r="I188" s="22" t="s">
        <v>113</v>
      </c>
      <c r="J188" s="22">
        <v>14789</v>
      </c>
      <c r="K188" s="25">
        <v>3011.82787676</v>
      </c>
      <c r="L188" s="25">
        <v>105984.842147</v>
      </c>
      <c r="M188" s="23">
        <v>28.39</v>
      </c>
      <c r="N188" s="23">
        <v>7.48</v>
      </c>
      <c r="O188" s="22">
        <v>36888</v>
      </c>
      <c r="P188" s="22">
        <v>35941</v>
      </c>
      <c r="Q188" s="26">
        <v>36888</v>
      </c>
      <c r="R188" s="26">
        <v>2210</v>
      </c>
      <c r="S188" s="22" t="s">
        <v>114</v>
      </c>
      <c r="T188" s="22" t="s">
        <v>116</v>
      </c>
      <c r="U188" s="26">
        <v>54.65</v>
      </c>
      <c r="V188" s="26">
        <v>1</v>
      </c>
      <c r="W188" s="26">
        <v>1.92</v>
      </c>
      <c r="X188" s="26">
        <v>0.50600000000000001</v>
      </c>
      <c r="Y188" s="26">
        <f t="shared" si="12"/>
        <v>1.92</v>
      </c>
      <c r="Z188" s="26">
        <f t="shared" si="13"/>
        <v>0.50600000000000001</v>
      </c>
      <c r="AA188" s="26">
        <v>0.26800000000000002</v>
      </c>
      <c r="AB188" s="27">
        <v>5.0329338412259501</v>
      </c>
      <c r="AC188">
        <f t="shared" si="14"/>
        <v>7577</v>
      </c>
      <c r="AD188">
        <f t="shared" si="15"/>
        <v>32</v>
      </c>
      <c r="AE188">
        <f t="shared" si="16"/>
        <v>8.5</v>
      </c>
      <c r="AF188">
        <f>'TP Factors'!$D$4</f>
        <v>0.98096512680287296</v>
      </c>
      <c r="AG188">
        <f t="shared" si="17"/>
        <v>8.3000000000000007</v>
      </c>
    </row>
    <row r="189" spans="1:33">
      <c r="A189" s="22" t="s">
        <v>109</v>
      </c>
      <c r="B189" s="22">
        <v>14</v>
      </c>
      <c r="C189" s="22" t="s">
        <v>110</v>
      </c>
      <c r="D189" s="23">
        <v>33.47</v>
      </c>
      <c r="E189" s="22" t="s">
        <v>111</v>
      </c>
      <c r="F189" s="22">
        <v>3456</v>
      </c>
      <c r="G189" s="24">
        <v>30.5</v>
      </c>
      <c r="H189" s="22" t="s">
        <v>112</v>
      </c>
      <c r="I189" s="22" t="s">
        <v>113</v>
      </c>
      <c r="J189" s="22">
        <v>388</v>
      </c>
      <c r="K189" s="25">
        <v>413.36405723199999</v>
      </c>
      <c r="L189" s="25">
        <v>2781.8124637699998</v>
      </c>
      <c r="M189" s="23">
        <v>0.74</v>
      </c>
      <c r="N189" s="23">
        <v>0.2</v>
      </c>
      <c r="O189" s="22">
        <v>36974</v>
      </c>
      <c r="P189" s="22">
        <v>36027</v>
      </c>
      <c r="Q189" s="26">
        <v>36974</v>
      </c>
      <c r="R189" s="26">
        <v>2210</v>
      </c>
      <c r="S189" s="22" t="s">
        <v>114</v>
      </c>
      <c r="T189" s="22" t="s">
        <v>116</v>
      </c>
      <c r="U189" s="26">
        <v>54.65</v>
      </c>
      <c r="V189" s="26">
        <v>1</v>
      </c>
      <c r="W189" s="26">
        <v>1.92</v>
      </c>
      <c r="X189" s="26">
        <v>0.50600000000000001</v>
      </c>
      <c r="Y189" s="26">
        <f t="shared" si="12"/>
        <v>1.92</v>
      </c>
      <c r="Z189" s="26">
        <f t="shared" si="13"/>
        <v>0.50600000000000001</v>
      </c>
      <c r="AA189" s="26">
        <v>0.26800000000000002</v>
      </c>
      <c r="AB189" s="27">
        <v>0.37205829022189602</v>
      </c>
      <c r="AC189">
        <f t="shared" si="14"/>
        <v>560</v>
      </c>
      <c r="AD189">
        <f t="shared" si="15"/>
        <v>2</v>
      </c>
      <c r="AE189">
        <f t="shared" si="16"/>
        <v>0.6</v>
      </c>
      <c r="AF189">
        <f>'TP Factors'!$D$4</f>
        <v>0.98096512680287296</v>
      </c>
      <c r="AG189">
        <f t="shared" si="17"/>
        <v>0.6</v>
      </c>
    </row>
    <row r="190" spans="1:33">
      <c r="A190" s="22" t="s">
        <v>109</v>
      </c>
      <c r="B190" s="22">
        <v>14</v>
      </c>
      <c r="C190" s="22" t="s">
        <v>110</v>
      </c>
      <c r="D190" s="23">
        <v>33.47</v>
      </c>
      <c r="E190" s="22" t="s">
        <v>111</v>
      </c>
      <c r="F190" s="22">
        <v>3456</v>
      </c>
      <c r="G190" s="24">
        <v>30.5</v>
      </c>
      <c r="H190" s="22" t="s">
        <v>112</v>
      </c>
      <c r="I190" s="22" t="s">
        <v>113</v>
      </c>
      <c r="J190" s="22">
        <v>1673</v>
      </c>
      <c r="K190" s="25">
        <v>474.03510106499999</v>
      </c>
      <c r="L190" s="25">
        <v>11986.457280000001</v>
      </c>
      <c r="M190" s="23">
        <v>3.21</v>
      </c>
      <c r="N190" s="23">
        <v>0.85</v>
      </c>
      <c r="O190" s="22">
        <v>37029</v>
      </c>
      <c r="P190" s="22">
        <v>36081</v>
      </c>
      <c r="Q190" s="26">
        <v>37029</v>
      </c>
      <c r="R190" s="26">
        <v>2210</v>
      </c>
      <c r="S190" s="22" t="s">
        <v>114</v>
      </c>
      <c r="T190" s="22" t="s">
        <v>116</v>
      </c>
      <c r="U190" s="26">
        <v>54.65</v>
      </c>
      <c r="V190" s="26">
        <v>1</v>
      </c>
      <c r="W190" s="26">
        <v>1.92</v>
      </c>
      <c r="X190" s="26">
        <v>0.50600000000000001</v>
      </c>
      <c r="Y190" s="26">
        <f t="shared" si="12"/>
        <v>1.92</v>
      </c>
      <c r="Z190" s="26">
        <f t="shared" si="13"/>
        <v>0.50600000000000001</v>
      </c>
      <c r="AA190" s="26">
        <v>0.26800000000000002</v>
      </c>
      <c r="AB190" s="27">
        <v>2.9619062509526599</v>
      </c>
      <c r="AC190">
        <f t="shared" si="14"/>
        <v>4459</v>
      </c>
      <c r="AD190">
        <f t="shared" si="15"/>
        <v>19</v>
      </c>
      <c r="AE190">
        <f t="shared" si="16"/>
        <v>5</v>
      </c>
      <c r="AF190">
        <f>'TP Factors'!$D$4</f>
        <v>0.98096512680287296</v>
      </c>
      <c r="AG190">
        <f t="shared" si="17"/>
        <v>4.9000000000000004</v>
      </c>
    </row>
    <row r="191" spans="1:33">
      <c r="A191" s="22" t="s">
        <v>109</v>
      </c>
      <c r="B191" s="22">
        <v>14</v>
      </c>
      <c r="C191" s="22" t="s">
        <v>110</v>
      </c>
      <c r="D191" s="23">
        <v>33.47</v>
      </c>
      <c r="E191" s="22" t="s">
        <v>111</v>
      </c>
      <c r="F191" s="22">
        <v>3456</v>
      </c>
      <c r="G191" s="24">
        <v>0</v>
      </c>
      <c r="H191" s="22" t="s">
        <v>112</v>
      </c>
      <c r="I191" s="22" t="s">
        <v>113</v>
      </c>
      <c r="J191" s="22">
        <v>2083</v>
      </c>
      <c r="K191" s="25">
        <v>785.03494753899997</v>
      </c>
      <c r="L191" s="25">
        <v>13203.842908299999</v>
      </c>
      <c r="M191" s="23">
        <v>0</v>
      </c>
      <c r="N191" s="23">
        <v>0</v>
      </c>
      <c r="O191" s="22">
        <v>36700</v>
      </c>
      <c r="P191" s="22">
        <v>35757</v>
      </c>
      <c r="Q191" s="26">
        <v>36700</v>
      </c>
      <c r="R191" s="26">
        <v>6170</v>
      </c>
      <c r="S191" s="22" t="s">
        <v>114</v>
      </c>
      <c r="T191" s="22" t="s">
        <v>115</v>
      </c>
      <c r="U191" s="26">
        <v>54.65</v>
      </c>
      <c r="V191" s="26">
        <v>1</v>
      </c>
      <c r="W191" s="26">
        <v>0</v>
      </c>
      <c r="X191" s="26">
        <v>0</v>
      </c>
      <c r="Y191" s="26">
        <f t="shared" si="12"/>
        <v>0</v>
      </c>
      <c r="Z191" s="26">
        <f t="shared" si="13"/>
        <v>0</v>
      </c>
      <c r="AA191" s="26">
        <v>0.30299999999999999</v>
      </c>
      <c r="AB191" s="27">
        <v>5.36959823733837E-3</v>
      </c>
      <c r="AC191">
        <f t="shared" si="14"/>
        <v>9</v>
      </c>
      <c r="AD191">
        <f t="shared" si="15"/>
        <v>0</v>
      </c>
      <c r="AE191">
        <f t="shared" si="16"/>
        <v>0</v>
      </c>
      <c r="AF191">
        <f>'TP Factors'!$D$4</f>
        <v>0.98096512680287296</v>
      </c>
      <c r="AG191">
        <f t="shared" si="17"/>
        <v>0</v>
      </c>
    </row>
    <row r="192" spans="1:33">
      <c r="A192" s="22" t="s">
        <v>109</v>
      </c>
      <c r="B192" s="22">
        <v>14</v>
      </c>
      <c r="C192" s="22" t="s">
        <v>110</v>
      </c>
      <c r="D192" s="23">
        <v>33.47</v>
      </c>
      <c r="E192" s="22" t="s">
        <v>111</v>
      </c>
      <c r="F192" s="22">
        <v>3456</v>
      </c>
      <c r="G192" s="24">
        <v>3</v>
      </c>
      <c r="H192" s="22" t="s">
        <v>112</v>
      </c>
      <c r="I192" s="22" t="s">
        <v>113</v>
      </c>
      <c r="J192" s="22">
        <v>4512</v>
      </c>
      <c r="K192" s="25">
        <v>1725.39197328</v>
      </c>
      <c r="L192" s="25">
        <v>20982.701938400001</v>
      </c>
      <c r="M192" s="23">
        <v>3.16</v>
      </c>
      <c r="N192" s="23">
        <v>0.41</v>
      </c>
      <c r="O192" s="22">
        <v>36779</v>
      </c>
      <c r="P192" s="22">
        <v>35834</v>
      </c>
      <c r="Q192" s="26">
        <v>36779</v>
      </c>
      <c r="R192" s="26">
        <v>4370</v>
      </c>
      <c r="S192" s="22" t="s">
        <v>114</v>
      </c>
      <c r="T192" s="22" t="s">
        <v>117</v>
      </c>
      <c r="U192" s="26">
        <v>54.65</v>
      </c>
      <c r="V192" s="26">
        <v>1</v>
      </c>
      <c r="W192" s="26">
        <v>0.7</v>
      </c>
      <c r="X192" s="26">
        <v>0.09</v>
      </c>
      <c r="Y192" s="26">
        <f t="shared" si="12"/>
        <v>0.7</v>
      </c>
      <c r="Z192" s="26">
        <f t="shared" si="13"/>
        <v>0.09</v>
      </c>
      <c r="AA192" s="26">
        <v>0.41299999999999998</v>
      </c>
      <c r="AB192" s="27">
        <v>3.2005817166954303E-2</v>
      </c>
      <c r="AC192">
        <f t="shared" si="14"/>
        <v>74</v>
      </c>
      <c r="AD192">
        <f t="shared" si="15"/>
        <v>0</v>
      </c>
      <c r="AE192">
        <f t="shared" si="16"/>
        <v>0</v>
      </c>
      <c r="AF192">
        <f>'TP Factors'!$D$4</f>
        <v>0.98096512680287296</v>
      </c>
      <c r="AG192">
        <f t="shared" si="17"/>
        <v>0</v>
      </c>
    </row>
    <row r="193" spans="1:33">
      <c r="A193" s="22" t="s">
        <v>109</v>
      </c>
      <c r="B193" s="22">
        <v>14</v>
      </c>
      <c r="C193" s="22" t="s">
        <v>110</v>
      </c>
      <c r="D193" s="23">
        <v>33.47</v>
      </c>
      <c r="E193" s="22" t="s">
        <v>111</v>
      </c>
      <c r="F193" s="22">
        <v>3456</v>
      </c>
      <c r="G193" s="24">
        <v>3</v>
      </c>
      <c r="H193" s="22" t="s">
        <v>112</v>
      </c>
      <c r="I193" s="22" t="s">
        <v>113</v>
      </c>
      <c r="J193" s="22">
        <v>1930</v>
      </c>
      <c r="K193" s="25">
        <v>537.51856267300002</v>
      </c>
      <c r="L193" s="25">
        <v>8975.0871215400002</v>
      </c>
      <c r="M193" s="23">
        <v>1.35</v>
      </c>
      <c r="N193" s="23">
        <v>0.17</v>
      </c>
      <c r="O193" s="22">
        <v>36780</v>
      </c>
      <c r="P193" s="22">
        <v>35835</v>
      </c>
      <c r="Q193" s="26">
        <v>36780</v>
      </c>
      <c r="R193" s="26">
        <v>4370</v>
      </c>
      <c r="S193" s="22" t="s">
        <v>114</v>
      </c>
      <c r="T193" s="22" t="s">
        <v>117</v>
      </c>
      <c r="U193" s="26">
        <v>54.65</v>
      </c>
      <c r="V193" s="26">
        <v>1</v>
      </c>
      <c r="W193" s="26">
        <v>0.7</v>
      </c>
      <c r="X193" s="26">
        <v>0.09</v>
      </c>
      <c r="Y193" s="26">
        <f t="shared" si="12"/>
        <v>0.7</v>
      </c>
      <c r="Z193" s="26">
        <f t="shared" si="13"/>
        <v>0.09</v>
      </c>
      <c r="AA193" s="26">
        <v>0.41299999999999998</v>
      </c>
      <c r="AB193" s="27">
        <v>1.1550564030451901E-2</v>
      </c>
      <c r="AC193">
        <f t="shared" si="14"/>
        <v>27</v>
      </c>
      <c r="AD193">
        <f t="shared" si="15"/>
        <v>0</v>
      </c>
      <c r="AE193">
        <f t="shared" si="16"/>
        <v>0</v>
      </c>
      <c r="AF193">
        <f>'TP Factors'!$D$4</f>
        <v>0.98096512680287296</v>
      </c>
      <c r="AG193">
        <f t="shared" si="17"/>
        <v>0</v>
      </c>
    </row>
    <row r="194" spans="1:33">
      <c r="A194" s="22" t="s">
        <v>109</v>
      </c>
      <c r="B194" s="22">
        <v>14</v>
      </c>
      <c r="C194" s="22" t="s">
        <v>110</v>
      </c>
      <c r="D194" s="23">
        <v>33.47</v>
      </c>
      <c r="E194" s="22" t="s">
        <v>111</v>
      </c>
      <c r="F194" s="22">
        <v>3456</v>
      </c>
      <c r="G194" s="24">
        <v>30.5</v>
      </c>
      <c r="H194" s="22" t="s">
        <v>112</v>
      </c>
      <c r="I194" s="22" t="s">
        <v>113</v>
      </c>
      <c r="J194" s="22">
        <v>98157</v>
      </c>
      <c r="K194" s="25">
        <v>10435.435613</v>
      </c>
      <c r="L194" s="25">
        <v>703442.68306499999</v>
      </c>
      <c r="M194" s="23">
        <v>188.46</v>
      </c>
      <c r="N194" s="23">
        <v>49.67</v>
      </c>
      <c r="O194" s="22">
        <v>36782</v>
      </c>
      <c r="P194" s="22">
        <v>35837</v>
      </c>
      <c r="Q194" s="26">
        <v>36782</v>
      </c>
      <c r="R194" s="26">
        <v>2210</v>
      </c>
      <c r="S194" s="22" t="s">
        <v>114</v>
      </c>
      <c r="T194" s="22" t="s">
        <v>116</v>
      </c>
      <c r="U194" s="26">
        <v>54.65</v>
      </c>
      <c r="V194" s="26">
        <v>1</v>
      </c>
      <c r="W194" s="26">
        <v>1.92</v>
      </c>
      <c r="X194" s="26">
        <v>0.50600000000000001</v>
      </c>
      <c r="Y194" s="26">
        <f t="shared" si="12"/>
        <v>1.92</v>
      </c>
      <c r="Z194" s="26">
        <f t="shared" si="13"/>
        <v>0.50600000000000001</v>
      </c>
      <c r="AA194" s="26">
        <v>0.26800000000000002</v>
      </c>
      <c r="AB194" s="27">
        <v>13.439935403</v>
      </c>
      <c r="AC194">
        <f t="shared" si="14"/>
        <v>20234</v>
      </c>
      <c r="AD194">
        <f t="shared" si="15"/>
        <v>86</v>
      </c>
      <c r="AE194">
        <f t="shared" si="16"/>
        <v>22.6</v>
      </c>
      <c r="AF194">
        <f>'TP Factors'!$D$4</f>
        <v>0.98096512680287296</v>
      </c>
      <c r="AG194">
        <f t="shared" si="17"/>
        <v>22.2</v>
      </c>
    </row>
    <row r="195" spans="1:33">
      <c r="A195" s="22" t="s">
        <v>109</v>
      </c>
      <c r="B195" s="22">
        <v>14</v>
      </c>
      <c r="C195" s="22" t="s">
        <v>110</v>
      </c>
      <c r="D195" s="23">
        <v>33.47</v>
      </c>
      <c r="E195" s="22" t="s">
        <v>111</v>
      </c>
      <c r="F195" s="22">
        <v>3456</v>
      </c>
      <c r="G195" s="24">
        <v>0</v>
      </c>
      <c r="H195" s="22" t="s">
        <v>112</v>
      </c>
      <c r="I195" s="22" t="s">
        <v>113</v>
      </c>
      <c r="J195" s="22">
        <v>25</v>
      </c>
      <c r="K195" s="25">
        <v>121.50389432</v>
      </c>
      <c r="L195" s="25">
        <v>160.81845337600001</v>
      </c>
      <c r="M195" s="23">
        <v>0</v>
      </c>
      <c r="N195" s="23">
        <v>0</v>
      </c>
      <c r="O195" s="22">
        <v>36835</v>
      </c>
      <c r="P195" s="22">
        <v>35888</v>
      </c>
      <c r="Q195" s="26">
        <v>36835</v>
      </c>
      <c r="R195" s="26">
        <v>6170</v>
      </c>
      <c r="S195" s="22" t="s">
        <v>114</v>
      </c>
      <c r="T195" s="22" t="s">
        <v>115</v>
      </c>
      <c r="U195" s="26">
        <v>54.65</v>
      </c>
      <c r="V195" s="26">
        <v>1</v>
      </c>
      <c r="W195" s="26">
        <v>0</v>
      </c>
      <c r="X195" s="26">
        <v>0</v>
      </c>
      <c r="Y195" s="26">
        <f t="shared" ref="Y195:Y241" si="18">W195</f>
        <v>0</v>
      </c>
      <c r="Z195" s="26">
        <f t="shared" ref="Z195:Z241" si="19">X195</f>
        <v>0</v>
      </c>
      <c r="AA195" s="26">
        <v>0.30299999999999999</v>
      </c>
      <c r="AB195" s="27">
        <v>4.8498744280068E-4</v>
      </c>
      <c r="AC195">
        <f t="shared" ref="AC195:AC242" si="20">ROUND(AB195*AA195*U195*102.79,0)</f>
        <v>1</v>
      </c>
      <c r="AD195">
        <f t="shared" ref="AD195:AD242" si="21">ROUND(Y195*AC195*0.002205,0)</f>
        <v>0</v>
      </c>
      <c r="AE195">
        <f t="shared" ref="AE195:AE242" si="22">ROUND(Z195*AC195*0.002205,1)</f>
        <v>0</v>
      </c>
      <c r="AF195">
        <f>'TP Factors'!$D$4</f>
        <v>0.98096512680287296</v>
      </c>
      <c r="AG195">
        <f t="shared" ref="AG195:AG242" si="23">ROUND(AE195*AF195,1)</f>
        <v>0</v>
      </c>
    </row>
    <row r="196" spans="1:33">
      <c r="A196" s="22" t="s">
        <v>109</v>
      </c>
      <c r="B196" s="22">
        <v>14</v>
      </c>
      <c r="C196" s="22" t="s">
        <v>110</v>
      </c>
      <c r="D196" s="23">
        <v>33.47</v>
      </c>
      <c r="E196" s="22" t="s">
        <v>111</v>
      </c>
      <c r="F196" s="22">
        <v>3456</v>
      </c>
      <c r="G196" s="24">
        <v>30.5</v>
      </c>
      <c r="H196" s="22" t="s">
        <v>112</v>
      </c>
      <c r="I196" s="22" t="s">
        <v>113</v>
      </c>
      <c r="J196" s="22">
        <v>82</v>
      </c>
      <c r="K196" s="25">
        <v>104.654823834</v>
      </c>
      <c r="L196" s="25">
        <v>585.91891908299999</v>
      </c>
      <c r="M196" s="23">
        <v>0.16</v>
      </c>
      <c r="N196" s="23">
        <v>0.04</v>
      </c>
      <c r="O196" s="22">
        <v>36850</v>
      </c>
      <c r="P196" s="22">
        <v>35903</v>
      </c>
      <c r="Q196" s="26">
        <v>36850</v>
      </c>
      <c r="R196" s="26">
        <v>2210</v>
      </c>
      <c r="S196" s="22" t="s">
        <v>114</v>
      </c>
      <c r="T196" s="22" t="s">
        <v>116</v>
      </c>
      <c r="U196" s="26">
        <v>54.65</v>
      </c>
      <c r="V196" s="26">
        <v>1</v>
      </c>
      <c r="W196" s="26">
        <v>1.92</v>
      </c>
      <c r="X196" s="26">
        <v>0.50600000000000001</v>
      </c>
      <c r="Y196" s="26">
        <f t="shared" si="18"/>
        <v>1.92</v>
      </c>
      <c r="Z196" s="26">
        <f t="shared" si="19"/>
        <v>0.50600000000000001</v>
      </c>
      <c r="AA196" s="26">
        <v>0.26800000000000002</v>
      </c>
      <c r="AB196" s="27">
        <v>0.14414968778353801</v>
      </c>
      <c r="AC196">
        <f t="shared" si="20"/>
        <v>217</v>
      </c>
      <c r="AD196">
        <f t="shared" si="21"/>
        <v>1</v>
      </c>
      <c r="AE196">
        <f t="shared" si="22"/>
        <v>0.2</v>
      </c>
      <c r="AF196">
        <f>'TP Factors'!$D$4</f>
        <v>0.98096512680287296</v>
      </c>
      <c r="AG196">
        <f t="shared" si="23"/>
        <v>0.2</v>
      </c>
    </row>
    <row r="197" spans="1:33">
      <c r="A197" s="22" t="s">
        <v>109</v>
      </c>
      <c r="B197" s="22">
        <v>14</v>
      </c>
      <c r="C197" s="22" t="s">
        <v>110</v>
      </c>
      <c r="D197" s="23">
        <v>33.47</v>
      </c>
      <c r="E197" s="22" t="s">
        <v>111</v>
      </c>
      <c r="F197" s="22">
        <v>3456</v>
      </c>
      <c r="G197" s="24">
        <v>3</v>
      </c>
      <c r="H197" s="22" t="s">
        <v>112</v>
      </c>
      <c r="I197" s="22" t="s">
        <v>113</v>
      </c>
      <c r="J197" s="22">
        <v>232</v>
      </c>
      <c r="K197" s="25">
        <v>196.26855390200001</v>
      </c>
      <c r="L197" s="25">
        <v>1079.27539976</v>
      </c>
      <c r="M197" s="23">
        <v>0.16</v>
      </c>
      <c r="N197" s="23">
        <v>0.02</v>
      </c>
      <c r="O197" s="22">
        <v>36864</v>
      </c>
      <c r="P197" s="22">
        <v>35917</v>
      </c>
      <c r="Q197" s="26">
        <v>36864</v>
      </c>
      <c r="R197" s="26">
        <v>4370</v>
      </c>
      <c r="S197" s="22" t="s">
        <v>114</v>
      </c>
      <c r="T197" s="22" t="s">
        <v>117</v>
      </c>
      <c r="U197" s="26">
        <v>54.65</v>
      </c>
      <c r="V197" s="26">
        <v>1</v>
      </c>
      <c r="W197" s="26">
        <v>0.7</v>
      </c>
      <c r="X197" s="26">
        <v>0.09</v>
      </c>
      <c r="Y197" s="26">
        <f t="shared" si="18"/>
        <v>0.7</v>
      </c>
      <c r="Z197" s="26">
        <f t="shared" si="19"/>
        <v>0.09</v>
      </c>
      <c r="AA197" s="26">
        <v>0.41299999999999998</v>
      </c>
      <c r="AB197" s="27">
        <v>2.0107155353191399E-3</v>
      </c>
      <c r="AC197">
        <f t="shared" si="20"/>
        <v>5</v>
      </c>
      <c r="AD197">
        <f t="shared" si="21"/>
        <v>0</v>
      </c>
      <c r="AE197">
        <f t="shared" si="22"/>
        <v>0</v>
      </c>
      <c r="AF197">
        <f>'TP Factors'!$D$4</f>
        <v>0.98096512680287296</v>
      </c>
      <c r="AG197">
        <f t="shared" si="23"/>
        <v>0</v>
      </c>
    </row>
    <row r="198" spans="1:33">
      <c r="A198" s="22" t="s">
        <v>109</v>
      </c>
      <c r="B198" s="22">
        <v>14</v>
      </c>
      <c r="C198" s="22" t="s">
        <v>110</v>
      </c>
      <c r="D198" s="23">
        <v>33.47</v>
      </c>
      <c r="E198" s="22" t="s">
        <v>111</v>
      </c>
      <c r="F198" s="22">
        <v>3456</v>
      </c>
      <c r="G198" s="24">
        <v>30.5</v>
      </c>
      <c r="H198" s="22" t="s">
        <v>112</v>
      </c>
      <c r="I198" s="22" t="s">
        <v>113</v>
      </c>
      <c r="J198" s="22">
        <v>57</v>
      </c>
      <c r="K198" s="25">
        <v>174.27348469</v>
      </c>
      <c r="L198" s="25">
        <v>408.55576969999998</v>
      </c>
      <c r="M198" s="23">
        <v>0.11</v>
      </c>
      <c r="N198" s="23">
        <v>0.03</v>
      </c>
      <c r="O198" s="22">
        <v>36869</v>
      </c>
      <c r="P198" s="22">
        <v>35922</v>
      </c>
      <c r="Q198" s="26">
        <v>36869</v>
      </c>
      <c r="R198" s="26">
        <v>2210</v>
      </c>
      <c r="S198" s="22" t="s">
        <v>114</v>
      </c>
      <c r="T198" s="22" t="s">
        <v>116</v>
      </c>
      <c r="U198" s="26">
        <v>54.65</v>
      </c>
      <c r="V198" s="26">
        <v>1</v>
      </c>
      <c r="W198" s="26">
        <v>1.92</v>
      </c>
      <c r="X198" s="26">
        <v>0.50600000000000001</v>
      </c>
      <c r="Y198" s="26">
        <f t="shared" si="18"/>
        <v>1.92</v>
      </c>
      <c r="Z198" s="26">
        <f t="shared" si="19"/>
        <v>0.50600000000000001</v>
      </c>
      <c r="AA198" s="26">
        <v>0.26800000000000002</v>
      </c>
      <c r="AB198" s="27">
        <v>9.9629227781491497E-2</v>
      </c>
      <c r="AC198">
        <f t="shared" si="20"/>
        <v>150</v>
      </c>
      <c r="AD198">
        <f t="shared" si="21"/>
        <v>1</v>
      </c>
      <c r="AE198">
        <f t="shared" si="22"/>
        <v>0.2</v>
      </c>
      <c r="AF198">
        <f>'TP Factors'!$D$4</f>
        <v>0.98096512680287296</v>
      </c>
      <c r="AG198">
        <f t="shared" si="23"/>
        <v>0.2</v>
      </c>
    </row>
    <row r="199" spans="1:33">
      <c r="A199" s="22" t="s">
        <v>109</v>
      </c>
      <c r="B199" s="22">
        <v>14</v>
      </c>
      <c r="C199" s="22" t="s">
        <v>110</v>
      </c>
      <c r="D199" s="23">
        <v>33.47</v>
      </c>
      <c r="E199" s="22" t="s">
        <v>111</v>
      </c>
      <c r="F199" s="22">
        <v>3456</v>
      </c>
      <c r="G199" s="24">
        <v>30.5</v>
      </c>
      <c r="H199" s="22" t="s">
        <v>112</v>
      </c>
      <c r="I199" s="22" t="s">
        <v>113</v>
      </c>
      <c r="J199" s="22">
        <v>12566</v>
      </c>
      <c r="K199" s="25">
        <v>2546.99393147</v>
      </c>
      <c r="L199" s="25">
        <v>90051.805144099999</v>
      </c>
      <c r="M199" s="23">
        <v>24.13</v>
      </c>
      <c r="N199" s="23">
        <v>6.36</v>
      </c>
      <c r="O199" s="22">
        <v>33782</v>
      </c>
      <c r="P199" s="22">
        <v>32876</v>
      </c>
      <c r="Q199" s="26">
        <v>33782</v>
      </c>
      <c r="R199" s="26">
        <v>2210</v>
      </c>
      <c r="S199" s="22" t="s">
        <v>114</v>
      </c>
      <c r="T199" s="22" t="s">
        <v>116</v>
      </c>
      <c r="U199" s="26">
        <v>54.65</v>
      </c>
      <c r="V199" s="26">
        <v>1</v>
      </c>
      <c r="W199" s="26">
        <v>1.92</v>
      </c>
      <c r="X199" s="26">
        <v>0.50600000000000001</v>
      </c>
      <c r="Y199" s="26">
        <f t="shared" si="18"/>
        <v>1.92</v>
      </c>
      <c r="Z199" s="26">
        <f t="shared" si="19"/>
        <v>0.50600000000000001</v>
      </c>
      <c r="AA199" s="26">
        <v>0.26800000000000002</v>
      </c>
      <c r="AB199" s="27">
        <v>0.28937733141065097</v>
      </c>
      <c r="AC199">
        <f t="shared" si="20"/>
        <v>436</v>
      </c>
      <c r="AD199">
        <f t="shared" si="21"/>
        <v>2</v>
      </c>
      <c r="AE199">
        <f t="shared" si="22"/>
        <v>0.5</v>
      </c>
      <c r="AF199">
        <f>'TP Factors'!$D$4</f>
        <v>0.98096512680287296</v>
      </c>
      <c r="AG199">
        <f t="shared" si="23"/>
        <v>0.5</v>
      </c>
    </row>
    <row r="200" spans="1:33">
      <c r="A200" s="22" t="s">
        <v>109</v>
      </c>
      <c r="B200" s="22">
        <v>14</v>
      </c>
      <c r="C200" s="22" t="s">
        <v>110</v>
      </c>
      <c r="D200" s="23">
        <v>33.47</v>
      </c>
      <c r="E200" s="22" t="s">
        <v>111</v>
      </c>
      <c r="F200" s="22">
        <v>3456</v>
      </c>
      <c r="G200" s="24">
        <v>30.5</v>
      </c>
      <c r="H200" s="22" t="s">
        <v>112</v>
      </c>
      <c r="I200" s="22" t="s">
        <v>113</v>
      </c>
      <c r="J200" s="22">
        <v>823</v>
      </c>
      <c r="K200" s="25">
        <v>382.241378328</v>
      </c>
      <c r="L200" s="25">
        <v>5897.6418849000002</v>
      </c>
      <c r="M200" s="23">
        <v>1.58</v>
      </c>
      <c r="N200" s="23">
        <v>0.42</v>
      </c>
      <c r="O200" s="22">
        <v>36238</v>
      </c>
      <c r="P200" s="22">
        <v>35298</v>
      </c>
      <c r="Q200" s="26">
        <v>36238</v>
      </c>
      <c r="R200" s="26">
        <v>2210</v>
      </c>
      <c r="S200" s="22" t="s">
        <v>114</v>
      </c>
      <c r="T200" s="22" t="s">
        <v>116</v>
      </c>
      <c r="U200" s="26">
        <v>54.65</v>
      </c>
      <c r="V200" s="26">
        <v>1</v>
      </c>
      <c r="W200" s="26">
        <v>1.92</v>
      </c>
      <c r="X200" s="26">
        <v>0.50600000000000001</v>
      </c>
      <c r="Y200" s="26">
        <f t="shared" si="18"/>
        <v>1.92</v>
      </c>
      <c r="Z200" s="26">
        <f t="shared" si="19"/>
        <v>0.50600000000000001</v>
      </c>
      <c r="AA200" s="26">
        <v>0.26800000000000002</v>
      </c>
      <c r="AB200" s="27">
        <v>1.26296852933374</v>
      </c>
      <c r="AC200">
        <f t="shared" si="20"/>
        <v>1901</v>
      </c>
      <c r="AD200">
        <f t="shared" si="21"/>
        <v>8</v>
      </c>
      <c r="AE200">
        <f t="shared" si="22"/>
        <v>2.1</v>
      </c>
      <c r="AF200">
        <f>'TP Factors'!$D$4</f>
        <v>0.98096512680287296</v>
      </c>
      <c r="AG200">
        <f t="shared" si="23"/>
        <v>2.1</v>
      </c>
    </row>
    <row r="201" spans="1:33">
      <c r="A201" s="22" t="s">
        <v>109</v>
      </c>
      <c r="B201" s="22">
        <v>14</v>
      </c>
      <c r="C201" s="22" t="s">
        <v>110</v>
      </c>
      <c r="D201" s="23">
        <v>33.47</v>
      </c>
      <c r="E201" s="22" t="s">
        <v>111</v>
      </c>
      <c r="F201" s="22">
        <v>3456</v>
      </c>
      <c r="G201" s="24">
        <v>30.5</v>
      </c>
      <c r="H201" s="22" t="s">
        <v>112</v>
      </c>
      <c r="I201" s="22" t="s">
        <v>113</v>
      </c>
      <c r="J201" s="22">
        <v>14376</v>
      </c>
      <c r="K201" s="25">
        <v>2892.5953611300001</v>
      </c>
      <c r="L201" s="25">
        <v>103028.60649599999</v>
      </c>
      <c r="M201" s="23">
        <v>27.6</v>
      </c>
      <c r="N201" s="23">
        <v>7.27</v>
      </c>
      <c r="O201" s="22">
        <v>36239</v>
      </c>
      <c r="P201" s="22">
        <v>35299</v>
      </c>
      <c r="Q201" s="26">
        <v>36239</v>
      </c>
      <c r="R201" s="26">
        <v>2210</v>
      </c>
      <c r="S201" s="22" t="s">
        <v>114</v>
      </c>
      <c r="T201" s="22" t="s">
        <v>116</v>
      </c>
      <c r="U201" s="26">
        <v>54.65</v>
      </c>
      <c r="V201" s="26">
        <v>1</v>
      </c>
      <c r="W201" s="26">
        <v>1.92</v>
      </c>
      <c r="X201" s="26">
        <v>0.50600000000000001</v>
      </c>
      <c r="Y201" s="26">
        <f t="shared" si="18"/>
        <v>1.92</v>
      </c>
      <c r="Z201" s="26">
        <f t="shared" si="19"/>
        <v>0.50600000000000001</v>
      </c>
      <c r="AA201" s="26">
        <v>0.26800000000000002</v>
      </c>
      <c r="AB201" s="27">
        <v>24.300024282799999</v>
      </c>
      <c r="AC201">
        <f t="shared" si="20"/>
        <v>36583</v>
      </c>
      <c r="AD201">
        <f t="shared" si="21"/>
        <v>155</v>
      </c>
      <c r="AE201">
        <f t="shared" si="22"/>
        <v>40.799999999999997</v>
      </c>
      <c r="AF201">
        <f>'TP Factors'!$D$4</f>
        <v>0.98096512680287296</v>
      </c>
      <c r="AG201">
        <f t="shared" si="23"/>
        <v>40</v>
      </c>
    </row>
    <row r="202" spans="1:33">
      <c r="A202" s="22" t="s">
        <v>109</v>
      </c>
      <c r="B202" s="22">
        <v>14</v>
      </c>
      <c r="C202" s="22" t="s">
        <v>110</v>
      </c>
      <c r="D202" s="23">
        <v>33.47</v>
      </c>
      <c r="E202" s="22" t="s">
        <v>111</v>
      </c>
      <c r="F202" s="22">
        <v>3456</v>
      </c>
      <c r="G202" s="24">
        <v>0</v>
      </c>
      <c r="H202" s="22" t="s">
        <v>112</v>
      </c>
      <c r="I202" s="22" t="s">
        <v>113</v>
      </c>
      <c r="J202" s="22">
        <v>6838</v>
      </c>
      <c r="K202" s="25">
        <v>1471.0372207299999</v>
      </c>
      <c r="L202" s="25">
        <v>43342.315596499997</v>
      </c>
      <c r="M202" s="23">
        <v>0</v>
      </c>
      <c r="N202" s="23">
        <v>0</v>
      </c>
      <c r="O202" s="22">
        <v>36674</v>
      </c>
      <c r="P202" s="22">
        <v>35731</v>
      </c>
      <c r="Q202" s="26">
        <v>36674</v>
      </c>
      <c r="R202" s="26">
        <v>6170</v>
      </c>
      <c r="S202" s="22" t="s">
        <v>114</v>
      </c>
      <c r="T202" s="22" t="s">
        <v>115</v>
      </c>
      <c r="U202" s="26">
        <v>54.65</v>
      </c>
      <c r="V202" s="26">
        <v>1</v>
      </c>
      <c r="W202" s="26">
        <v>0</v>
      </c>
      <c r="X202" s="26">
        <v>0</v>
      </c>
      <c r="Y202" s="26">
        <f t="shared" si="18"/>
        <v>0</v>
      </c>
      <c r="Z202" s="26">
        <f t="shared" si="19"/>
        <v>0</v>
      </c>
      <c r="AA202" s="26">
        <v>0.30299999999999999</v>
      </c>
      <c r="AB202" s="27">
        <v>2.3376396650971799E-3</v>
      </c>
      <c r="AC202">
        <f t="shared" si="20"/>
        <v>4</v>
      </c>
      <c r="AD202">
        <f t="shared" si="21"/>
        <v>0</v>
      </c>
      <c r="AE202">
        <f t="shared" si="22"/>
        <v>0</v>
      </c>
      <c r="AF202">
        <f>'TP Factors'!$D$4</f>
        <v>0.98096512680287296</v>
      </c>
      <c r="AG202">
        <f t="shared" si="23"/>
        <v>0</v>
      </c>
    </row>
    <row r="203" spans="1:33">
      <c r="A203" s="22" t="s">
        <v>109</v>
      </c>
      <c r="B203" s="22">
        <v>14</v>
      </c>
      <c r="C203" s="22" t="s">
        <v>110</v>
      </c>
      <c r="D203" s="23">
        <v>33.47</v>
      </c>
      <c r="E203" s="22" t="s">
        <v>111</v>
      </c>
      <c r="F203" s="22">
        <v>3456</v>
      </c>
      <c r="G203" s="24">
        <v>0</v>
      </c>
      <c r="H203" s="22" t="s">
        <v>112</v>
      </c>
      <c r="I203" s="22" t="s">
        <v>113</v>
      </c>
      <c r="J203" s="22">
        <v>1009</v>
      </c>
      <c r="K203" s="25">
        <v>412.78119252599998</v>
      </c>
      <c r="L203" s="25">
        <v>6396.7425131999998</v>
      </c>
      <c r="M203" s="23">
        <v>0</v>
      </c>
      <c r="N203" s="23">
        <v>0</v>
      </c>
      <c r="O203" s="22">
        <v>36710</v>
      </c>
      <c r="P203" s="22">
        <v>35767</v>
      </c>
      <c r="Q203" s="26">
        <v>36710</v>
      </c>
      <c r="R203" s="26">
        <v>6170</v>
      </c>
      <c r="S203" s="22" t="s">
        <v>114</v>
      </c>
      <c r="T203" s="22" t="s">
        <v>115</v>
      </c>
      <c r="U203" s="26">
        <v>54.65</v>
      </c>
      <c r="V203" s="26">
        <v>1</v>
      </c>
      <c r="W203" s="26">
        <v>0</v>
      </c>
      <c r="X203" s="26">
        <v>0</v>
      </c>
      <c r="Y203" s="26">
        <f t="shared" si="18"/>
        <v>0</v>
      </c>
      <c r="Z203" s="26">
        <f t="shared" si="19"/>
        <v>0</v>
      </c>
      <c r="AA203" s="26">
        <v>0.30299999999999999</v>
      </c>
      <c r="AB203" s="27">
        <v>1.43144895313731E-2</v>
      </c>
      <c r="AC203">
        <f t="shared" si="20"/>
        <v>24</v>
      </c>
      <c r="AD203">
        <f t="shared" si="21"/>
        <v>0</v>
      </c>
      <c r="AE203">
        <f t="shared" si="22"/>
        <v>0</v>
      </c>
      <c r="AF203">
        <f>'TP Factors'!$D$4</f>
        <v>0.98096512680287296</v>
      </c>
      <c r="AG203">
        <f t="shared" si="23"/>
        <v>0</v>
      </c>
    </row>
    <row r="204" spans="1:33">
      <c r="A204" s="22" t="s">
        <v>109</v>
      </c>
      <c r="B204" s="22">
        <v>14</v>
      </c>
      <c r="C204" s="22" t="s">
        <v>110</v>
      </c>
      <c r="D204" s="23">
        <v>33.47</v>
      </c>
      <c r="E204" s="22" t="s">
        <v>111</v>
      </c>
      <c r="F204" s="22">
        <v>3456</v>
      </c>
      <c r="G204" s="24">
        <v>0</v>
      </c>
      <c r="H204" s="22" t="s">
        <v>112</v>
      </c>
      <c r="I204" s="22" t="s">
        <v>113</v>
      </c>
      <c r="J204" s="22">
        <v>475</v>
      </c>
      <c r="K204" s="25">
        <v>346.74214559000001</v>
      </c>
      <c r="L204" s="25">
        <v>3009.7399701700001</v>
      </c>
      <c r="M204" s="23">
        <v>0</v>
      </c>
      <c r="N204" s="23">
        <v>0</v>
      </c>
      <c r="O204" s="22">
        <v>36825</v>
      </c>
      <c r="P204" s="22">
        <v>35878</v>
      </c>
      <c r="Q204" s="26">
        <v>36825</v>
      </c>
      <c r="R204" s="26">
        <v>6460</v>
      </c>
      <c r="S204" s="22" t="s">
        <v>114</v>
      </c>
      <c r="T204" s="22" t="s">
        <v>118</v>
      </c>
      <c r="U204" s="26">
        <v>54.65</v>
      </c>
      <c r="V204" s="26">
        <v>1</v>
      </c>
      <c r="W204" s="26">
        <v>0</v>
      </c>
      <c r="X204" s="26">
        <v>0</v>
      </c>
      <c r="Y204" s="26">
        <f t="shared" si="18"/>
        <v>0</v>
      </c>
      <c r="Z204" s="26">
        <f t="shared" si="19"/>
        <v>0</v>
      </c>
      <c r="AA204" s="26">
        <v>0.30299999999999999</v>
      </c>
      <c r="AB204" s="27">
        <v>7.7919635947188703E-3</v>
      </c>
      <c r="AC204">
        <f t="shared" si="20"/>
        <v>13</v>
      </c>
      <c r="AD204">
        <f t="shared" si="21"/>
        <v>0</v>
      </c>
      <c r="AE204">
        <f t="shared" si="22"/>
        <v>0</v>
      </c>
      <c r="AF204">
        <f>'TP Factors'!$D$4</f>
        <v>0.98096512680287296</v>
      </c>
      <c r="AG204">
        <f t="shared" si="23"/>
        <v>0</v>
      </c>
    </row>
    <row r="205" spans="1:33">
      <c r="A205" s="22" t="s">
        <v>109</v>
      </c>
      <c r="B205" s="22">
        <v>14</v>
      </c>
      <c r="C205" s="22" t="s">
        <v>110</v>
      </c>
      <c r="D205" s="23">
        <v>33.47</v>
      </c>
      <c r="E205" s="22" t="s">
        <v>111</v>
      </c>
      <c r="F205" s="22">
        <v>3456</v>
      </c>
      <c r="G205" s="24">
        <v>30.5</v>
      </c>
      <c r="H205" s="22" t="s">
        <v>112</v>
      </c>
      <c r="I205" s="22" t="s">
        <v>113</v>
      </c>
      <c r="J205" s="22">
        <v>524</v>
      </c>
      <c r="K205" s="25">
        <v>256.76870075300002</v>
      </c>
      <c r="L205" s="25">
        <v>3754.8074199799998</v>
      </c>
      <c r="M205" s="23">
        <v>1.01</v>
      </c>
      <c r="N205" s="23">
        <v>0.27</v>
      </c>
      <c r="O205" s="22">
        <v>36840</v>
      </c>
      <c r="P205" s="22">
        <v>35893</v>
      </c>
      <c r="Q205" s="26">
        <v>36840</v>
      </c>
      <c r="R205" s="26">
        <v>2210</v>
      </c>
      <c r="S205" s="22" t="s">
        <v>114</v>
      </c>
      <c r="T205" s="22" t="s">
        <v>116</v>
      </c>
      <c r="U205" s="26">
        <v>54.65</v>
      </c>
      <c r="V205" s="26">
        <v>1</v>
      </c>
      <c r="W205" s="26">
        <v>1.92</v>
      </c>
      <c r="X205" s="26">
        <v>0.50600000000000001</v>
      </c>
      <c r="Y205" s="26">
        <f t="shared" si="18"/>
        <v>1.92</v>
      </c>
      <c r="Z205" s="26">
        <f t="shared" si="19"/>
        <v>0.50600000000000001</v>
      </c>
      <c r="AA205" s="26">
        <v>0.26800000000000002</v>
      </c>
      <c r="AB205" s="27">
        <v>0.82545043374834504</v>
      </c>
      <c r="AC205">
        <f t="shared" si="20"/>
        <v>1243</v>
      </c>
      <c r="AD205">
        <f t="shared" si="21"/>
        <v>5</v>
      </c>
      <c r="AE205">
        <f t="shared" si="22"/>
        <v>1.4</v>
      </c>
      <c r="AF205">
        <f>'TP Factors'!$D$4</f>
        <v>0.98096512680287296</v>
      </c>
      <c r="AG205">
        <f t="shared" si="23"/>
        <v>1.4</v>
      </c>
    </row>
    <row r="206" spans="1:33">
      <c r="A206" s="22" t="s">
        <v>109</v>
      </c>
      <c r="B206" s="22">
        <v>14</v>
      </c>
      <c r="C206" s="22" t="s">
        <v>110</v>
      </c>
      <c r="D206" s="23">
        <v>33.47</v>
      </c>
      <c r="E206" s="22" t="s">
        <v>111</v>
      </c>
      <c r="F206" s="22">
        <v>3456</v>
      </c>
      <c r="G206" s="24">
        <v>30.5</v>
      </c>
      <c r="H206" s="22" t="s">
        <v>112</v>
      </c>
      <c r="I206" s="22" t="s">
        <v>113</v>
      </c>
      <c r="J206" s="22">
        <v>34</v>
      </c>
      <c r="K206" s="25">
        <v>92.860898226399996</v>
      </c>
      <c r="L206" s="25">
        <v>241.32547240599999</v>
      </c>
      <c r="M206" s="23">
        <v>7.0000000000000007E-2</v>
      </c>
      <c r="N206" s="23">
        <v>0.02</v>
      </c>
      <c r="O206" s="22">
        <v>36871</v>
      </c>
      <c r="P206" s="22">
        <v>35924</v>
      </c>
      <c r="Q206" s="26">
        <v>36871</v>
      </c>
      <c r="R206" s="26">
        <v>2210</v>
      </c>
      <c r="S206" s="22" t="s">
        <v>114</v>
      </c>
      <c r="T206" s="22" t="s">
        <v>116</v>
      </c>
      <c r="U206" s="26">
        <v>54.65</v>
      </c>
      <c r="V206" s="26">
        <v>1</v>
      </c>
      <c r="W206" s="26">
        <v>1.92</v>
      </c>
      <c r="X206" s="26">
        <v>0.50600000000000001</v>
      </c>
      <c r="Y206" s="26">
        <f t="shared" si="18"/>
        <v>1.92</v>
      </c>
      <c r="Z206" s="26">
        <f t="shared" si="19"/>
        <v>0.50600000000000001</v>
      </c>
      <c r="AA206" s="26">
        <v>0.26800000000000002</v>
      </c>
      <c r="AB206" s="27">
        <v>5.81649594688868E-2</v>
      </c>
      <c r="AC206">
        <f t="shared" si="20"/>
        <v>88</v>
      </c>
      <c r="AD206">
        <f t="shared" si="21"/>
        <v>0</v>
      </c>
      <c r="AE206">
        <f t="shared" si="22"/>
        <v>0.1</v>
      </c>
      <c r="AF206">
        <f>'TP Factors'!$D$4</f>
        <v>0.98096512680287296</v>
      </c>
      <c r="AG206">
        <f t="shared" si="23"/>
        <v>0.1</v>
      </c>
    </row>
    <row r="207" spans="1:33">
      <c r="A207" s="22" t="s">
        <v>109</v>
      </c>
      <c r="B207" s="22">
        <v>14</v>
      </c>
      <c r="C207" s="22" t="s">
        <v>110</v>
      </c>
      <c r="D207" s="23">
        <v>33.47</v>
      </c>
      <c r="E207" s="22" t="s">
        <v>111</v>
      </c>
      <c r="F207" s="22">
        <v>3456</v>
      </c>
      <c r="G207" s="24">
        <v>30.5</v>
      </c>
      <c r="H207" s="22" t="s">
        <v>112</v>
      </c>
      <c r="I207" s="22" t="s">
        <v>113</v>
      </c>
      <c r="J207" s="22">
        <v>14789</v>
      </c>
      <c r="K207" s="25">
        <v>3011.82787676</v>
      </c>
      <c r="L207" s="25">
        <v>105984.842147</v>
      </c>
      <c r="M207" s="23">
        <v>28.39</v>
      </c>
      <c r="N207" s="23">
        <v>7.48</v>
      </c>
      <c r="O207" s="22">
        <v>36888</v>
      </c>
      <c r="P207" s="22">
        <v>35941</v>
      </c>
      <c r="Q207" s="26">
        <v>36888</v>
      </c>
      <c r="R207" s="26">
        <v>2210</v>
      </c>
      <c r="S207" s="22" t="s">
        <v>114</v>
      </c>
      <c r="T207" s="22" t="s">
        <v>116</v>
      </c>
      <c r="U207" s="26">
        <v>54.65</v>
      </c>
      <c r="V207" s="26">
        <v>1</v>
      </c>
      <c r="W207" s="26">
        <v>1.92</v>
      </c>
      <c r="X207" s="26">
        <v>0.50600000000000001</v>
      </c>
      <c r="Y207" s="26">
        <f t="shared" si="18"/>
        <v>1.92</v>
      </c>
      <c r="Z207" s="26">
        <f t="shared" si="19"/>
        <v>0.50600000000000001</v>
      </c>
      <c r="AA207" s="26">
        <v>0.26800000000000002</v>
      </c>
      <c r="AB207" s="27">
        <v>18.859488031200002</v>
      </c>
      <c r="AC207">
        <f t="shared" si="20"/>
        <v>28393</v>
      </c>
      <c r="AD207">
        <f t="shared" si="21"/>
        <v>120</v>
      </c>
      <c r="AE207">
        <f t="shared" si="22"/>
        <v>31.7</v>
      </c>
      <c r="AF207">
        <f>'TP Factors'!$D$4</f>
        <v>0.98096512680287296</v>
      </c>
      <c r="AG207">
        <f t="shared" si="23"/>
        <v>31.1</v>
      </c>
    </row>
    <row r="208" spans="1:33">
      <c r="A208" s="22" t="s">
        <v>109</v>
      </c>
      <c r="B208" s="22">
        <v>14</v>
      </c>
      <c r="C208" s="22" t="s">
        <v>110</v>
      </c>
      <c r="D208" s="23">
        <v>33.47</v>
      </c>
      <c r="E208" s="22" t="s">
        <v>111</v>
      </c>
      <c r="F208" s="22">
        <v>3456</v>
      </c>
      <c r="G208" s="24">
        <v>0</v>
      </c>
      <c r="H208" s="22" t="s">
        <v>112</v>
      </c>
      <c r="I208" s="22" t="s">
        <v>113</v>
      </c>
      <c r="J208" s="22">
        <v>18</v>
      </c>
      <c r="K208" s="25">
        <v>64.890863398199997</v>
      </c>
      <c r="L208" s="25">
        <v>115.934995251</v>
      </c>
      <c r="M208" s="23">
        <v>0</v>
      </c>
      <c r="N208" s="23">
        <v>0</v>
      </c>
      <c r="O208" s="22">
        <v>36901</v>
      </c>
      <c r="P208" s="22">
        <v>35954</v>
      </c>
      <c r="Q208" s="26">
        <v>36901</v>
      </c>
      <c r="R208" s="26">
        <v>6170</v>
      </c>
      <c r="S208" s="22" t="s">
        <v>114</v>
      </c>
      <c r="T208" s="22" t="s">
        <v>115</v>
      </c>
      <c r="U208" s="26">
        <v>54.65</v>
      </c>
      <c r="V208" s="26">
        <v>1</v>
      </c>
      <c r="W208" s="26">
        <v>0</v>
      </c>
      <c r="X208" s="26">
        <v>0</v>
      </c>
      <c r="Y208" s="26">
        <f t="shared" si="18"/>
        <v>0</v>
      </c>
      <c r="Z208" s="26">
        <f t="shared" si="19"/>
        <v>0</v>
      </c>
      <c r="AA208" s="26">
        <v>0.30299999999999999</v>
      </c>
      <c r="AB208" s="27">
        <v>2.9607741999558299E-3</v>
      </c>
      <c r="AC208">
        <f t="shared" si="20"/>
        <v>5</v>
      </c>
      <c r="AD208">
        <f t="shared" si="21"/>
        <v>0</v>
      </c>
      <c r="AE208">
        <f t="shared" si="22"/>
        <v>0</v>
      </c>
      <c r="AF208">
        <f>'TP Factors'!$D$4</f>
        <v>0.98096512680287296</v>
      </c>
      <c r="AG208">
        <f t="shared" si="23"/>
        <v>0</v>
      </c>
    </row>
    <row r="209" spans="1:33">
      <c r="A209" s="22" t="s">
        <v>109</v>
      </c>
      <c r="B209" s="22">
        <v>14</v>
      </c>
      <c r="C209" s="22" t="s">
        <v>110</v>
      </c>
      <c r="D209" s="23">
        <v>33.47</v>
      </c>
      <c r="E209" s="22" t="s">
        <v>111</v>
      </c>
      <c r="F209" s="22">
        <v>3456</v>
      </c>
      <c r="G209" s="24">
        <v>30.5</v>
      </c>
      <c r="H209" s="22" t="s">
        <v>112</v>
      </c>
      <c r="I209" s="22" t="s">
        <v>113</v>
      </c>
      <c r="J209" s="22">
        <v>4</v>
      </c>
      <c r="K209" s="25">
        <v>26.702614438800001</v>
      </c>
      <c r="L209" s="25">
        <v>30.654040435199999</v>
      </c>
      <c r="M209" s="23">
        <v>0.01</v>
      </c>
      <c r="N209" s="23">
        <v>0</v>
      </c>
      <c r="O209" s="22">
        <v>36907</v>
      </c>
      <c r="P209" s="22">
        <v>35960</v>
      </c>
      <c r="Q209" s="26">
        <v>36907</v>
      </c>
      <c r="R209" s="26">
        <v>2210</v>
      </c>
      <c r="S209" s="22" t="s">
        <v>114</v>
      </c>
      <c r="T209" s="22" t="s">
        <v>116</v>
      </c>
      <c r="U209" s="26">
        <v>54.65</v>
      </c>
      <c r="V209" s="26">
        <v>1</v>
      </c>
      <c r="W209" s="26">
        <v>1.92</v>
      </c>
      <c r="X209" s="26">
        <v>0.50600000000000001</v>
      </c>
      <c r="Y209" s="26">
        <f t="shared" si="18"/>
        <v>1.92</v>
      </c>
      <c r="Z209" s="26">
        <f t="shared" si="19"/>
        <v>0.50600000000000001</v>
      </c>
      <c r="AA209" s="26">
        <v>0.26800000000000002</v>
      </c>
      <c r="AB209" s="27">
        <v>6.93859688582576E-3</v>
      </c>
      <c r="AC209">
        <f t="shared" si="20"/>
        <v>10</v>
      </c>
      <c r="AD209">
        <f t="shared" si="21"/>
        <v>0</v>
      </c>
      <c r="AE209">
        <f t="shared" si="22"/>
        <v>0</v>
      </c>
      <c r="AF209">
        <f>'TP Factors'!$D$4</f>
        <v>0.98096512680287296</v>
      </c>
      <c r="AG209">
        <f t="shared" si="23"/>
        <v>0</v>
      </c>
    </row>
    <row r="210" spans="1:33">
      <c r="A210" s="22" t="s">
        <v>109</v>
      </c>
      <c r="B210" s="22">
        <v>14</v>
      </c>
      <c r="C210" s="22" t="s">
        <v>110</v>
      </c>
      <c r="D210" s="23">
        <v>33.47</v>
      </c>
      <c r="E210" s="22" t="s">
        <v>111</v>
      </c>
      <c r="F210" s="22">
        <v>3456</v>
      </c>
      <c r="G210" s="24">
        <v>0</v>
      </c>
      <c r="H210" s="22" t="s">
        <v>112</v>
      </c>
      <c r="I210" s="22" t="s">
        <v>113</v>
      </c>
      <c r="J210" s="22">
        <v>54</v>
      </c>
      <c r="K210" s="25">
        <v>96.577965690799999</v>
      </c>
      <c r="L210" s="25">
        <v>339.62992165899999</v>
      </c>
      <c r="M210" s="23">
        <v>0</v>
      </c>
      <c r="N210" s="23">
        <v>0</v>
      </c>
      <c r="O210" s="22">
        <v>36916</v>
      </c>
      <c r="P210" s="22">
        <v>35969</v>
      </c>
      <c r="Q210" s="26">
        <v>36916</v>
      </c>
      <c r="R210" s="26">
        <v>6170</v>
      </c>
      <c r="S210" s="22" t="s">
        <v>114</v>
      </c>
      <c r="T210" s="22" t="s">
        <v>115</v>
      </c>
      <c r="U210" s="26">
        <v>54.65</v>
      </c>
      <c r="V210" s="26">
        <v>1</v>
      </c>
      <c r="W210" s="26">
        <v>0</v>
      </c>
      <c r="X210" s="26">
        <v>0</v>
      </c>
      <c r="Y210" s="26">
        <f t="shared" si="18"/>
        <v>0</v>
      </c>
      <c r="Z210" s="26">
        <f t="shared" si="19"/>
        <v>0</v>
      </c>
      <c r="AA210" s="26">
        <v>0.30299999999999999</v>
      </c>
      <c r="AB210" s="27">
        <v>6.1538056883379998E-5</v>
      </c>
      <c r="AC210">
        <f t="shared" si="20"/>
        <v>0</v>
      </c>
      <c r="AD210">
        <f t="shared" si="21"/>
        <v>0</v>
      </c>
      <c r="AE210">
        <f t="shared" si="22"/>
        <v>0</v>
      </c>
      <c r="AF210">
        <f>'TP Factors'!$D$4</f>
        <v>0.98096512680287296</v>
      </c>
      <c r="AG210">
        <f t="shared" si="23"/>
        <v>0</v>
      </c>
    </row>
    <row r="211" spans="1:33">
      <c r="A211" s="22" t="s">
        <v>109</v>
      </c>
      <c r="B211" s="22">
        <v>14</v>
      </c>
      <c r="C211" s="22" t="s">
        <v>110</v>
      </c>
      <c r="D211" s="23">
        <v>33.47</v>
      </c>
      <c r="E211" s="22" t="s">
        <v>111</v>
      </c>
      <c r="F211" s="22">
        <v>3456</v>
      </c>
      <c r="G211" s="24">
        <v>0</v>
      </c>
      <c r="H211" s="22" t="s">
        <v>112</v>
      </c>
      <c r="I211" s="22" t="s">
        <v>113</v>
      </c>
      <c r="J211" s="22">
        <v>73</v>
      </c>
      <c r="K211" s="25">
        <v>98.813936922400003</v>
      </c>
      <c r="L211" s="25">
        <v>462.204309626</v>
      </c>
      <c r="M211" s="23">
        <v>0</v>
      </c>
      <c r="N211" s="23">
        <v>0</v>
      </c>
      <c r="O211" s="22">
        <v>36919</v>
      </c>
      <c r="P211" s="22">
        <v>35972</v>
      </c>
      <c r="Q211" s="26">
        <v>36919</v>
      </c>
      <c r="R211" s="26">
        <v>6460</v>
      </c>
      <c r="S211" s="22" t="s">
        <v>114</v>
      </c>
      <c r="T211" s="22" t="s">
        <v>118</v>
      </c>
      <c r="U211" s="26">
        <v>54.65</v>
      </c>
      <c r="V211" s="26">
        <v>1</v>
      </c>
      <c r="W211" s="26">
        <v>0</v>
      </c>
      <c r="X211" s="26">
        <v>0</v>
      </c>
      <c r="Y211" s="26">
        <f t="shared" si="18"/>
        <v>0</v>
      </c>
      <c r="Z211" s="26">
        <f t="shared" si="19"/>
        <v>0</v>
      </c>
      <c r="AA211" s="26">
        <v>0.30299999999999999</v>
      </c>
      <c r="AB211" s="27">
        <v>1.53119399227157E-3</v>
      </c>
      <c r="AC211">
        <f t="shared" si="20"/>
        <v>3</v>
      </c>
      <c r="AD211">
        <f t="shared" si="21"/>
        <v>0</v>
      </c>
      <c r="AE211">
        <f t="shared" si="22"/>
        <v>0</v>
      </c>
      <c r="AF211">
        <f>'TP Factors'!$D$4</f>
        <v>0.98096512680287296</v>
      </c>
      <c r="AG211">
        <f t="shared" si="23"/>
        <v>0</v>
      </c>
    </row>
    <row r="212" spans="1:33">
      <c r="A212" s="22" t="s">
        <v>109</v>
      </c>
      <c r="B212" s="22">
        <v>14</v>
      </c>
      <c r="C212" s="22" t="s">
        <v>110</v>
      </c>
      <c r="D212" s="23">
        <v>33.47</v>
      </c>
      <c r="E212" s="22" t="s">
        <v>111</v>
      </c>
      <c r="F212" s="22">
        <v>3456</v>
      </c>
      <c r="G212" s="24">
        <v>0</v>
      </c>
      <c r="H212" s="22" t="s">
        <v>112</v>
      </c>
      <c r="I212" s="22" t="s">
        <v>113</v>
      </c>
      <c r="J212" s="22">
        <v>800</v>
      </c>
      <c r="K212" s="25">
        <v>626.98619507199999</v>
      </c>
      <c r="L212" s="25">
        <v>5071.0938972100003</v>
      </c>
      <c r="M212" s="23">
        <v>0</v>
      </c>
      <c r="N212" s="23">
        <v>0</v>
      </c>
      <c r="O212" s="22">
        <v>36936</v>
      </c>
      <c r="P212" s="22">
        <v>35989</v>
      </c>
      <c r="Q212" s="26">
        <v>36936</v>
      </c>
      <c r="R212" s="26">
        <v>6460</v>
      </c>
      <c r="S212" s="22" t="s">
        <v>114</v>
      </c>
      <c r="T212" s="22" t="s">
        <v>118</v>
      </c>
      <c r="U212" s="26">
        <v>54.65</v>
      </c>
      <c r="V212" s="26">
        <v>1</v>
      </c>
      <c r="W212" s="26">
        <v>0</v>
      </c>
      <c r="X212" s="26">
        <v>0</v>
      </c>
      <c r="Y212" s="26">
        <f t="shared" si="18"/>
        <v>0</v>
      </c>
      <c r="Z212" s="26">
        <f t="shared" si="19"/>
        <v>0</v>
      </c>
      <c r="AA212" s="26">
        <v>0.30299999999999999</v>
      </c>
      <c r="AB212" s="27">
        <v>6.6010650704075802E-2</v>
      </c>
      <c r="AC212">
        <f t="shared" si="20"/>
        <v>112</v>
      </c>
      <c r="AD212">
        <f t="shared" si="21"/>
        <v>0</v>
      </c>
      <c r="AE212">
        <f t="shared" si="22"/>
        <v>0</v>
      </c>
      <c r="AF212">
        <f>'TP Factors'!$D$4</f>
        <v>0.98096512680287296</v>
      </c>
      <c r="AG212">
        <f t="shared" si="23"/>
        <v>0</v>
      </c>
    </row>
    <row r="213" spans="1:33">
      <c r="A213" s="22" t="s">
        <v>109</v>
      </c>
      <c r="B213" s="22">
        <v>14</v>
      </c>
      <c r="C213" s="22" t="s">
        <v>110</v>
      </c>
      <c r="D213" s="23">
        <v>33.47</v>
      </c>
      <c r="E213" s="22" t="s">
        <v>111</v>
      </c>
      <c r="F213" s="22">
        <v>3456</v>
      </c>
      <c r="G213" s="24">
        <v>30.5</v>
      </c>
      <c r="H213" s="22" t="s">
        <v>112</v>
      </c>
      <c r="I213" s="22" t="s">
        <v>113</v>
      </c>
      <c r="J213" s="22">
        <v>1245</v>
      </c>
      <c r="K213" s="25">
        <v>596.96627009500003</v>
      </c>
      <c r="L213" s="25">
        <v>8925.1632259199996</v>
      </c>
      <c r="M213" s="23">
        <v>2.39</v>
      </c>
      <c r="N213" s="23">
        <v>0.63</v>
      </c>
      <c r="O213" s="22">
        <v>36957</v>
      </c>
      <c r="P213" s="22">
        <v>36010</v>
      </c>
      <c r="Q213" s="26">
        <v>36957</v>
      </c>
      <c r="R213" s="26">
        <v>2210</v>
      </c>
      <c r="S213" s="22" t="s">
        <v>114</v>
      </c>
      <c r="T213" s="22" t="s">
        <v>116</v>
      </c>
      <c r="U213" s="26">
        <v>54.65</v>
      </c>
      <c r="V213" s="26">
        <v>1</v>
      </c>
      <c r="W213" s="26">
        <v>1.92</v>
      </c>
      <c r="X213" s="26">
        <v>0.50600000000000001</v>
      </c>
      <c r="Y213" s="26">
        <f t="shared" si="18"/>
        <v>1.92</v>
      </c>
      <c r="Z213" s="26">
        <f t="shared" si="19"/>
        <v>0.50600000000000001</v>
      </c>
      <c r="AA213" s="26">
        <v>0.26800000000000002</v>
      </c>
      <c r="AB213" s="27">
        <v>1.6374050402184199</v>
      </c>
      <c r="AC213">
        <f t="shared" si="20"/>
        <v>2465</v>
      </c>
      <c r="AD213">
        <f t="shared" si="21"/>
        <v>10</v>
      </c>
      <c r="AE213">
        <f t="shared" si="22"/>
        <v>2.8</v>
      </c>
      <c r="AF213">
        <f>'TP Factors'!$D$4</f>
        <v>0.98096512680287296</v>
      </c>
      <c r="AG213">
        <f t="shared" si="23"/>
        <v>2.7</v>
      </c>
    </row>
    <row r="214" spans="1:33">
      <c r="A214" s="22" t="s">
        <v>109</v>
      </c>
      <c r="B214" s="22">
        <v>14</v>
      </c>
      <c r="C214" s="22" t="s">
        <v>110</v>
      </c>
      <c r="D214" s="23">
        <v>33.47</v>
      </c>
      <c r="E214" s="22" t="s">
        <v>111</v>
      </c>
      <c r="F214" s="22">
        <v>3456</v>
      </c>
      <c r="G214" s="24">
        <v>30.5</v>
      </c>
      <c r="H214" s="22" t="s">
        <v>112</v>
      </c>
      <c r="I214" s="22" t="s">
        <v>113</v>
      </c>
      <c r="J214" s="22">
        <v>12566</v>
      </c>
      <c r="K214" s="25">
        <v>2546.99393147</v>
      </c>
      <c r="L214" s="25">
        <v>90051.805144099999</v>
      </c>
      <c r="M214" s="23">
        <v>24.13</v>
      </c>
      <c r="N214" s="23">
        <v>6.36</v>
      </c>
      <c r="O214" s="22">
        <v>33782</v>
      </c>
      <c r="P214" s="22">
        <v>32876</v>
      </c>
      <c r="Q214" s="26">
        <v>33782</v>
      </c>
      <c r="R214" s="26">
        <v>2210</v>
      </c>
      <c r="S214" s="22" t="s">
        <v>114</v>
      </c>
      <c r="T214" s="22" t="s">
        <v>116</v>
      </c>
      <c r="U214" s="26">
        <v>54.65</v>
      </c>
      <c r="V214" s="26">
        <v>1</v>
      </c>
      <c r="W214" s="26">
        <v>1.92</v>
      </c>
      <c r="X214" s="26">
        <v>0.50600000000000001</v>
      </c>
      <c r="Y214" s="26">
        <f t="shared" si="18"/>
        <v>1.92</v>
      </c>
      <c r="Z214" s="26">
        <f t="shared" si="19"/>
        <v>0.50600000000000001</v>
      </c>
      <c r="AA214" s="26">
        <v>0.26800000000000002</v>
      </c>
      <c r="AB214" s="27">
        <v>10.626402882000001</v>
      </c>
      <c r="AC214">
        <f t="shared" si="20"/>
        <v>15998</v>
      </c>
      <c r="AD214">
        <f t="shared" si="21"/>
        <v>68</v>
      </c>
      <c r="AE214">
        <f t="shared" si="22"/>
        <v>17.8</v>
      </c>
      <c r="AF214">
        <f>'TP Factors'!$D$4</f>
        <v>0.98096512680287296</v>
      </c>
      <c r="AG214">
        <f t="shared" si="23"/>
        <v>17.5</v>
      </c>
    </row>
    <row r="215" spans="1:33">
      <c r="A215" s="22" t="s">
        <v>109</v>
      </c>
      <c r="B215" s="22">
        <v>14</v>
      </c>
      <c r="C215" s="22" t="s">
        <v>110</v>
      </c>
      <c r="D215" s="23">
        <v>33.47</v>
      </c>
      <c r="E215" s="22" t="s">
        <v>111</v>
      </c>
      <c r="F215" s="22">
        <v>3456</v>
      </c>
      <c r="G215" s="24">
        <v>30.5</v>
      </c>
      <c r="H215" s="22" t="s">
        <v>112</v>
      </c>
      <c r="I215" s="22" t="s">
        <v>113</v>
      </c>
      <c r="J215" s="22">
        <v>3210</v>
      </c>
      <c r="K215" s="25">
        <v>785.95148045300004</v>
      </c>
      <c r="L215" s="25">
        <v>23006.581058399999</v>
      </c>
      <c r="M215" s="23">
        <v>6.16</v>
      </c>
      <c r="N215" s="23">
        <v>1.62</v>
      </c>
      <c r="O215" s="22">
        <v>36241</v>
      </c>
      <c r="P215" s="22">
        <v>35301</v>
      </c>
      <c r="Q215" s="26">
        <v>36241</v>
      </c>
      <c r="R215" s="26">
        <v>2210</v>
      </c>
      <c r="S215" s="22" t="s">
        <v>114</v>
      </c>
      <c r="T215" s="22" t="s">
        <v>116</v>
      </c>
      <c r="U215" s="26">
        <v>54.65</v>
      </c>
      <c r="V215" s="26">
        <v>1</v>
      </c>
      <c r="W215" s="26">
        <v>1.92</v>
      </c>
      <c r="X215" s="26">
        <v>0.50600000000000001</v>
      </c>
      <c r="Y215" s="26">
        <f t="shared" si="18"/>
        <v>1.92</v>
      </c>
      <c r="Z215" s="26">
        <f t="shared" si="19"/>
        <v>0.50600000000000001</v>
      </c>
      <c r="AA215" s="26">
        <v>0.26800000000000002</v>
      </c>
      <c r="AB215" s="27">
        <v>5.5273813493765704</v>
      </c>
      <c r="AC215">
        <f t="shared" si="20"/>
        <v>8321</v>
      </c>
      <c r="AD215">
        <f t="shared" si="21"/>
        <v>35</v>
      </c>
      <c r="AE215">
        <f t="shared" si="22"/>
        <v>9.3000000000000007</v>
      </c>
      <c r="AF215">
        <f>'TP Factors'!$D$4</f>
        <v>0.98096512680287296</v>
      </c>
      <c r="AG215">
        <f t="shared" si="23"/>
        <v>9.1</v>
      </c>
    </row>
    <row r="216" spans="1:33">
      <c r="A216" s="22" t="s">
        <v>109</v>
      </c>
      <c r="B216" s="22">
        <v>14</v>
      </c>
      <c r="C216" s="22" t="s">
        <v>110</v>
      </c>
      <c r="D216" s="23">
        <v>33.47</v>
      </c>
      <c r="E216" s="22" t="s">
        <v>111</v>
      </c>
      <c r="F216" s="22">
        <v>3456</v>
      </c>
      <c r="G216" s="24">
        <v>0</v>
      </c>
      <c r="H216" s="22" t="s">
        <v>112</v>
      </c>
      <c r="I216" s="22" t="s">
        <v>113</v>
      </c>
      <c r="J216" s="22">
        <v>6</v>
      </c>
      <c r="K216" s="25">
        <v>33.409531120799997</v>
      </c>
      <c r="L216" s="25">
        <v>36.681097026800003</v>
      </c>
      <c r="M216" s="23">
        <v>0</v>
      </c>
      <c r="N216" s="23">
        <v>0</v>
      </c>
      <c r="O216" s="22">
        <v>36243</v>
      </c>
      <c r="P216" s="22">
        <v>35303</v>
      </c>
      <c r="Q216" s="26">
        <v>36243</v>
      </c>
      <c r="R216" s="26">
        <v>6170</v>
      </c>
      <c r="S216" s="22" t="s">
        <v>114</v>
      </c>
      <c r="T216" s="22" t="s">
        <v>115</v>
      </c>
      <c r="U216" s="26">
        <v>54.65</v>
      </c>
      <c r="V216" s="26">
        <v>1</v>
      </c>
      <c r="W216" s="26">
        <v>0</v>
      </c>
      <c r="X216" s="26">
        <v>0</v>
      </c>
      <c r="Y216" s="26">
        <f t="shared" si="18"/>
        <v>0</v>
      </c>
      <c r="Z216" s="26">
        <f t="shared" si="19"/>
        <v>0</v>
      </c>
      <c r="AA216" s="26">
        <v>0.30299999999999999</v>
      </c>
      <c r="AB216" s="27">
        <v>7.2975032789757003E-4</v>
      </c>
      <c r="AC216">
        <f t="shared" si="20"/>
        <v>1</v>
      </c>
      <c r="AD216">
        <f t="shared" si="21"/>
        <v>0</v>
      </c>
      <c r="AE216">
        <f t="shared" si="22"/>
        <v>0</v>
      </c>
      <c r="AF216">
        <f>'TP Factors'!$D$4</f>
        <v>0.98096512680287296</v>
      </c>
      <c r="AG216">
        <f t="shared" si="23"/>
        <v>0</v>
      </c>
    </row>
    <row r="217" spans="1:33">
      <c r="A217" s="22" t="s">
        <v>109</v>
      </c>
      <c r="B217" s="22">
        <v>14</v>
      </c>
      <c r="C217" s="22" t="s">
        <v>110</v>
      </c>
      <c r="D217" s="23">
        <v>33.47</v>
      </c>
      <c r="E217" s="22" t="s">
        <v>111</v>
      </c>
      <c r="F217" s="22">
        <v>3456</v>
      </c>
      <c r="G217" s="24">
        <v>0</v>
      </c>
      <c r="H217" s="22" t="s">
        <v>112</v>
      </c>
      <c r="I217" s="22" t="s">
        <v>113</v>
      </c>
      <c r="J217" s="22">
        <v>1599</v>
      </c>
      <c r="K217" s="25">
        <v>654.80607182400001</v>
      </c>
      <c r="L217" s="25">
        <v>10135.530699999999</v>
      </c>
      <c r="M217" s="23">
        <v>0</v>
      </c>
      <c r="N217" s="23">
        <v>0</v>
      </c>
      <c r="O217" s="22">
        <v>36665</v>
      </c>
      <c r="P217" s="22">
        <v>35722</v>
      </c>
      <c r="Q217" s="26">
        <v>36665</v>
      </c>
      <c r="R217" s="26">
        <v>6170</v>
      </c>
      <c r="S217" s="22" t="s">
        <v>114</v>
      </c>
      <c r="T217" s="22" t="s">
        <v>115</v>
      </c>
      <c r="U217" s="26">
        <v>54.65</v>
      </c>
      <c r="V217" s="26">
        <v>1</v>
      </c>
      <c r="W217" s="26">
        <v>0</v>
      </c>
      <c r="X217" s="26">
        <v>0</v>
      </c>
      <c r="Y217" s="26">
        <f t="shared" si="18"/>
        <v>0</v>
      </c>
      <c r="Z217" s="26">
        <f t="shared" si="19"/>
        <v>0</v>
      </c>
      <c r="AA217" s="26">
        <v>0.30299999999999999</v>
      </c>
      <c r="AB217" s="27">
        <v>3.7735116148767699E-2</v>
      </c>
      <c r="AC217">
        <f t="shared" si="20"/>
        <v>64</v>
      </c>
      <c r="AD217">
        <f t="shared" si="21"/>
        <v>0</v>
      </c>
      <c r="AE217">
        <f t="shared" si="22"/>
        <v>0</v>
      </c>
      <c r="AF217">
        <f>'TP Factors'!$D$4</f>
        <v>0.98096512680287296</v>
      </c>
      <c r="AG217">
        <f t="shared" si="23"/>
        <v>0</v>
      </c>
    </row>
    <row r="218" spans="1:33">
      <c r="A218" s="22" t="s">
        <v>109</v>
      </c>
      <c r="B218" s="22">
        <v>14</v>
      </c>
      <c r="C218" s="22" t="s">
        <v>110</v>
      </c>
      <c r="D218" s="23">
        <v>33.47</v>
      </c>
      <c r="E218" s="22" t="s">
        <v>111</v>
      </c>
      <c r="F218" s="22">
        <v>3456</v>
      </c>
      <c r="G218" s="24">
        <v>0</v>
      </c>
      <c r="H218" s="22" t="s">
        <v>112</v>
      </c>
      <c r="I218" s="22" t="s">
        <v>113</v>
      </c>
      <c r="J218" s="22">
        <v>6838</v>
      </c>
      <c r="K218" s="25">
        <v>1471.0372207299999</v>
      </c>
      <c r="L218" s="25">
        <v>43342.315596499997</v>
      </c>
      <c r="M218" s="23">
        <v>0</v>
      </c>
      <c r="N218" s="23">
        <v>0</v>
      </c>
      <c r="O218" s="22">
        <v>36674</v>
      </c>
      <c r="P218" s="22">
        <v>35731</v>
      </c>
      <c r="Q218" s="26">
        <v>36674</v>
      </c>
      <c r="R218" s="26">
        <v>6170</v>
      </c>
      <c r="S218" s="22" t="s">
        <v>114</v>
      </c>
      <c r="T218" s="22" t="s">
        <v>115</v>
      </c>
      <c r="U218" s="26">
        <v>54.65</v>
      </c>
      <c r="V218" s="26">
        <v>1</v>
      </c>
      <c r="W218" s="26">
        <v>0</v>
      </c>
      <c r="X218" s="26">
        <v>0</v>
      </c>
      <c r="Y218" s="26">
        <f t="shared" si="18"/>
        <v>0</v>
      </c>
      <c r="Z218" s="26">
        <f t="shared" si="19"/>
        <v>0</v>
      </c>
      <c r="AA218" s="26">
        <v>0.30299999999999999</v>
      </c>
      <c r="AB218" s="27">
        <v>5.0279564970154098E-3</v>
      </c>
      <c r="AC218">
        <f t="shared" si="20"/>
        <v>9</v>
      </c>
      <c r="AD218">
        <f t="shared" si="21"/>
        <v>0</v>
      </c>
      <c r="AE218">
        <f t="shared" si="22"/>
        <v>0</v>
      </c>
      <c r="AF218">
        <f>'TP Factors'!$D$4</f>
        <v>0.98096512680287296</v>
      </c>
      <c r="AG218">
        <f t="shared" si="23"/>
        <v>0</v>
      </c>
    </row>
    <row r="219" spans="1:33">
      <c r="A219" s="22" t="s">
        <v>109</v>
      </c>
      <c r="B219" s="22">
        <v>14</v>
      </c>
      <c r="C219" s="22" t="s">
        <v>110</v>
      </c>
      <c r="D219" s="23">
        <v>33.47</v>
      </c>
      <c r="E219" s="22" t="s">
        <v>111</v>
      </c>
      <c r="F219" s="22">
        <v>3456</v>
      </c>
      <c r="G219" s="24">
        <v>0</v>
      </c>
      <c r="H219" s="22" t="s">
        <v>112</v>
      </c>
      <c r="I219" s="22" t="s">
        <v>113</v>
      </c>
      <c r="J219" s="22">
        <v>3674</v>
      </c>
      <c r="K219" s="25">
        <v>1187.4132406000001</v>
      </c>
      <c r="L219" s="25">
        <v>23288.058710199999</v>
      </c>
      <c r="M219" s="23">
        <v>0</v>
      </c>
      <c r="N219" s="23">
        <v>0</v>
      </c>
      <c r="O219" s="22">
        <v>36698</v>
      </c>
      <c r="P219" s="22">
        <v>35755</v>
      </c>
      <c r="Q219" s="26">
        <v>36698</v>
      </c>
      <c r="R219" s="26">
        <v>6170</v>
      </c>
      <c r="S219" s="22" t="s">
        <v>130</v>
      </c>
      <c r="T219" s="22" t="s">
        <v>132</v>
      </c>
      <c r="U219" s="26">
        <v>54.65</v>
      </c>
      <c r="V219" s="26">
        <v>1</v>
      </c>
      <c r="W219" s="26">
        <v>0</v>
      </c>
      <c r="X219" s="26">
        <v>0</v>
      </c>
      <c r="Y219" s="26">
        <f t="shared" si="18"/>
        <v>0</v>
      </c>
      <c r="Z219" s="26">
        <f t="shared" si="19"/>
        <v>0</v>
      </c>
      <c r="AA219" s="26">
        <v>0.30299999999999999</v>
      </c>
      <c r="AB219" s="27">
        <v>4.68919225719025E-2</v>
      </c>
      <c r="AC219">
        <f t="shared" si="20"/>
        <v>80</v>
      </c>
      <c r="AD219">
        <f t="shared" si="21"/>
        <v>0</v>
      </c>
      <c r="AE219">
        <f t="shared" si="22"/>
        <v>0</v>
      </c>
      <c r="AF219">
        <f>'TP Factors'!$D$4</f>
        <v>0.98096512680287296</v>
      </c>
      <c r="AG219">
        <f t="shared" si="23"/>
        <v>0</v>
      </c>
    </row>
    <row r="220" spans="1:33">
      <c r="A220" s="22" t="s">
        <v>109</v>
      </c>
      <c r="B220" s="22">
        <v>14</v>
      </c>
      <c r="C220" s="22" t="s">
        <v>110</v>
      </c>
      <c r="D220" s="23">
        <v>33.47</v>
      </c>
      <c r="E220" s="22" t="s">
        <v>111</v>
      </c>
      <c r="F220" s="22">
        <v>3456</v>
      </c>
      <c r="G220" s="24">
        <v>30.5</v>
      </c>
      <c r="H220" s="22" t="s">
        <v>112</v>
      </c>
      <c r="I220" s="22" t="s">
        <v>113</v>
      </c>
      <c r="J220" s="22">
        <v>98157</v>
      </c>
      <c r="K220" s="25">
        <v>10435.435613</v>
      </c>
      <c r="L220" s="25">
        <v>703442.68306499999</v>
      </c>
      <c r="M220" s="23">
        <v>188.46</v>
      </c>
      <c r="N220" s="23">
        <v>49.67</v>
      </c>
      <c r="O220" s="22">
        <v>36782</v>
      </c>
      <c r="P220" s="22">
        <v>35837</v>
      </c>
      <c r="Q220" s="26">
        <v>36782</v>
      </c>
      <c r="R220" s="26">
        <v>2210</v>
      </c>
      <c r="S220" s="22" t="s">
        <v>114</v>
      </c>
      <c r="T220" s="22" t="s">
        <v>116</v>
      </c>
      <c r="U220" s="26">
        <v>54.65</v>
      </c>
      <c r="V220" s="26">
        <v>1</v>
      </c>
      <c r="W220" s="26">
        <v>1.92</v>
      </c>
      <c r="X220" s="26">
        <v>0.50600000000000001</v>
      </c>
      <c r="Y220" s="26">
        <f t="shared" si="18"/>
        <v>1.92</v>
      </c>
      <c r="Z220" s="26">
        <f t="shared" si="19"/>
        <v>0.50600000000000001</v>
      </c>
      <c r="AA220" s="26">
        <v>0.26800000000000002</v>
      </c>
      <c r="AB220" s="27">
        <v>5.1004438776152297</v>
      </c>
      <c r="AC220">
        <f t="shared" si="20"/>
        <v>7679</v>
      </c>
      <c r="AD220">
        <f t="shared" si="21"/>
        <v>33</v>
      </c>
      <c r="AE220">
        <f t="shared" si="22"/>
        <v>8.6</v>
      </c>
      <c r="AF220">
        <f>'TP Factors'!$D$4</f>
        <v>0.98096512680287296</v>
      </c>
      <c r="AG220">
        <f t="shared" si="23"/>
        <v>8.4</v>
      </c>
    </row>
    <row r="221" spans="1:33">
      <c r="A221" s="22" t="s">
        <v>109</v>
      </c>
      <c r="B221" s="22">
        <v>14</v>
      </c>
      <c r="C221" s="22" t="s">
        <v>110</v>
      </c>
      <c r="D221" s="23">
        <v>33.47</v>
      </c>
      <c r="E221" s="22" t="s">
        <v>111</v>
      </c>
      <c r="F221" s="22">
        <v>3456</v>
      </c>
      <c r="G221" s="24">
        <v>30.5</v>
      </c>
      <c r="H221" s="22" t="s">
        <v>112</v>
      </c>
      <c r="I221" s="22" t="s">
        <v>113</v>
      </c>
      <c r="J221" s="22">
        <v>743</v>
      </c>
      <c r="K221" s="25">
        <v>521.46240418499997</v>
      </c>
      <c r="L221" s="25">
        <v>4723.3799738999996</v>
      </c>
      <c r="M221" s="23">
        <v>1.43</v>
      </c>
      <c r="N221" s="23">
        <v>0.38</v>
      </c>
      <c r="O221" s="22">
        <v>36830</v>
      </c>
      <c r="P221" s="22">
        <v>35883</v>
      </c>
      <c r="Q221" s="26">
        <v>36830</v>
      </c>
      <c r="R221" s="26">
        <v>2210</v>
      </c>
      <c r="S221" s="22" t="s">
        <v>130</v>
      </c>
      <c r="T221" s="22" t="s">
        <v>133</v>
      </c>
      <c r="U221" s="26">
        <v>54.65</v>
      </c>
      <c r="V221" s="26">
        <v>1</v>
      </c>
      <c r="W221" s="26">
        <v>1.92</v>
      </c>
      <c r="X221" s="26">
        <v>0.50600000000000001</v>
      </c>
      <c r="Y221" s="26">
        <f t="shared" si="18"/>
        <v>1.92</v>
      </c>
      <c r="Z221" s="26">
        <f t="shared" si="19"/>
        <v>0.50600000000000001</v>
      </c>
      <c r="AA221" s="26">
        <v>0.30199999999999999</v>
      </c>
      <c r="AB221" s="27">
        <v>1.15923231039187</v>
      </c>
      <c r="AC221">
        <f t="shared" si="20"/>
        <v>1967</v>
      </c>
      <c r="AD221">
        <f t="shared" si="21"/>
        <v>8</v>
      </c>
      <c r="AE221">
        <f t="shared" si="22"/>
        <v>2.2000000000000002</v>
      </c>
      <c r="AF221">
        <f>'TP Factors'!$D$4</f>
        <v>0.98096512680287296</v>
      </c>
      <c r="AG221">
        <f t="shared" si="23"/>
        <v>2.2000000000000002</v>
      </c>
    </row>
    <row r="222" spans="1:33">
      <c r="A222" s="22" t="s">
        <v>109</v>
      </c>
      <c r="B222" s="22">
        <v>14</v>
      </c>
      <c r="C222" s="22" t="s">
        <v>110</v>
      </c>
      <c r="D222" s="23">
        <v>33.47</v>
      </c>
      <c r="E222" s="22" t="s">
        <v>111</v>
      </c>
      <c r="F222" s="22">
        <v>3456</v>
      </c>
      <c r="G222" s="24">
        <v>30.5</v>
      </c>
      <c r="H222" s="22" t="s">
        <v>112</v>
      </c>
      <c r="I222" s="22" t="s">
        <v>113</v>
      </c>
      <c r="J222" s="22">
        <v>501</v>
      </c>
      <c r="K222" s="25">
        <v>350.73140212800001</v>
      </c>
      <c r="L222" s="25">
        <v>3189.3629966100002</v>
      </c>
      <c r="M222" s="23">
        <v>0.96</v>
      </c>
      <c r="N222" s="23">
        <v>0.25</v>
      </c>
      <c r="O222" s="22">
        <v>36837</v>
      </c>
      <c r="P222" s="22">
        <v>35890</v>
      </c>
      <c r="Q222" s="26">
        <v>36837</v>
      </c>
      <c r="R222" s="26">
        <v>2210</v>
      </c>
      <c r="S222" s="22" t="s">
        <v>130</v>
      </c>
      <c r="T222" s="22" t="s">
        <v>133</v>
      </c>
      <c r="U222" s="26">
        <v>54.65</v>
      </c>
      <c r="V222" s="26">
        <v>1</v>
      </c>
      <c r="W222" s="26">
        <v>1.92</v>
      </c>
      <c r="X222" s="26">
        <v>0.50600000000000001</v>
      </c>
      <c r="Y222" s="26">
        <f t="shared" si="18"/>
        <v>1.92</v>
      </c>
      <c r="Z222" s="26">
        <f t="shared" si="19"/>
        <v>0.50600000000000001</v>
      </c>
      <c r="AA222" s="26">
        <v>0.30199999999999999</v>
      </c>
      <c r="AB222" s="27">
        <v>0.78810560748113001</v>
      </c>
      <c r="AC222">
        <f t="shared" si="20"/>
        <v>1337</v>
      </c>
      <c r="AD222">
        <f t="shared" si="21"/>
        <v>6</v>
      </c>
      <c r="AE222">
        <f t="shared" si="22"/>
        <v>1.5</v>
      </c>
      <c r="AF222">
        <f>'TP Factors'!$D$4</f>
        <v>0.98096512680287296</v>
      </c>
      <c r="AG222">
        <f t="shared" si="23"/>
        <v>1.5</v>
      </c>
    </row>
    <row r="223" spans="1:33">
      <c r="A223" s="22" t="s">
        <v>109</v>
      </c>
      <c r="B223" s="22">
        <v>14</v>
      </c>
      <c r="C223" s="22" t="s">
        <v>110</v>
      </c>
      <c r="D223" s="23">
        <v>33.47</v>
      </c>
      <c r="E223" s="22" t="s">
        <v>111</v>
      </c>
      <c r="F223" s="22">
        <v>3456</v>
      </c>
      <c r="G223" s="24">
        <v>3</v>
      </c>
      <c r="H223" s="22" t="s">
        <v>112</v>
      </c>
      <c r="I223" s="22" t="s">
        <v>113</v>
      </c>
      <c r="J223" s="22">
        <v>359</v>
      </c>
      <c r="K223" s="25">
        <v>236.833597879</v>
      </c>
      <c r="L223" s="25">
        <v>1670.01847451</v>
      </c>
      <c r="M223" s="23">
        <v>0.25</v>
      </c>
      <c r="N223" s="23">
        <v>0.03</v>
      </c>
      <c r="O223" s="22">
        <v>36853</v>
      </c>
      <c r="P223" s="22">
        <v>35906</v>
      </c>
      <c r="Q223" s="26">
        <v>36853</v>
      </c>
      <c r="R223" s="26">
        <v>4370</v>
      </c>
      <c r="S223" s="22" t="s">
        <v>114</v>
      </c>
      <c r="T223" s="22" t="s">
        <v>117</v>
      </c>
      <c r="U223" s="26">
        <v>54.65</v>
      </c>
      <c r="V223" s="26">
        <v>1</v>
      </c>
      <c r="W223" s="26">
        <v>0.7</v>
      </c>
      <c r="X223" s="26">
        <v>0.09</v>
      </c>
      <c r="Y223" s="26">
        <f t="shared" si="18"/>
        <v>0.7</v>
      </c>
      <c r="Z223" s="26">
        <f t="shared" si="19"/>
        <v>0.09</v>
      </c>
      <c r="AA223" s="26">
        <v>0.41299999999999998</v>
      </c>
      <c r="AB223" s="27">
        <v>2.0156745972600399E-3</v>
      </c>
      <c r="AC223">
        <f t="shared" si="20"/>
        <v>5</v>
      </c>
      <c r="AD223">
        <f t="shared" si="21"/>
        <v>0</v>
      </c>
      <c r="AE223">
        <f t="shared" si="22"/>
        <v>0</v>
      </c>
      <c r="AF223">
        <f>'TP Factors'!$D$4</f>
        <v>0.98096512680287296</v>
      </c>
      <c r="AG223">
        <f t="shared" si="23"/>
        <v>0</v>
      </c>
    </row>
    <row r="224" spans="1:33">
      <c r="A224" s="22" t="s">
        <v>109</v>
      </c>
      <c r="B224" s="22">
        <v>14</v>
      </c>
      <c r="C224" s="22" t="s">
        <v>110</v>
      </c>
      <c r="D224" s="23">
        <v>33.47</v>
      </c>
      <c r="E224" s="22" t="s">
        <v>111</v>
      </c>
      <c r="F224" s="22">
        <v>3456</v>
      </c>
      <c r="G224" s="24">
        <v>30.5</v>
      </c>
      <c r="H224" s="22" t="s">
        <v>112</v>
      </c>
      <c r="I224" s="22" t="s">
        <v>113</v>
      </c>
      <c r="J224" s="22">
        <v>2269</v>
      </c>
      <c r="K224" s="25">
        <v>553.04824930899997</v>
      </c>
      <c r="L224" s="25">
        <v>16262.1460078</v>
      </c>
      <c r="M224" s="23">
        <v>4.3600000000000003</v>
      </c>
      <c r="N224" s="23">
        <v>1.1499999999999999</v>
      </c>
      <c r="O224" s="22">
        <v>36866</v>
      </c>
      <c r="P224" s="22">
        <v>35919</v>
      </c>
      <c r="Q224" s="26">
        <v>36866</v>
      </c>
      <c r="R224" s="26">
        <v>2210</v>
      </c>
      <c r="S224" s="22" t="s">
        <v>114</v>
      </c>
      <c r="T224" s="22" t="s">
        <v>116</v>
      </c>
      <c r="U224" s="26">
        <v>54.65</v>
      </c>
      <c r="V224" s="26">
        <v>1</v>
      </c>
      <c r="W224" s="26">
        <v>1.92</v>
      </c>
      <c r="X224" s="26">
        <v>0.50600000000000001</v>
      </c>
      <c r="Y224" s="26">
        <f t="shared" si="18"/>
        <v>1.92</v>
      </c>
      <c r="Z224" s="26">
        <f t="shared" si="19"/>
        <v>0.50600000000000001</v>
      </c>
      <c r="AA224" s="26">
        <v>0.26800000000000002</v>
      </c>
      <c r="AB224" s="27">
        <v>3.9962160462701899</v>
      </c>
      <c r="AC224">
        <f t="shared" si="20"/>
        <v>6016</v>
      </c>
      <c r="AD224">
        <f t="shared" si="21"/>
        <v>25</v>
      </c>
      <c r="AE224">
        <f t="shared" si="22"/>
        <v>6.7</v>
      </c>
      <c r="AF224">
        <f>'TP Factors'!$D$4</f>
        <v>0.98096512680287296</v>
      </c>
      <c r="AG224">
        <f t="shared" si="23"/>
        <v>6.6</v>
      </c>
    </row>
    <row r="225" spans="1:33">
      <c r="A225" s="22" t="s">
        <v>109</v>
      </c>
      <c r="B225" s="22">
        <v>14</v>
      </c>
      <c r="C225" s="22" t="s">
        <v>110</v>
      </c>
      <c r="D225" s="23">
        <v>33.47</v>
      </c>
      <c r="E225" s="22" t="s">
        <v>111</v>
      </c>
      <c r="F225" s="22">
        <v>3456</v>
      </c>
      <c r="G225" s="24">
        <v>30.5</v>
      </c>
      <c r="H225" s="22" t="s">
        <v>112</v>
      </c>
      <c r="I225" s="22" t="s">
        <v>113</v>
      </c>
      <c r="J225" s="22">
        <v>2120</v>
      </c>
      <c r="K225" s="25">
        <v>523.28078683499996</v>
      </c>
      <c r="L225" s="25">
        <v>15193.21457</v>
      </c>
      <c r="M225" s="23">
        <v>4.07</v>
      </c>
      <c r="N225" s="23">
        <v>1.07</v>
      </c>
      <c r="O225" s="22">
        <v>36906</v>
      </c>
      <c r="P225" s="22">
        <v>35959</v>
      </c>
      <c r="Q225" s="26">
        <v>36906</v>
      </c>
      <c r="R225" s="26">
        <v>2210</v>
      </c>
      <c r="S225" s="22" t="s">
        <v>114</v>
      </c>
      <c r="T225" s="22" t="s">
        <v>116</v>
      </c>
      <c r="U225" s="26">
        <v>54.65</v>
      </c>
      <c r="V225" s="26">
        <v>1</v>
      </c>
      <c r="W225" s="26">
        <v>1.92</v>
      </c>
      <c r="X225" s="26">
        <v>0.50600000000000001</v>
      </c>
      <c r="Y225" s="26">
        <f t="shared" si="18"/>
        <v>1.92</v>
      </c>
      <c r="Z225" s="26">
        <f t="shared" si="19"/>
        <v>0.50600000000000001</v>
      </c>
      <c r="AA225" s="26">
        <v>0.26800000000000002</v>
      </c>
      <c r="AB225" s="27">
        <v>3.03956549393367</v>
      </c>
      <c r="AC225">
        <f t="shared" si="20"/>
        <v>4576</v>
      </c>
      <c r="AD225">
        <f t="shared" si="21"/>
        <v>19</v>
      </c>
      <c r="AE225">
        <f t="shared" si="22"/>
        <v>5.0999999999999996</v>
      </c>
      <c r="AF225">
        <f>'TP Factors'!$D$4</f>
        <v>0.98096512680287296</v>
      </c>
      <c r="AG225">
        <f t="shared" si="23"/>
        <v>5</v>
      </c>
    </row>
    <row r="226" spans="1:33">
      <c r="A226" s="22" t="s">
        <v>109</v>
      </c>
      <c r="B226" s="22">
        <v>14</v>
      </c>
      <c r="C226" s="22" t="s">
        <v>110</v>
      </c>
      <c r="D226" s="23">
        <v>33.47</v>
      </c>
      <c r="E226" s="22" t="s">
        <v>111</v>
      </c>
      <c r="F226" s="22">
        <v>3456</v>
      </c>
      <c r="G226" s="24">
        <v>3</v>
      </c>
      <c r="H226" s="22" t="s">
        <v>112</v>
      </c>
      <c r="I226" s="22" t="s">
        <v>113</v>
      </c>
      <c r="J226" s="22">
        <v>209</v>
      </c>
      <c r="K226" s="25">
        <v>157.77454111</v>
      </c>
      <c r="L226" s="25">
        <v>973.40796367999997</v>
      </c>
      <c r="M226" s="23">
        <v>0.15</v>
      </c>
      <c r="N226" s="23">
        <v>0.02</v>
      </c>
      <c r="O226" s="22">
        <v>36962</v>
      </c>
      <c r="P226" s="22">
        <v>36015</v>
      </c>
      <c r="Q226" s="26">
        <v>36962</v>
      </c>
      <c r="R226" s="26">
        <v>4370</v>
      </c>
      <c r="S226" s="22" t="s">
        <v>114</v>
      </c>
      <c r="T226" s="22" t="s">
        <v>117</v>
      </c>
      <c r="U226" s="26">
        <v>54.65</v>
      </c>
      <c r="V226" s="26">
        <v>1</v>
      </c>
      <c r="W226" s="26">
        <v>0.7</v>
      </c>
      <c r="X226" s="26">
        <v>0.09</v>
      </c>
      <c r="Y226" s="26">
        <f t="shared" si="18"/>
        <v>0.7</v>
      </c>
      <c r="Z226" s="26">
        <f t="shared" si="19"/>
        <v>0.09</v>
      </c>
      <c r="AA226" s="26">
        <v>0.41299999999999998</v>
      </c>
      <c r="AB226" s="27">
        <v>8.8286692101900003E-6</v>
      </c>
      <c r="AC226">
        <f t="shared" si="20"/>
        <v>0</v>
      </c>
      <c r="AD226">
        <f t="shared" si="21"/>
        <v>0</v>
      </c>
      <c r="AE226">
        <f t="shared" si="22"/>
        <v>0</v>
      </c>
      <c r="AF226">
        <f>'TP Factors'!$D$4</f>
        <v>0.98096512680287296</v>
      </c>
      <c r="AG226">
        <f t="shared" si="23"/>
        <v>0</v>
      </c>
    </row>
    <row r="227" spans="1:33">
      <c r="A227" s="22" t="s">
        <v>109</v>
      </c>
      <c r="B227" s="22">
        <v>14</v>
      </c>
      <c r="C227" s="22" t="s">
        <v>110</v>
      </c>
      <c r="D227" s="23">
        <v>33.47</v>
      </c>
      <c r="E227" s="22" t="s">
        <v>111</v>
      </c>
      <c r="F227" s="22">
        <v>3456</v>
      </c>
      <c r="G227" s="24">
        <v>0</v>
      </c>
      <c r="H227" s="22" t="s">
        <v>112</v>
      </c>
      <c r="I227" s="22" t="s">
        <v>113</v>
      </c>
      <c r="J227" s="22">
        <v>24</v>
      </c>
      <c r="K227" s="25">
        <v>77.587233339299999</v>
      </c>
      <c r="L227" s="25">
        <v>153.37289467599999</v>
      </c>
      <c r="M227" s="23">
        <v>0</v>
      </c>
      <c r="N227" s="23">
        <v>0</v>
      </c>
      <c r="O227" s="22">
        <v>36976</v>
      </c>
      <c r="P227" s="22">
        <v>36029</v>
      </c>
      <c r="Q227" s="26">
        <v>36976</v>
      </c>
      <c r="R227" s="26">
        <v>6170</v>
      </c>
      <c r="S227" s="22" t="s">
        <v>114</v>
      </c>
      <c r="T227" s="22" t="s">
        <v>115</v>
      </c>
      <c r="U227" s="26">
        <v>54.65</v>
      </c>
      <c r="V227" s="26">
        <v>1</v>
      </c>
      <c r="W227" s="26">
        <v>0</v>
      </c>
      <c r="X227" s="26">
        <v>0</v>
      </c>
      <c r="Y227" s="26">
        <f t="shared" si="18"/>
        <v>0</v>
      </c>
      <c r="Z227" s="26">
        <f t="shared" si="19"/>
        <v>0</v>
      </c>
      <c r="AA227" s="26">
        <v>0.30299999999999999</v>
      </c>
      <c r="AB227" s="27">
        <v>1.73948167992876E-3</v>
      </c>
      <c r="AC227">
        <f t="shared" si="20"/>
        <v>3</v>
      </c>
      <c r="AD227">
        <f t="shared" si="21"/>
        <v>0</v>
      </c>
      <c r="AE227">
        <f t="shared" si="22"/>
        <v>0</v>
      </c>
      <c r="AF227">
        <f>'TP Factors'!$D$4</f>
        <v>0.98096512680287296</v>
      </c>
      <c r="AG227">
        <f t="shared" si="23"/>
        <v>0</v>
      </c>
    </row>
    <row r="228" spans="1:33">
      <c r="A228" s="22" t="s">
        <v>109</v>
      </c>
      <c r="B228" s="22">
        <v>14</v>
      </c>
      <c r="C228" s="22" t="s">
        <v>110</v>
      </c>
      <c r="D228" s="23">
        <v>33.47</v>
      </c>
      <c r="E228" s="22" t="s">
        <v>111</v>
      </c>
      <c r="F228" s="22">
        <v>3456</v>
      </c>
      <c r="G228" s="24">
        <v>30.5</v>
      </c>
      <c r="H228" s="22" t="s">
        <v>112</v>
      </c>
      <c r="I228" s="22" t="s">
        <v>113</v>
      </c>
      <c r="J228" s="22">
        <v>2109</v>
      </c>
      <c r="K228" s="25">
        <v>551.38269215699995</v>
      </c>
      <c r="L228" s="25">
        <v>15113.1614255</v>
      </c>
      <c r="M228" s="23">
        <v>4.05</v>
      </c>
      <c r="N228" s="23">
        <v>1.07</v>
      </c>
      <c r="O228" s="22">
        <v>36984</v>
      </c>
      <c r="P228" s="22">
        <v>36037</v>
      </c>
      <c r="Q228" s="26">
        <v>36984</v>
      </c>
      <c r="R228" s="26">
        <v>2210</v>
      </c>
      <c r="S228" s="22" t="s">
        <v>114</v>
      </c>
      <c r="T228" s="22" t="s">
        <v>116</v>
      </c>
      <c r="U228" s="26">
        <v>54.65</v>
      </c>
      <c r="V228" s="26">
        <v>1</v>
      </c>
      <c r="W228" s="26">
        <v>1.92</v>
      </c>
      <c r="X228" s="26">
        <v>0.50600000000000001</v>
      </c>
      <c r="Y228" s="26">
        <f t="shared" si="18"/>
        <v>1.92</v>
      </c>
      <c r="Z228" s="26">
        <f t="shared" si="19"/>
        <v>0.50600000000000001</v>
      </c>
      <c r="AA228" s="26">
        <v>0.26800000000000002</v>
      </c>
      <c r="AB228" s="27">
        <v>3.73260850072896</v>
      </c>
      <c r="AC228">
        <f t="shared" si="20"/>
        <v>5619</v>
      </c>
      <c r="AD228">
        <f t="shared" si="21"/>
        <v>24</v>
      </c>
      <c r="AE228">
        <f t="shared" si="22"/>
        <v>6.3</v>
      </c>
      <c r="AF228">
        <f>'TP Factors'!$D$4</f>
        <v>0.98096512680287296</v>
      </c>
      <c r="AG228">
        <f t="shared" si="23"/>
        <v>6.2</v>
      </c>
    </row>
    <row r="229" spans="1:33">
      <c r="A229" s="22" t="s">
        <v>109</v>
      </c>
      <c r="B229" s="22">
        <v>14</v>
      </c>
      <c r="C229" s="22" t="s">
        <v>110</v>
      </c>
      <c r="D229" s="23">
        <v>33.47</v>
      </c>
      <c r="E229" s="22" t="s">
        <v>111</v>
      </c>
      <c r="F229" s="22">
        <v>3456</v>
      </c>
      <c r="G229" s="24">
        <v>3</v>
      </c>
      <c r="H229" s="22" t="s">
        <v>112</v>
      </c>
      <c r="I229" s="22" t="s">
        <v>113</v>
      </c>
      <c r="J229" s="22">
        <v>1080</v>
      </c>
      <c r="K229" s="25">
        <v>283.58685073700002</v>
      </c>
      <c r="L229" s="25">
        <v>5024.2360880099995</v>
      </c>
      <c r="M229" s="23">
        <v>0.76</v>
      </c>
      <c r="N229" s="23">
        <v>0.1</v>
      </c>
      <c r="O229" s="22">
        <v>36986</v>
      </c>
      <c r="P229" s="22">
        <v>36039</v>
      </c>
      <c r="Q229" s="26">
        <v>36986</v>
      </c>
      <c r="R229" s="26">
        <v>4370</v>
      </c>
      <c r="S229" s="22" t="s">
        <v>114</v>
      </c>
      <c r="T229" s="22" t="s">
        <v>117</v>
      </c>
      <c r="U229" s="26">
        <v>54.65</v>
      </c>
      <c r="V229" s="26">
        <v>1</v>
      </c>
      <c r="W229" s="26">
        <v>0.7</v>
      </c>
      <c r="X229" s="26">
        <v>0.09</v>
      </c>
      <c r="Y229" s="26">
        <f t="shared" si="18"/>
        <v>0.7</v>
      </c>
      <c r="Z229" s="26">
        <f t="shared" si="19"/>
        <v>0.09</v>
      </c>
      <c r="AA229" s="26">
        <v>0.41299999999999998</v>
      </c>
      <c r="AB229" s="27">
        <v>7.2365921836277901E-3</v>
      </c>
      <c r="AC229">
        <f t="shared" si="20"/>
        <v>17</v>
      </c>
      <c r="AD229">
        <f t="shared" si="21"/>
        <v>0</v>
      </c>
      <c r="AE229">
        <f t="shared" si="22"/>
        <v>0</v>
      </c>
      <c r="AF229">
        <f>'TP Factors'!$D$4</f>
        <v>0.98096512680287296</v>
      </c>
      <c r="AG229">
        <f t="shared" si="23"/>
        <v>0</v>
      </c>
    </row>
    <row r="230" spans="1:33">
      <c r="A230" s="22" t="s">
        <v>109</v>
      </c>
      <c r="B230" s="22">
        <v>14</v>
      </c>
      <c r="C230" s="22" t="s">
        <v>110</v>
      </c>
      <c r="D230" s="23">
        <v>33.47</v>
      </c>
      <c r="E230" s="22" t="s">
        <v>111</v>
      </c>
      <c r="F230" s="22">
        <v>3456</v>
      </c>
      <c r="G230" s="24">
        <v>0</v>
      </c>
      <c r="H230" s="22" t="s">
        <v>112</v>
      </c>
      <c r="I230" s="22" t="s">
        <v>113</v>
      </c>
      <c r="J230" s="22">
        <v>243</v>
      </c>
      <c r="K230" s="25">
        <v>204.020182379</v>
      </c>
      <c r="L230" s="25">
        <v>1540.5369855500001</v>
      </c>
      <c r="M230" s="23">
        <v>0</v>
      </c>
      <c r="N230" s="23">
        <v>0</v>
      </c>
      <c r="O230" s="22">
        <v>36987</v>
      </c>
      <c r="P230" s="22">
        <v>36040</v>
      </c>
      <c r="Q230" s="26">
        <v>36987</v>
      </c>
      <c r="R230" s="26">
        <v>6170</v>
      </c>
      <c r="S230" s="22" t="s">
        <v>114</v>
      </c>
      <c r="T230" s="22" t="s">
        <v>115</v>
      </c>
      <c r="U230" s="26">
        <v>54.65</v>
      </c>
      <c r="V230" s="26">
        <v>1</v>
      </c>
      <c r="W230" s="26">
        <v>0</v>
      </c>
      <c r="X230" s="26">
        <v>0</v>
      </c>
      <c r="Y230" s="26">
        <f t="shared" si="18"/>
        <v>0</v>
      </c>
      <c r="Z230" s="26">
        <f t="shared" si="19"/>
        <v>0</v>
      </c>
      <c r="AA230" s="26">
        <v>0.30299999999999999</v>
      </c>
      <c r="AB230" s="27">
        <v>9.0035002264527205E-3</v>
      </c>
      <c r="AC230">
        <f t="shared" si="20"/>
        <v>15</v>
      </c>
      <c r="AD230">
        <f t="shared" si="21"/>
        <v>0</v>
      </c>
      <c r="AE230">
        <f t="shared" si="22"/>
        <v>0</v>
      </c>
      <c r="AF230">
        <f>'TP Factors'!$D$4</f>
        <v>0.98096512680287296</v>
      </c>
      <c r="AG230">
        <f t="shared" si="23"/>
        <v>0</v>
      </c>
    </row>
    <row r="231" spans="1:33">
      <c r="A231" s="22" t="s">
        <v>109</v>
      </c>
      <c r="B231" s="22">
        <v>14</v>
      </c>
      <c r="C231" s="22" t="s">
        <v>110</v>
      </c>
      <c r="D231" s="23">
        <v>33.47</v>
      </c>
      <c r="E231" s="22" t="s">
        <v>111</v>
      </c>
      <c r="F231" s="22">
        <v>3456</v>
      </c>
      <c r="G231" s="24">
        <v>30.5</v>
      </c>
      <c r="H231" s="22" t="s">
        <v>112</v>
      </c>
      <c r="I231" s="22" t="s">
        <v>113</v>
      </c>
      <c r="J231" s="22">
        <v>1</v>
      </c>
      <c r="K231" s="25">
        <v>22.047080391400002</v>
      </c>
      <c r="L231" s="25">
        <v>10.2312898707</v>
      </c>
      <c r="M231" s="23">
        <v>0</v>
      </c>
      <c r="N231" s="23">
        <v>0</v>
      </c>
      <c r="O231" s="22">
        <v>36992</v>
      </c>
      <c r="P231" s="22">
        <v>36045</v>
      </c>
      <c r="Q231" s="26">
        <v>36992</v>
      </c>
      <c r="R231" s="26">
        <v>2210</v>
      </c>
      <c r="S231" s="22" t="s">
        <v>114</v>
      </c>
      <c r="T231" s="22" t="s">
        <v>116</v>
      </c>
      <c r="U231" s="26">
        <v>54.65</v>
      </c>
      <c r="V231" s="26">
        <v>1</v>
      </c>
      <c r="W231" s="26">
        <v>1.92</v>
      </c>
      <c r="X231" s="26">
        <v>0.50600000000000001</v>
      </c>
      <c r="Y231" s="26">
        <f t="shared" si="18"/>
        <v>1.92</v>
      </c>
      <c r="Z231" s="26">
        <f t="shared" si="19"/>
        <v>0.50600000000000001</v>
      </c>
      <c r="AA231" s="26">
        <v>0.26800000000000002</v>
      </c>
      <c r="AB231" s="27">
        <v>1.0717487992628299E-3</v>
      </c>
      <c r="AC231">
        <f t="shared" si="20"/>
        <v>2</v>
      </c>
      <c r="AD231">
        <f t="shared" si="21"/>
        <v>0</v>
      </c>
      <c r="AE231">
        <f t="shared" si="22"/>
        <v>0</v>
      </c>
      <c r="AF231">
        <f>'TP Factors'!$D$4</f>
        <v>0.98096512680287296</v>
      </c>
      <c r="AG231">
        <f t="shared" si="23"/>
        <v>0</v>
      </c>
    </row>
    <row r="232" spans="1:33">
      <c r="A232" s="22" t="s">
        <v>109</v>
      </c>
      <c r="B232" s="22">
        <v>14</v>
      </c>
      <c r="C232" s="22" t="s">
        <v>110</v>
      </c>
      <c r="D232" s="23">
        <v>33.47</v>
      </c>
      <c r="E232" s="22" t="s">
        <v>111</v>
      </c>
      <c r="F232" s="22">
        <v>3456</v>
      </c>
      <c r="G232" s="24">
        <v>0</v>
      </c>
      <c r="H232" s="22" t="s">
        <v>112</v>
      </c>
      <c r="I232" s="22" t="s">
        <v>113</v>
      </c>
      <c r="J232" s="22">
        <v>21</v>
      </c>
      <c r="K232" s="25">
        <v>55.910202543899999</v>
      </c>
      <c r="L232" s="25">
        <v>131.75749218799999</v>
      </c>
      <c r="M232" s="23">
        <v>0</v>
      </c>
      <c r="N232" s="23">
        <v>0</v>
      </c>
      <c r="O232" s="22">
        <v>36999</v>
      </c>
      <c r="P232" s="22">
        <v>36052</v>
      </c>
      <c r="Q232" s="26">
        <v>36999</v>
      </c>
      <c r="R232" s="26">
        <v>6170</v>
      </c>
      <c r="S232" s="22" t="s">
        <v>114</v>
      </c>
      <c r="T232" s="22" t="s">
        <v>115</v>
      </c>
      <c r="U232" s="26">
        <v>54.65</v>
      </c>
      <c r="V232" s="26">
        <v>1</v>
      </c>
      <c r="W232" s="26">
        <v>0</v>
      </c>
      <c r="X232" s="26">
        <v>0</v>
      </c>
      <c r="Y232" s="26">
        <f t="shared" si="18"/>
        <v>0</v>
      </c>
      <c r="Z232" s="26">
        <f t="shared" si="19"/>
        <v>0</v>
      </c>
      <c r="AA232" s="26">
        <v>0.30299999999999999</v>
      </c>
      <c r="AB232" s="27">
        <v>7.3283141430421604E-3</v>
      </c>
      <c r="AC232">
        <f t="shared" si="20"/>
        <v>12</v>
      </c>
      <c r="AD232">
        <f t="shared" si="21"/>
        <v>0</v>
      </c>
      <c r="AE232">
        <f t="shared" si="22"/>
        <v>0</v>
      </c>
      <c r="AF232">
        <f>'TP Factors'!$D$4</f>
        <v>0.98096512680287296</v>
      </c>
      <c r="AG232">
        <f t="shared" si="23"/>
        <v>0</v>
      </c>
    </row>
    <row r="233" spans="1:33">
      <c r="A233" s="22" t="s">
        <v>109</v>
      </c>
      <c r="B233" s="22">
        <v>14</v>
      </c>
      <c r="C233" s="22" t="s">
        <v>110</v>
      </c>
      <c r="D233" s="23">
        <v>33.47</v>
      </c>
      <c r="E233" s="22" t="s">
        <v>111</v>
      </c>
      <c r="F233" s="22">
        <v>3456</v>
      </c>
      <c r="G233" s="24">
        <v>3</v>
      </c>
      <c r="H233" s="22" t="s">
        <v>112</v>
      </c>
      <c r="I233" s="22" t="s">
        <v>113</v>
      </c>
      <c r="J233" s="22">
        <v>439</v>
      </c>
      <c r="K233" s="25">
        <v>361.59168694300001</v>
      </c>
      <c r="L233" s="25">
        <v>2040.0425325000001</v>
      </c>
      <c r="M233" s="23">
        <v>0.31</v>
      </c>
      <c r="N233" s="23">
        <v>0.04</v>
      </c>
      <c r="O233" s="22">
        <v>37004</v>
      </c>
      <c r="P233" s="22">
        <v>36057</v>
      </c>
      <c r="Q233" s="26">
        <v>37004</v>
      </c>
      <c r="R233" s="26">
        <v>4370</v>
      </c>
      <c r="S233" s="22" t="s">
        <v>114</v>
      </c>
      <c r="T233" s="22" t="s">
        <v>117</v>
      </c>
      <c r="U233" s="26">
        <v>54.65</v>
      </c>
      <c r="V233" s="26">
        <v>1</v>
      </c>
      <c r="W233" s="26">
        <v>0.7</v>
      </c>
      <c r="X233" s="26">
        <v>0.09</v>
      </c>
      <c r="Y233" s="26">
        <f t="shared" si="18"/>
        <v>0.7</v>
      </c>
      <c r="Z233" s="26">
        <f t="shared" si="19"/>
        <v>0.09</v>
      </c>
      <c r="AA233" s="26">
        <v>0.41299999999999998</v>
      </c>
      <c r="AB233" s="27">
        <v>1.50307770920613E-2</v>
      </c>
      <c r="AC233">
        <f t="shared" si="20"/>
        <v>35</v>
      </c>
      <c r="AD233">
        <f t="shared" si="21"/>
        <v>0</v>
      </c>
      <c r="AE233">
        <f t="shared" si="22"/>
        <v>0</v>
      </c>
      <c r="AF233">
        <f>'TP Factors'!$D$4</f>
        <v>0.98096512680287296</v>
      </c>
      <c r="AG233">
        <f t="shared" si="23"/>
        <v>0</v>
      </c>
    </row>
    <row r="234" spans="1:33">
      <c r="A234" s="22" t="s">
        <v>109</v>
      </c>
      <c r="B234" s="22">
        <v>14</v>
      </c>
      <c r="C234" s="22" t="s">
        <v>110</v>
      </c>
      <c r="D234" s="23">
        <v>33.47</v>
      </c>
      <c r="E234" s="22" t="s">
        <v>111</v>
      </c>
      <c r="F234" s="22">
        <v>3456</v>
      </c>
      <c r="G234" s="24">
        <v>30.5</v>
      </c>
      <c r="H234" s="22" t="s">
        <v>112</v>
      </c>
      <c r="I234" s="22" t="s">
        <v>113</v>
      </c>
      <c r="J234" s="22">
        <v>385</v>
      </c>
      <c r="K234" s="25">
        <v>407.436714983</v>
      </c>
      <c r="L234" s="25">
        <v>2448.81871688</v>
      </c>
      <c r="M234" s="23">
        <v>0.74</v>
      </c>
      <c r="N234" s="23">
        <v>0.19</v>
      </c>
      <c r="O234" s="22">
        <v>37030</v>
      </c>
      <c r="P234" s="22">
        <v>36082</v>
      </c>
      <c r="Q234" s="26">
        <v>37030</v>
      </c>
      <c r="R234" s="26">
        <v>2210</v>
      </c>
      <c r="S234" s="22" t="s">
        <v>130</v>
      </c>
      <c r="T234" s="22" t="s">
        <v>133</v>
      </c>
      <c r="U234" s="26">
        <v>54.65</v>
      </c>
      <c r="V234" s="26">
        <v>1</v>
      </c>
      <c r="W234" s="26">
        <v>1.92</v>
      </c>
      <c r="X234" s="26">
        <v>0.50600000000000001</v>
      </c>
      <c r="Y234" s="26">
        <f t="shared" si="18"/>
        <v>1.92</v>
      </c>
      <c r="Z234" s="26">
        <f t="shared" si="19"/>
        <v>0.50600000000000001</v>
      </c>
      <c r="AA234" s="26">
        <v>0.30199999999999999</v>
      </c>
      <c r="AB234" s="27">
        <v>0.59708383974472801</v>
      </c>
      <c r="AC234">
        <f t="shared" si="20"/>
        <v>1013</v>
      </c>
      <c r="AD234">
        <f t="shared" si="21"/>
        <v>4</v>
      </c>
      <c r="AE234">
        <f t="shared" si="22"/>
        <v>1.1000000000000001</v>
      </c>
      <c r="AF234">
        <f>'TP Factors'!$D$4</f>
        <v>0.98096512680287296</v>
      </c>
      <c r="AG234">
        <f t="shared" si="23"/>
        <v>1.1000000000000001</v>
      </c>
    </row>
    <row r="235" spans="1:33">
      <c r="A235" s="22" t="s">
        <v>109</v>
      </c>
      <c r="B235" s="22">
        <v>14</v>
      </c>
      <c r="C235" s="22" t="s">
        <v>110</v>
      </c>
      <c r="D235" s="23">
        <v>33.47</v>
      </c>
      <c r="E235" s="22" t="s">
        <v>111</v>
      </c>
      <c r="F235" s="22">
        <v>3456</v>
      </c>
      <c r="G235" s="24">
        <v>30.5</v>
      </c>
      <c r="H235" s="22" t="s">
        <v>112</v>
      </c>
      <c r="I235" s="22" t="s">
        <v>113</v>
      </c>
      <c r="J235" s="22">
        <v>3</v>
      </c>
      <c r="K235" s="25">
        <v>40.654310166899997</v>
      </c>
      <c r="L235" s="25">
        <v>19.474083983300002</v>
      </c>
      <c r="M235" s="23">
        <v>0.01</v>
      </c>
      <c r="N235" s="23">
        <v>0</v>
      </c>
      <c r="O235" s="22">
        <v>36236</v>
      </c>
      <c r="P235" s="22">
        <v>35296</v>
      </c>
      <c r="Q235" s="26">
        <v>36236</v>
      </c>
      <c r="R235" s="26">
        <v>2210</v>
      </c>
      <c r="S235" s="22" t="s">
        <v>114</v>
      </c>
      <c r="T235" s="22" t="s">
        <v>116</v>
      </c>
      <c r="U235" s="26">
        <v>54.65</v>
      </c>
      <c r="V235" s="26">
        <v>1</v>
      </c>
      <c r="W235" s="26">
        <v>1.92</v>
      </c>
      <c r="X235" s="26">
        <v>0.50600000000000001</v>
      </c>
      <c r="Y235" s="26">
        <f t="shared" si="18"/>
        <v>1.92</v>
      </c>
      <c r="Z235" s="26">
        <f t="shared" si="19"/>
        <v>0.50600000000000001</v>
      </c>
      <c r="AA235" s="26">
        <v>0.26800000000000002</v>
      </c>
      <c r="AB235" s="27">
        <v>4.8121316997435902E-3</v>
      </c>
      <c r="AC235">
        <f t="shared" si="20"/>
        <v>7</v>
      </c>
      <c r="AD235">
        <f t="shared" si="21"/>
        <v>0</v>
      </c>
      <c r="AE235">
        <f t="shared" si="22"/>
        <v>0</v>
      </c>
      <c r="AF235">
        <f>'TP Factors'!$D$4</f>
        <v>0.98096512680287296</v>
      </c>
      <c r="AG235">
        <f t="shared" si="23"/>
        <v>0</v>
      </c>
    </row>
    <row r="236" spans="1:33">
      <c r="A236" s="22" t="s">
        <v>109</v>
      </c>
      <c r="B236" s="22">
        <v>14</v>
      </c>
      <c r="C236" s="22" t="s">
        <v>110</v>
      </c>
      <c r="D236" s="23">
        <v>33.47</v>
      </c>
      <c r="E236" s="22" t="s">
        <v>111</v>
      </c>
      <c r="F236" s="22">
        <v>3456</v>
      </c>
      <c r="G236" s="24">
        <v>0</v>
      </c>
      <c r="H236" s="22" t="s">
        <v>112</v>
      </c>
      <c r="I236" s="22" t="s">
        <v>113</v>
      </c>
      <c r="J236" s="22">
        <v>2083</v>
      </c>
      <c r="K236" s="25">
        <v>785.03494753899997</v>
      </c>
      <c r="L236" s="25">
        <v>13203.842908299999</v>
      </c>
      <c r="M236" s="23">
        <v>0</v>
      </c>
      <c r="N236" s="23">
        <v>0</v>
      </c>
      <c r="O236" s="22">
        <v>36700</v>
      </c>
      <c r="P236" s="22">
        <v>35757</v>
      </c>
      <c r="Q236" s="26">
        <v>36700</v>
      </c>
      <c r="R236" s="26">
        <v>6170</v>
      </c>
      <c r="S236" s="22" t="s">
        <v>114</v>
      </c>
      <c r="T236" s="22" t="s">
        <v>115</v>
      </c>
      <c r="U236" s="26">
        <v>54.65</v>
      </c>
      <c r="V236" s="26">
        <v>1</v>
      </c>
      <c r="W236" s="26">
        <v>0</v>
      </c>
      <c r="X236" s="26">
        <v>0</v>
      </c>
      <c r="Y236" s="26">
        <f t="shared" si="18"/>
        <v>0</v>
      </c>
      <c r="Z236" s="26">
        <f t="shared" si="19"/>
        <v>0</v>
      </c>
      <c r="AA236" s="26">
        <v>0.30299999999999999</v>
      </c>
      <c r="AB236" s="27">
        <v>1.3372209036472101E-2</v>
      </c>
      <c r="AC236">
        <f t="shared" si="20"/>
        <v>23</v>
      </c>
      <c r="AD236">
        <f t="shared" si="21"/>
        <v>0</v>
      </c>
      <c r="AE236">
        <f t="shared" si="22"/>
        <v>0</v>
      </c>
      <c r="AF236">
        <f>'TP Factors'!$D$4</f>
        <v>0.98096512680287296</v>
      </c>
      <c r="AG236">
        <f t="shared" si="23"/>
        <v>0</v>
      </c>
    </row>
    <row r="237" spans="1:33">
      <c r="A237" s="22" t="s">
        <v>109</v>
      </c>
      <c r="B237" s="22">
        <v>14</v>
      </c>
      <c r="C237" s="22" t="s">
        <v>110</v>
      </c>
      <c r="D237" s="23">
        <v>33.47</v>
      </c>
      <c r="E237" s="22" t="s">
        <v>111</v>
      </c>
      <c r="F237" s="22">
        <v>3456</v>
      </c>
      <c r="G237" s="24">
        <v>30.5</v>
      </c>
      <c r="H237" s="22" t="s">
        <v>112</v>
      </c>
      <c r="I237" s="22" t="s">
        <v>113</v>
      </c>
      <c r="J237" s="22">
        <v>98157</v>
      </c>
      <c r="K237" s="25">
        <v>10435.435613</v>
      </c>
      <c r="L237" s="25">
        <v>703442.68306499999</v>
      </c>
      <c r="M237" s="23">
        <v>188.46</v>
      </c>
      <c r="N237" s="23">
        <v>49.67</v>
      </c>
      <c r="O237" s="22">
        <v>36782</v>
      </c>
      <c r="P237" s="22">
        <v>35837</v>
      </c>
      <c r="Q237" s="26">
        <v>36782</v>
      </c>
      <c r="R237" s="26">
        <v>2210</v>
      </c>
      <c r="S237" s="22" t="s">
        <v>114</v>
      </c>
      <c r="T237" s="22" t="s">
        <v>116</v>
      </c>
      <c r="U237" s="26">
        <v>54.65</v>
      </c>
      <c r="V237" s="26">
        <v>1</v>
      </c>
      <c r="W237" s="26">
        <v>1.92</v>
      </c>
      <c r="X237" s="26">
        <v>0.50600000000000001</v>
      </c>
      <c r="Y237" s="26">
        <f t="shared" si="18"/>
        <v>1.92</v>
      </c>
      <c r="Z237" s="26">
        <f t="shared" si="19"/>
        <v>0.50600000000000001</v>
      </c>
      <c r="AA237" s="26">
        <v>0.26800000000000002</v>
      </c>
      <c r="AB237" s="27">
        <v>15.136695305</v>
      </c>
      <c r="AC237">
        <f t="shared" si="20"/>
        <v>22788</v>
      </c>
      <c r="AD237">
        <f t="shared" si="21"/>
        <v>96</v>
      </c>
      <c r="AE237">
        <f t="shared" si="22"/>
        <v>25.4</v>
      </c>
      <c r="AF237">
        <f>'TP Factors'!$D$4</f>
        <v>0.98096512680287296</v>
      </c>
      <c r="AG237">
        <f t="shared" si="23"/>
        <v>24.9</v>
      </c>
    </row>
    <row r="238" spans="1:33">
      <c r="A238" s="22" t="s">
        <v>109</v>
      </c>
      <c r="B238" s="22">
        <v>14</v>
      </c>
      <c r="C238" s="22" t="s">
        <v>110</v>
      </c>
      <c r="D238" s="23">
        <v>33.47</v>
      </c>
      <c r="E238" s="22" t="s">
        <v>111</v>
      </c>
      <c r="F238" s="22">
        <v>3456</v>
      </c>
      <c r="G238" s="24">
        <v>0</v>
      </c>
      <c r="H238" s="22" t="s">
        <v>112</v>
      </c>
      <c r="I238" s="22" t="s">
        <v>113</v>
      </c>
      <c r="J238" s="22">
        <v>89</v>
      </c>
      <c r="K238" s="25">
        <v>134.80031188999999</v>
      </c>
      <c r="L238" s="25">
        <v>566.25808778800001</v>
      </c>
      <c r="M238" s="23">
        <v>0</v>
      </c>
      <c r="N238" s="23">
        <v>0</v>
      </c>
      <c r="O238" s="22">
        <v>36793</v>
      </c>
      <c r="P238" s="22">
        <v>35847</v>
      </c>
      <c r="Q238" s="26">
        <v>36793</v>
      </c>
      <c r="R238" s="26">
        <v>6170</v>
      </c>
      <c r="S238" s="22" t="s">
        <v>114</v>
      </c>
      <c r="T238" s="22" t="s">
        <v>115</v>
      </c>
      <c r="U238" s="26">
        <v>54.65</v>
      </c>
      <c r="V238" s="26">
        <v>1</v>
      </c>
      <c r="W238" s="26">
        <v>0</v>
      </c>
      <c r="X238" s="26">
        <v>0</v>
      </c>
      <c r="Y238" s="26">
        <f t="shared" si="18"/>
        <v>0</v>
      </c>
      <c r="Z238" s="26">
        <f t="shared" si="19"/>
        <v>0</v>
      </c>
      <c r="AA238" s="26">
        <v>0.30299999999999999</v>
      </c>
      <c r="AB238" s="27">
        <v>5.0480195606504401E-3</v>
      </c>
      <c r="AC238">
        <f t="shared" si="20"/>
        <v>9</v>
      </c>
      <c r="AD238">
        <f t="shared" si="21"/>
        <v>0</v>
      </c>
      <c r="AE238">
        <f t="shared" si="22"/>
        <v>0</v>
      </c>
      <c r="AF238">
        <f>'TP Factors'!$D$4</f>
        <v>0.98096512680287296</v>
      </c>
      <c r="AG238">
        <f t="shared" si="23"/>
        <v>0</v>
      </c>
    </row>
    <row r="239" spans="1:33">
      <c r="A239" s="22" t="s">
        <v>109</v>
      </c>
      <c r="B239" s="22">
        <v>14</v>
      </c>
      <c r="C239" s="22" t="s">
        <v>110</v>
      </c>
      <c r="D239" s="23">
        <v>33.47</v>
      </c>
      <c r="E239" s="22" t="s">
        <v>111</v>
      </c>
      <c r="F239" s="22">
        <v>3456</v>
      </c>
      <c r="G239" s="24">
        <v>0</v>
      </c>
      <c r="H239" s="22" t="s">
        <v>112</v>
      </c>
      <c r="I239" s="22" t="s">
        <v>113</v>
      </c>
      <c r="J239" s="22">
        <v>25</v>
      </c>
      <c r="K239" s="25">
        <v>121.50389432</v>
      </c>
      <c r="L239" s="25">
        <v>160.81845337600001</v>
      </c>
      <c r="M239" s="23">
        <v>0</v>
      </c>
      <c r="N239" s="23">
        <v>0</v>
      </c>
      <c r="O239" s="22">
        <v>36835</v>
      </c>
      <c r="P239" s="22">
        <v>35888</v>
      </c>
      <c r="Q239" s="26">
        <v>36835</v>
      </c>
      <c r="R239" s="26">
        <v>6170</v>
      </c>
      <c r="S239" s="22" t="s">
        <v>114</v>
      </c>
      <c r="T239" s="22" t="s">
        <v>115</v>
      </c>
      <c r="U239" s="26">
        <v>54.65</v>
      </c>
      <c r="V239" s="26">
        <v>1</v>
      </c>
      <c r="W239" s="26">
        <v>0</v>
      </c>
      <c r="X239" s="26">
        <v>0</v>
      </c>
      <c r="Y239" s="26">
        <f t="shared" si="18"/>
        <v>0</v>
      </c>
      <c r="Z239" s="26">
        <f t="shared" si="19"/>
        <v>0</v>
      </c>
      <c r="AA239" s="26">
        <v>0.30299999999999999</v>
      </c>
      <c r="AB239" s="27">
        <v>4.8478729361520998E-4</v>
      </c>
      <c r="AC239">
        <f t="shared" si="20"/>
        <v>1</v>
      </c>
      <c r="AD239">
        <f t="shared" si="21"/>
        <v>0</v>
      </c>
      <c r="AE239">
        <f t="shared" si="22"/>
        <v>0</v>
      </c>
      <c r="AF239">
        <f>'TP Factors'!$D$4</f>
        <v>0.98096512680287296</v>
      </c>
      <c r="AG239">
        <f t="shared" si="23"/>
        <v>0</v>
      </c>
    </row>
    <row r="240" spans="1:33">
      <c r="A240" s="22" t="s">
        <v>109</v>
      </c>
      <c r="B240" s="22">
        <v>14</v>
      </c>
      <c r="C240" s="22" t="s">
        <v>110</v>
      </c>
      <c r="D240" s="23">
        <v>33.47</v>
      </c>
      <c r="E240" s="22" t="s">
        <v>111</v>
      </c>
      <c r="F240" s="22">
        <v>3456</v>
      </c>
      <c r="G240" s="24">
        <v>30.5</v>
      </c>
      <c r="H240" s="22" t="s">
        <v>112</v>
      </c>
      <c r="I240" s="22" t="s">
        <v>113</v>
      </c>
      <c r="J240" s="22">
        <v>47</v>
      </c>
      <c r="K240" s="25">
        <v>82.181979821400006</v>
      </c>
      <c r="L240" s="25">
        <v>336.38787229000002</v>
      </c>
      <c r="M240" s="23">
        <v>0.09</v>
      </c>
      <c r="N240" s="23">
        <v>0.02</v>
      </c>
      <c r="O240" s="22">
        <v>36961</v>
      </c>
      <c r="P240" s="22">
        <v>36014</v>
      </c>
      <c r="Q240" s="26">
        <v>36961</v>
      </c>
      <c r="R240" s="26">
        <v>2210</v>
      </c>
      <c r="S240" s="22" t="s">
        <v>114</v>
      </c>
      <c r="T240" s="22" t="s">
        <v>116</v>
      </c>
      <c r="U240" s="26">
        <v>54.65</v>
      </c>
      <c r="V240" s="26">
        <v>1</v>
      </c>
      <c r="W240" s="26">
        <v>1.92</v>
      </c>
      <c r="X240" s="26">
        <v>0.50600000000000001</v>
      </c>
      <c r="Y240" s="26">
        <f t="shared" si="18"/>
        <v>1.92</v>
      </c>
      <c r="Z240" s="26">
        <f t="shared" si="19"/>
        <v>0.50600000000000001</v>
      </c>
      <c r="AA240" s="26">
        <v>0.26800000000000002</v>
      </c>
      <c r="AB240" s="27">
        <v>3.5210434228399597E-2</v>
      </c>
      <c r="AC240">
        <f t="shared" si="20"/>
        <v>53</v>
      </c>
      <c r="AD240">
        <f t="shared" si="21"/>
        <v>0</v>
      </c>
      <c r="AE240">
        <f t="shared" si="22"/>
        <v>0.1</v>
      </c>
      <c r="AF240">
        <f>'TP Factors'!$D$4</f>
        <v>0.98096512680287296</v>
      </c>
      <c r="AG240">
        <f t="shared" si="23"/>
        <v>0.1</v>
      </c>
    </row>
    <row r="241" spans="1:33">
      <c r="A241" s="22" t="s">
        <v>109</v>
      </c>
      <c r="B241" s="22">
        <v>14</v>
      </c>
      <c r="C241" s="22" t="s">
        <v>110</v>
      </c>
      <c r="D241" s="23">
        <v>33.47</v>
      </c>
      <c r="E241" s="22" t="s">
        <v>111</v>
      </c>
      <c r="F241" s="22">
        <v>3456</v>
      </c>
      <c r="G241" s="24">
        <v>30.5</v>
      </c>
      <c r="H241" s="22" t="s">
        <v>112</v>
      </c>
      <c r="I241" s="22" t="s">
        <v>113</v>
      </c>
      <c r="J241" s="22">
        <v>377</v>
      </c>
      <c r="K241" s="25">
        <v>207.04470827399999</v>
      </c>
      <c r="L241" s="25">
        <v>2704.7773553500001</v>
      </c>
      <c r="M241" s="23">
        <v>0.72</v>
      </c>
      <c r="N241" s="23">
        <v>0.19</v>
      </c>
      <c r="O241" s="22">
        <v>36967</v>
      </c>
      <c r="P241" s="22">
        <v>36020</v>
      </c>
      <c r="Q241" s="26">
        <v>36967</v>
      </c>
      <c r="R241" s="26">
        <v>2210</v>
      </c>
      <c r="S241" s="22" t="s">
        <v>114</v>
      </c>
      <c r="T241" s="22" t="s">
        <v>116</v>
      </c>
      <c r="U241" s="26">
        <v>54.65</v>
      </c>
      <c r="V241" s="26">
        <v>1</v>
      </c>
      <c r="W241" s="26">
        <v>1.92</v>
      </c>
      <c r="X241" s="26">
        <v>0.50600000000000001</v>
      </c>
      <c r="Y241" s="26">
        <f t="shared" si="18"/>
        <v>1.92</v>
      </c>
      <c r="Z241" s="26">
        <f t="shared" si="19"/>
        <v>0.50600000000000001</v>
      </c>
      <c r="AA241" s="26">
        <v>0.26800000000000002</v>
      </c>
      <c r="AB241" s="27">
        <v>0.59466217195877002</v>
      </c>
      <c r="AC241">
        <f t="shared" si="20"/>
        <v>895</v>
      </c>
      <c r="AD241">
        <f t="shared" si="21"/>
        <v>4</v>
      </c>
      <c r="AE241">
        <f t="shared" si="22"/>
        <v>1</v>
      </c>
      <c r="AF241">
        <f>'TP Factors'!$D$4</f>
        <v>0.98096512680287296</v>
      </c>
      <c r="AG241">
        <f t="shared" si="23"/>
        <v>1</v>
      </c>
    </row>
    <row r="242" spans="1:33">
      <c r="A242" s="22" t="s">
        <v>109</v>
      </c>
      <c r="B242" s="22">
        <v>14</v>
      </c>
      <c r="C242" s="22" t="s">
        <v>110</v>
      </c>
      <c r="D242" s="23">
        <v>33.47</v>
      </c>
      <c r="E242" s="22" t="s">
        <v>111</v>
      </c>
      <c r="F242" s="22">
        <v>1234</v>
      </c>
      <c r="G242" s="24">
        <v>0</v>
      </c>
      <c r="H242" s="22" t="s">
        <v>112</v>
      </c>
      <c r="I242" s="22" t="s">
        <v>113</v>
      </c>
      <c r="J242" s="22">
        <v>61</v>
      </c>
      <c r="K242" s="25">
        <v>60.201934432599998</v>
      </c>
      <c r="L242" s="25">
        <v>236.123685744</v>
      </c>
      <c r="M242" s="23">
        <v>0.03</v>
      </c>
      <c r="N242" s="23">
        <v>0</v>
      </c>
      <c r="O242" s="22">
        <v>37977</v>
      </c>
      <c r="P242" s="22">
        <v>37029</v>
      </c>
      <c r="Q242" s="26">
        <v>37977</v>
      </c>
      <c r="R242" s="26">
        <v>5340</v>
      </c>
      <c r="S242" s="22" t="s">
        <v>114</v>
      </c>
      <c r="T242" s="22" t="s">
        <v>129</v>
      </c>
      <c r="U242" s="26">
        <v>54.65</v>
      </c>
      <c r="V242" s="26">
        <v>0</v>
      </c>
      <c r="W242" s="26">
        <v>0.6</v>
      </c>
      <c r="X242" s="26">
        <v>0.13500000000000001</v>
      </c>
      <c r="Y242" s="26">
        <f>W242*0.7</f>
        <v>0.42</v>
      </c>
      <c r="Z242" s="26">
        <f>X242*0.5</f>
        <v>6.7500000000000004E-2</v>
      </c>
      <c r="AA242" s="26">
        <v>0.5</v>
      </c>
      <c r="AB242" s="27">
        <v>5.83472000465418E-2</v>
      </c>
      <c r="AC242">
        <f t="shared" si="20"/>
        <v>164</v>
      </c>
      <c r="AD242">
        <f t="shared" si="21"/>
        <v>0</v>
      </c>
      <c r="AE242">
        <f t="shared" si="22"/>
        <v>0</v>
      </c>
      <c r="AF242">
        <f>'TP Factors'!$D$4</f>
        <v>0.98096512680287296</v>
      </c>
      <c r="AG242">
        <f t="shared" si="23"/>
        <v>0</v>
      </c>
    </row>
    <row r="243" spans="1:33">
      <c r="AB243" s="27">
        <f>SUM(AB2:AB242)</f>
        <v>418.86810437635569</v>
      </c>
      <c r="AD243">
        <f>SUM(AD2:AD242)</f>
        <v>2664</v>
      </c>
      <c r="AG243">
        <f>SUM(AG2:AG242)</f>
        <v>689.20000000000027</v>
      </c>
    </row>
  </sheetData>
  <sortState ref="A2:Z242">
    <sortCondition descending="1" ref="V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43"/>
  <sheetViews>
    <sheetView topLeftCell="J1" workbookViewId="0">
      <pane ySplit="1" topLeftCell="A222" activePane="bottomLeft" state="frozen"/>
      <selection activeCell="O1" sqref="O1"/>
      <selection pane="bottomLeft" activeCell="Z69" sqref="Z69:Z242"/>
    </sheetView>
  </sheetViews>
  <sheetFormatPr defaultRowHeight="12.75"/>
  <cols>
    <col min="1" max="1" width="8.7109375" style="22" bestFit="1" customWidth="1"/>
    <col min="2" max="2" width="11.28515625" style="22" bestFit="1" customWidth="1"/>
    <col min="3" max="3" width="13.2851562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7.85546875" style="25" bestFit="1" customWidth="1"/>
    <col min="12" max="12" width="18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4" style="26" bestFit="1" customWidth="1"/>
    <col min="21" max="21" width="13.42578125" style="26" bestFit="1" customWidth="1"/>
    <col min="22" max="23" width="8.5703125" style="26" bestFit="1" customWidth="1"/>
    <col min="24" max="25" width="8.5703125" style="26" customWidth="1"/>
    <col min="26" max="26" width="8.5703125" style="26" bestFit="1" customWidth="1"/>
    <col min="27" max="27" width="22" style="27" bestFit="1" customWidth="1"/>
    <col min="28" max="28" width="12.5703125" customWidth="1"/>
    <col min="32" max="32" width="11.85546875" customWidth="1"/>
  </cols>
  <sheetData>
    <row r="1" spans="1:32" ht="25.5">
      <c r="A1" s="22" t="s">
        <v>83</v>
      </c>
      <c r="B1" s="22" t="s">
        <v>84</v>
      </c>
      <c r="C1" s="22" t="s">
        <v>85</v>
      </c>
      <c r="D1" s="23" t="s">
        <v>86</v>
      </c>
      <c r="E1" s="22" t="s">
        <v>87</v>
      </c>
      <c r="F1" s="22" t="s">
        <v>88</v>
      </c>
      <c r="G1" s="24" t="s">
        <v>89</v>
      </c>
      <c r="H1" s="22" t="s">
        <v>90</v>
      </c>
      <c r="I1" s="22" t="s">
        <v>91</v>
      </c>
      <c r="J1" s="22" t="s">
        <v>92</v>
      </c>
      <c r="K1" s="25" t="s">
        <v>93</v>
      </c>
      <c r="L1" s="25" t="s">
        <v>94</v>
      </c>
      <c r="M1" s="23" t="s">
        <v>95</v>
      </c>
      <c r="N1" s="23" t="s">
        <v>96</v>
      </c>
      <c r="O1" s="22" t="s">
        <v>97</v>
      </c>
      <c r="P1" s="22" t="s">
        <v>98</v>
      </c>
      <c r="Q1" s="26" t="s">
        <v>99</v>
      </c>
      <c r="R1" s="26" t="s">
        <v>100</v>
      </c>
      <c r="S1" s="22" t="s">
        <v>101</v>
      </c>
      <c r="T1" s="26" t="s">
        <v>103</v>
      </c>
      <c r="U1" s="26" t="s">
        <v>104</v>
      </c>
      <c r="V1" s="26" t="s">
        <v>105</v>
      </c>
      <c r="W1" s="26" t="s">
        <v>106</v>
      </c>
      <c r="X1" s="26" t="s">
        <v>140</v>
      </c>
      <c r="Y1" s="26" t="s">
        <v>141</v>
      </c>
      <c r="Z1" s="26" t="s">
        <v>107</v>
      </c>
      <c r="AA1" s="27" t="s">
        <v>108</v>
      </c>
      <c r="AB1" s="28" t="s">
        <v>142</v>
      </c>
      <c r="AC1" s="28" t="s">
        <v>143</v>
      </c>
      <c r="AD1" s="28" t="s">
        <v>144</v>
      </c>
      <c r="AE1" s="28" t="s">
        <v>145</v>
      </c>
      <c r="AF1" s="28" t="s">
        <v>146</v>
      </c>
    </row>
    <row r="2" spans="1:32">
      <c r="A2" s="22" t="s">
        <v>109</v>
      </c>
      <c r="B2" s="22">
        <v>14</v>
      </c>
      <c r="C2" s="22" t="s">
        <v>110</v>
      </c>
      <c r="D2" s="23">
        <v>33.47</v>
      </c>
      <c r="E2" s="22" t="s">
        <v>111</v>
      </c>
      <c r="F2" s="22">
        <v>3456</v>
      </c>
      <c r="G2" s="24">
        <v>0</v>
      </c>
      <c r="H2" s="22" t="s">
        <v>112</v>
      </c>
      <c r="I2" s="22" t="s">
        <v>113</v>
      </c>
      <c r="J2" s="22">
        <v>99019</v>
      </c>
      <c r="K2" s="25">
        <v>8158.7086020799998</v>
      </c>
      <c r="L2" s="25">
        <v>627654.34741599998</v>
      </c>
      <c r="M2" s="23">
        <v>0</v>
      </c>
      <c r="N2" s="23">
        <v>0</v>
      </c>
      <c r="O2" s="22">
        <v>37084</v>
      </c>
      <c r="P2" s="22">
        <v>36136</v>
      </c>
      <c r="Q2" s="26">
        <v>37084</v>
      </c>
      <c r="R2" s="26">
        <v>3100</v>
      </c>
      <c r="S2" s="22" t="s">
        <v>114</v>
      </c>
      <c r="T2" s="26">
        <v>54.65</v>
      </c>
      <c r="U2" s="26">
        <v>1</v>
      </c>
      <c r="V2" s="26">
        <v>1.2</v>
      </c>
      <c r="W2" s="26">
        <v>6.4000000000000001E-2</v>
      </c>
      <c r="X2" s="26">
        <f>V2</f>
        <v>1.2</v>
      </c>
      <c r="Y2" s="26">
        <f>W2</f>
        <v>6.4000000000000001E-2</v>
      </c>
      <c r="Z2" s="26">
        <v>0.41099999999999998</v>
      </c>
      <c r="AA2" s="27">
        <v>6.5448564993486905E-2</v>
      </c>
      <c r="AB2">
        <f>ROUND(AA2*Z2*T2*102.79,0)</f>
        <v>151</v>
      </c>
      <c r="AC2">
        <f>ROUND(X2*AB2*0.002205,0)</f>
        <v>0</v>
      </c>
      <c r="AD2">
        <f>ROUND(Y2*AB2*0.002205,1)</f>
        <v>0</v>
      </c>
      <c r="AE2">
        <f>'TP Factors'!$D$4</f>
        <v>0.98096512680287296</v>
      </c>
      <c r="AF2">
        <f>ROUND(AD2*AE2,1)</f>
        <v>0</v>
      </c>
    </row>
    <row r="3" spans="1:32">
      <c r="A3" s="22" t="s">
        <v>109</v>
      </c>
      <c r="B3" s="22">
        <v>14</v>
      </c>
      <c r="C3" s="22" t="s">
        <v>110</v>
      </c>
      <c r="D3" s="23">
        <v>33.47</v>
      </c>
      <c r="E3" s="22" t="s">
        <v>111</v>
      </c>
      <c r="F3" s="22">
        <v>3456</v>
      </c>
      <c r="G3" s="24">
        <v>30.5</v>
      </c>
      <c r="H3" s="22" t="s">
        <v>112</v>
      </c>
      <c r="I3" s="22" t="s">
        <v>113</v>
      </c>
      <c r="J3" s="22">
        <v>5292</v>
      </c>
      <c r="K3" s="25">
        <v>1125.50811451</v>
      </c>
      <c r="L3" s="25">
        <v>37924.368355500003</v>
      </c>
      <c r="M3" s="23">
        <v>10.16</v>
      </c>
      <c r="N3" s="23">
        <v>2.68</v>
      </c>
      <c r="O3" s="22">
        <v>38461</v>
      </c>
      <c r="P3" s="22">
        <v>37510</v>
      </c>
      <c r="Q3" s="26">
        <v>38461</v>
      </c>
      <c r="R3" s="26">
        <v>3100</v>
      </c>
      <c r="S3" s="22" t="s">
        <v>114</v>
      </c>
      <c r="T3" s="26">
        <v>54.65</v>
      </c>
      <c r="U3" s="26">
        <v>1</v>
      </c>
      <c r="V3" s="26">
        <v>1.2</v>
      </c>
      <c r="W3" s="26">
        <v>6.4000000000000001E-2</v>
      </c>
      <c r="X3" s="26">
        <f t="shared" ref="X3:Y66" si="0">V3</f>
        <v>1.2</v>
      </c>
      <c r="Y3" s="26">
        <f t="shared" si="0"/>
        <v>6.4000000000000001E-2</v>
      </c>
      <c r="Z3" s="26">
        <v>0.41099999999999998</v>
      </c>
      <c r="AA3" s="27">
        <v>4.2138865294915497</v>
      </c>
      <c r="AB3">
        <f t="shared" ref="AB3:AB66" si="1">ROUND(AA3*Z3*T3*102.79,0)</f>
        <v>9729</v>
      </c>
      <c r="AC3">
        <f t="shared" ref="AC3:AC66" si="2">ROUND(X3*AB3*0.002205,0)</f>
        <v>26</v>
      </c>
      <c r="AD3">
        <f t="shared" ref="AD3:AD66" si="3">ROUND(Y3*AB3*0.002205,1)</f>
        <v>1.4</v>
      </c>
      <c r="AE3">
        <f>'TP Factors'!$D$4</f>
        <v>0.98096512680287296</v>
      </c>
      <c r="AF3">
        <f t="shared" ref="AF3:AF66" si="4">ROUND(AD3*AE3,1)</f>
        <v>1.4</v>
      </c>
    </row>
    <row r="4" spans="1:32">
      <c r="A4" s="22" t="s">
        <v>109</v>
      </c>
      <c r="B4" s="22">
        <v>14</v>
      </c>
      <c r="C4" s="22" t="s">
        <v>110</v>
      </c>
      <c r="D4" s="23">
        <v>33.47</v>
      </c>
      <c r="E4" s="22" t="s">
        <v>111</v>
      </c>
      <c r="F4" s="22">
        <v>3456</v>
      </c>
      <c r="G4" s="24">
        <v>3</v>
      </c>
      <c r="H4" s="22" t="s">
        <v>112</v>
      </c>
      <c r="I4" s="22" t="s">
        <v>113</v>
      </c>
      <c r="J4" s="22">
        <v>1753</v>
      </c>
      <c r="K4" s="25">
        <v>368.74699151599998</v>
      </c>
      <c r="L4" s="25">
        <v>8150.0941715600002</v>
      </c>
      <c r="M4" s="23">
        <v>1.23</v>
      </c>
      <c r="N4" s="23">
        <v>0.16</v>
      </c>
      <c r="O4" s="22">
        <v>38540</v>
      </c>
      <c r="P4" s="22">
        <v>37585</v>
      </c>
      <c r="Q4" s="26">
        <v>38540</v>
      </c>
      <c r="R4" s="26">
        <v>3100</v>
      </c>
      <c r="S4" s="22" t="s">
        <v>114</v>
      </c>
      <c r="T4" s="26">
        <v>54.65</v>
      </c>
      <c r="U4" s="26">
        <v>1</v>
      </c>
      <c r="V4" s="26">
        <v>1.2</v>
      </c>
      <c r="W4" s="26">
        <v>6.4000000000000001E-2</v>
      </c>
      <c r="X4" s="26">
        <f t="shared" si="0"/>
        <v>1.2</v>
      </c>
      <c r="Y4" s="26">
        <f t="shared" si="0"/>
        <v>6.4000000000000001E-2</v>
      </c>
      <c r="Z4" s="26">
        <v>0.41099999999999998</v>
      </c>
      <c r="AA4" s="27">
        <v>1.5250548155514201E-3</v>
      </c>
      <c r="AB4">
        <f t="shared" si="1"/>
        <v>4</v>
      </c>
      <c r="AC4">
        <f t="shared" si="2"/>
        <v>0</v>
      </c>
      <c r="AD4">
        <f t="shared" si="3"/>
        <v>0</v>
      </c>
      <c r="AE4">
        <f>'TP Factors'!$D$4</f>
        <v>0.98096512680287296</v>
      </c>
      <c r="AF4">
        <f t="shared" si="4"/>
        <v>0</v>
      </c>
    </row>
    <row r="5" spans="1:32">
      <c r="A5" s="22" t="s">
        <v>109</v>
      </c>
      <c r="B5" s="22">
        <v>14</v>
      </c>
      <c r="C5" s="22" t="s">
        <v>110</v>
      </c>
      <c r="D5" s="23">
        <v>33.47</v>
      </c>
      <c r="E5" s="22" t="s">
        <v>111</v>
      </c>
      <c r="F5" s="22">
        <v>3456</v>
      </c>
      <c r="G5" s="24">
        <v>30.5</v>
      </c>
      <c r="H5" s="22" t="s">
        <v>112</v>
      </c>
      <c r="I5" s="22" t="s">
        <v>113</v>
      </c>
      <c r="J5" s="22">
        <v>1416</v>
      </c>
      <c r="K5" s="25">
        <v>717.07599186300001</v>
      </c>
      <c r="L5" s="25">
        <v>10150.866162300001</v>
      </c>
      <c r="M5" s="23">
        <v>2.72</v>
      </c>
      <c r="N5" s="23">
        <v>0.72</v>
      </c>
      <c r="O5" s="22">
        <v>38757</v>
      </c>
      <c r="P5" s="22">
        <v>37796</v>
      </c>
      <c r="Q5" s="26">
        <v>38757</v>
      </c>
      <c r="R5" s="26">
        <v>3100</v>
      </c>
      <c r="S5" s="22" t="s">
        <v>114</v>
      </c>
      <c r="T5" s="26">
        <v>54.65</v>
      </c>
      <c r="U5" s="26">
        <v>1</v>
      </c>
      <c r="V5" s="26">
        <v>1.2</v>
      </c>
      <c r="W5" s="26">
        <v>6.4000000000000001E-2</v>
      </c>
      <c r="X5" s="26">
        <f t="shared" si="0"/>
        <v>1.2</v>
      </c>
      <c r="Y5" s="26">
        <f t="shared" si="0"/>
        <v>6.4000000000000001E-2</v>
      </c>
      <c r="Z5" s="26">
        <v>0.41099999999999998</v>
      </c>
      <c r="AA5" s="27">
        <v>1.5628800083519401</v>
      </c>
      <c r="AB5">
        <f t="shared" si="1"/>
        <v>3608</v>
      </c>
      <c r="AC5">
        <f t="shared" si="2"/>
        <v>10</v>
      </c>
      <c r="AD5">
        <f t="shared" si="3"/>
        <v>0.5</v>
      </c>
      <c r="AE5">
        <f>'TP Factors'!$D$4</f>
        <v>0.98096512680287296</v>
      </c>
      <c r="AF5">
        <f t="shared" si="4"/>
        <v>0.5</v>
      </c>
    </row>
    <row r="6" spans="1:32">
      <c r="A6" s="22" t="s">
        <v>109</v>
      </c>
      <c r="B6" s="22">
        <v>14</v>
      </c>
      <c r="C6" s="22" t="s">
        <v>110</v>
      </c>
      <c r="D6" s="23">
        <v>33.47</v>
      </c>
      <c r="E6" s="22" t="s">
        <v>111</v>
      </c>
      <c r="F6" s="22">
        <v>3456</v>
      </c>
      <c r="G6" s="24">
        <v>3</v>
      </c>
      <c r="H6" s="22" t="s">
        <v>112</v>
      </c>
      <c r="I6" s="22" t="s">
        <v>113</v>
      </c>
      <c r="J6" s="22">
        <v>26</v>
      </c>
      <c r="K6" s="25">
        <v>85.904538970999994</v>
      </c>
      <c r="L6" s="25">
        <v>120.706980558</v>
      </c>
      <c r="M6" s="23">
        <v>0.02</v>
      </c>
      <c r="N6" s="23">
        <v>0</v>
      </c>
      <c r="O6" s="22">
        <v>38788</v>
      </c>
      <c r="P6" s="22">
        <v>37824</v>
      </c>
      <c r="Q6" s="26">
        <v>38788</v>
      </c>
      <c r="R6" s="26">
        <v>3100</v>
      </c>
      <c r="S6" s="22" t="s">
        <v>114</v>
      </c>
      <c r="T6" s="26">
        <v>54.65</v>
      </c>
      <c r="U6" s="26">
        <v>1</v>
      </c>
      <c r="V6" s="26">
        <v>1.2</v>
      </c>
      <c r="W6" s="26">
        <v>6.4000000000000001E-2</v>
      </c>
      <c r="X6" s="26">
        <f t="shared" si="0"/>
        <v>1.2</v>
      </c>
      <c r="Y6" s="26">
        <f t="shared" si="0"/>
        <v>6.4000000000000001E-2</v>
      </c>
      <c r="Z6" s="26">
        <v>0.41099999999999998</v>
      </c>
      <c r="AA6" s="27">
        <v>3.3201163257062002E-4</v>
      </c>
      <c r="AB6">
        <f t="shared" si="1"/>
        <v>1</v>
      </c>
      <c r="AC6">
        <f t="shared" si="2"/>
        <v>0</v>
      </c>
      <c r="AD6">
        <f t="shared" si="3"/>
        <v>0</v>
      </c>
      <c r="AE6">
        <f>'TP Factors'!$D$4</f>
        <v>0.98096512680287296</v>
      </c>
      <c r="AF6">
        <f t="shared" si="4"/>
        <v>0</v>
      </c>
    </row>
    <row r="7" spans="1:32">
      <c r="A7" s="22" t="s">
        <v>109</v>
      </c>
      <c r="B7" s="22">
        <v>14</v>
      </c>
      <c r="C7" s="22" t="s">
        <v>110</v>
      </c>
      <c r="D7" s="23">
        <v>33.47</v>
      </c>
      <c r="E7" s="22" t="s">
        <v>111</v>
      </c>
      <c r="F7" s="22">
        <v>3456</v>
      </c>
      <c r="G7" s="24">
        <v>0</v>
      </c>
      <c r="H7" s="22" t="s">
        <v>112</v>
      </c>
      <c r="I7" s="22" t="s">
        <v>113</v>
      </c>
      <c r="J7" s="22">
        <v>99019</v>
      </c>
      <c r="K7" s="25">
        <v>8158.7086020799998</v>
      </c>
      <c r="L7" s="25">
        <v>627654.34741599998</v>
      </c>
      <c r="M7" s="23">
        <v>0</v>
      </c>
      <c r="N7" s="23">
        <v>0</v>
      </c>
      <c r="O7" s="22">
        <v>37084</v>
      </c>
      <c r="P7" s="22">
        <v>36136</v>
      </c>
      <c r="Q7" s="26">
        <v>37084</v>
      </c>
      <c r="R7" s="26">
        <v>3100</v>
      </c>
      <c r="S7" s="22" t="s">
        <v>114</v>
      </c>
      <c r="T7" s="26">
        <v>54.65</v>
      </c>
      <c r="U7" s="26">
        <v>1</v>
      </c>
      <c r="V7" s="26">
        <v>1.2</v>
      </c>
      <c r="W7" s="26">
        <v>6.4000000000000001E-2</v>
      </c>
      <c r="X7" s="26">
        <f t="shared" si="0"/>
        <v>1.2</v>
      </c>
      <c r="Y7" s="26">
        <f t="shared" si="0"/>
        <v>6.4000000000000001E-2</v>
      </c>
      <c r="Z7" s="26">
        <v>0.41099999999999998</v>
      </c>
      <c r="AA7" s="27">
        <v>1.7411534204209999E-2</v>
      </c>
      <c r="AB7">
        <f t="shared" si="1"/>
        <v>40</v>
      </c>
      <c r="AC7">
        <f t="shared" si="2"/>
        <v>0</v>
      </c>
      <c r="AD7">
        <f t="shared" si="3"/>
        <v>0</v>
      </c>
      <c r="AE7">
        <f>'TP Factors'!$D$4</f>
        <v>0.98096512680287296</v>
      </c>
      <c r="AF7">
        <f t="shared" si="4"/>
        <v>0</v>
      </c>
    </row>
    <row r="8" spans="1:32">
      <c r="A8" s="22" t="s">
        <v>109</v>
      </c>
      <c r="B8" s="22">
        <v>14</v>
      </c>
      <c r="C8" s="22" t="s">
        <v>110</v>
      </c>
      <c r="D8" s="23">
        <v>33.47</v>
      </c>
      <c r="E8" s="22" t="s">
        <v>111</v>
      </c>
      <c r="F8" s="22">
        <v>3456</v>
      </c>
      <c r="G8" s="24">
        <v>30.5</v>
      </c>
      <c r="H8" s="22" t="s">
        <v>112</v>
      </c>
      <c r="I8" s="22" t="s">
        <v>113</v>
      </c>
      <c r="J8" s="22">
        <v>5292</v>
      </c>
      <c r="K8" s="25">
        <v>1125.50811451</v>
      </c>
      <c r="L8" s="25">
        <v>37924.368355500003</v>
      </c>
      <c r="M8" s="23">
        <v>10.16</v>
      </c>
      <c r="N8" s="23">
        <v>2.68</v>
      </c>
      <c r="O8" s="22">
        <v>38461</v>
      </c>
      <c r="P8" s="22">
        <v>37510</v>
      </c>
      <c r="Q8" s="26">
        <v>38461</v>
      </c>
      <c r="R8" s="26">
        <v>3100</v>
      </c>
      <c r="S8" s="22" t="s">
        <v>114</v>
      </c>
      <c r="T8" s="26">
        <v>54.65</v>
      </c>
      <c r="U8" s="26">
        <v>1</v>
      </c>
      <c r="V8" s="26">
        <v>1.2</v>
      </c>
      <c r="W8" s="26">
        <v>6.4000000000000001E-2</v>
      </c>
      <c r="X8" s="26">
        <f t="shared" si="0"/>
        <v>1.2</v>
      </c>
      <c r="Y8" s="26">
        <f t="shared" si="0"/>
        <v>6.4000000000000001E-2</v>
      </c>
      <c r="Z8" s="26">
        <v>0.41099999999999998</v>
      </c>
      <c r="AA8" s="27">
        <v>4.9605271384281604</v>
      </c>
      <c r="AB8">
        <f t="shared" si="1"/>
        <v>11453</v>
      </c>
      <c r="AC8">
        <f t="shared" si="2"/>
        <v>30</v>
      </c>
      <c r="AD8">
        <f t="shared" si="3"/>
        <v>1.6</v>
      </c>
      <c r="AE8">
        <f>'TP Factors'!$D$4</f>
        <v>0.98096512680287296</v>
      </c>
      <c r="AF8">
        <f t="shared" si="4"/>
        <v>1.6</v>
      </c>
    </row>
    <row r="9" spans="1:32">
      <c r="A9" s="22" t="s">
        <v>109</v>
      </c>
      <c r="B9" s="22">
        <v>14</v>
      </c>
      <c r="C9" s="22" t="s">
        <v>110</v>
      </c>
      <c r="D9" s="23">
        <v>33.47</v>
      </c>
      <c r="E9" s="22" t="s">
        <v>111</v>
      </c>
      <c r="F9" s="22">
        <v>3456</v>
      </c>
      <c r="G9" s="24">
        <v>30.5</v>
      </c>
      <c r="H9" s="22" t="s">
        <v>112</v>
      </c>
      <c r="I9" s="22" t="s">
        <v>113</v>
      </c>
      <c r="J9" s="22">
        <v>1416</v>
      </c>
      <c r="K9" s="25">
        <v>717.07599186300001</v>
      </c>
      <c r="L9" s="25">
        <v>10150.866162300001</v>
      </c>
      <c r="M9" s="23">
        <v>2.72</v>
      </c>
      <c r="N9" s="23">
        <v>0.72</v>
      </c>
      <c r="O9" s="22">
        <v>38757</v>
      </c>
      <c r="P9" s="22">
        <v>37796</v>
      </c>
      <c r="Q9" s="26">
        <v>38757</v>
      </c>
      <c r="R9" s="26">
        <v>3100</v>
      </c>
      <c r="S9" s="22" t="s">
        <v>114</v>
      </c>
      <c r="T9" s="26">
        <v>54.65</v>
      </c>
      <c r="U9" s="26">
        <v>1</v>
      </c>
      <c r="V9" s="26">
        <v>1.2</v>
      </c>
      <c r="W9" s="26">
        <v>6.4000000000000001E-2</v>
      </c>
      <c r="X9" s="26">
        <f t="shared" si="0"/>
        <v>1.2</v>
      </c>
      <c r="Y9" s="26">
        <f t="shared" si="0"/>
        <v>6.4000000000000001E-2</v>
      </c>
      <c r="Z9" s="26">
        <v>0.41099999999999998</v>
      </c>
      <c r="AA9" s="27">
        <v>0.21872924973295199</v>
      </c>
      <c r="AB9">
        <f t="shared" si="1"/>
        <v>505</v>
      </c>
      <c r="AC9">
        <f t="shared" si="2"/>
        <v>1</v>
      </c>
      <c r="AD9">
        <f t="shared" si="3"/>
        <v>0.1</v>
      </c>
      <c r="AE9">
        <f>'TP Factors'!$D$4</f>
        <v>0.98096512680287296</v>
      </c>
      <c r="AF9">
        <f t="shared" si="4"/>
        <v>0.1</v>
      </c>
    </row>
    <row r="10" spans="1:32">
      <c r="A10" s="22" t="s">
        <v>109</v>
      </c>
      <c r="B10" s="22">
        <v>14</v>
      </c>
      <c r="C10" s="22" t="s">
        <v>110</v>
      </c>
      <c r="D10" s="23">
        <v>33.47</v>
      </c>
      <c r="E10" s="22" t="s">
        <v>111</v>
      </c>
      <c r="F10" s="22">
        <v>3456</v>
      </c>
      <c r="G10" s="24">
        <v>0</v>
      </c>
      <c r="H10" s="22" t="s">
        <v>112</v>
      </c>
      <c r="I10" s="22" t="s">
        <v>113</v>
      </c>
      <c r="J10" s="22">
        <v>99019</v>
      </c>
      <c r="K10" s="25">
        <v>8158.7086020799998</v>
      </c>
      <c r="L10" s="25">
        <v>627654.34741599998</v>
      </c>
      <c r="M10" s="23">
        <v>0</v>
      </c>
      <c r="N10" s="23">
        <v>0</v>
      </c>
      <c r="O10" s="22">
        <v>37084</v>
      </c>
      <c r="P10" s="22">
        <v>36136</v>
      </c>
      <c r="Q10" s="26">
        <v>37084</v>
      </c>
      <c r="R10" s="26">
        <v>3100</v>
      </c>
      <c r="S10" s="22" t="s">
        <v>114</v>
      </c>
      <c r="T10" s="26">
        <v>54.65</v>
      </c>
      <c r="U10" s="26">
        <v>1</v>
      </c>
      <c r="V10" s="26">
        <v>1.2</v>
      </c>
      <c r="W10" s="26">
        <v>6.4000000000000001E-2</v>
      </c>
      <c r="X10" s="26">
        <f t="shared" si="0"/>
        <v>1.2</v>
      </c>
      <c r="Y10" s="26">
        <f t="shared" si="0"/>
        <v>6.4000000000000001E-2</v>
      </c>
      <c r="Z10" s="26">
        <v>0.41099999999999998</v>
      </c>
      <c r="AA10" s="27">
        <v>3.78902068702925E-2</v>
      </c>
      <c r="AB10">
        <f t="shared" si="1"/>
        <v>87</v>
      </c>
      <c r="AC10">
        <f t="shared" si="2"/>
        <v>0</v>
      </c>
      <c r="AD10">
        <f t="shared" si="3"/>
        <v>0</v>
      </c>
      <c r="AE10">
        <f>'TP Factors'!$D$4</f>
        <v>0.98096512680287296</v>
      </c>
      <c r="AF10">
        <f t="shared" si="4"/>
        <v>0</v>
      </c>
    </row>
    <row r="11" spans="1:32">
      <c r="A11" s="22" t="s">
        <v>109</v>
      </c>
      <c r="B11" s="22">
        <v>14</v>
      </c>
      <c r="C11" s="22" t="s">
        <v>110</v>
      </c>
      <c r="D11" s="23">
        <v>33.47</v>
      </c>
      <c r="E11" s="22" t="s">
        <v>111</v>
      </c>
      <c r="F11" s="22">
        <v>3456</v>
      </c>
      <c r="G11" s="24">
        <v>30.5</v>
      </c>
      <c r="H11" s="22" t="s">
        <v>112</v>
      </c>
      <c r="I11" s="22" t="s">
        <v>113</v>
      </c>
      <c r="J11" s="22">
        <v>2621</v>
      </c>
      <c r="K11" s="25">
        <v>722.97699659199998</v>
      </c>
      <c r="L11" s="25">
        <v>18784.4793087</v>
      </c>
      <c r="M11" s="23">
        <v>5.03</v>
      </c>
      <c r="N11" s="23">
        <v>1.33</v>
      </c>
      <c r="O11" s="22">
        <v>38438</v>
      </c>
      <c r="P11" s="22">
        <v>37487</v>
      </c>
      <c r="Q11" s="26">
        <v>38438</v>
      </c>
      <c r="R11" s="26">
        <v>3100</v>
      </c>
      <c r="S11" s="22" t="s">
        <v>114</v>
      </c>
      <c r="T11" s="26">
        <v>54.65</v>
      </c>
      <c r="U11" s="26">
        <v>1</v>
      </c>
      <c r="V11" s="26">
        <v>1.2</v>
      </c>
      <c r="W11" s="26">
        <v>6.4000000000000001E-2</v>
      </c>
      <c r="X11" s="26">
        <f t="shared" si="0"/>
        <v>1.2</v>
      </c>
      <c r="Y11" s="26">
        <f t="shared" si="0"/>
        <v>6.4000000000000001E-2</v>
      </c>
      <c r="Z11" s="26">
        <v>0.41099999999999998</v>
      </c>
      <c r="AA11" s="27">
        <v>4.36880523916646</v>
      </c>
      <c r="AB11">
        <f t="shared" si="1"/>
        <v>10087</v>
      </c>
      <c r="AC11">
        <f t="shared" si="2"/>
        <v>27</v>
      </c>
      <c r="AD11">
        <f t="shared" si="3"/>
        <v>1.4</v>
      </c>
      <c r="AE11">
        <f>'TP Factors'!$D$4</f>
        <v>0.98096512680287296</v>
      </c>
      <c r="AF11">
        <f t="shared" si="4"/>
        <v>1.4</v>
      </c>
    </row>
    <row r="12" spans="1:32">
      <c r="A12" s="22" t="s">
        <v>109</v>
      </c>
      <c r="B12" s="22">
        <v>14</v>
      </c>
      <c r="C12" s="22" t="s">
        <v>110</v>
      </c>
      <c r="D12" s="23">
        <v>33.47</v>
      </c>
      <c r="E12" s="22" t="s">
        <v>111</v>
      </c>
      <c r="F12" s="22">
        <v>3456</v>
      </c>
      <c r="G12" s="24">
        <v>3</v>
      </c>
      <c r="H12" s="22" t="s">
        <v>112</v>
      </c>
      <c r="I12" s="22" t="s">
        <v>113</v>
      </c>
      <c r="J12" s="22">
        <v>1753</v>
      </c>
      <c r="K12" s="25">
        <v>368.74699151599998</v>
      </c>
      <c r="L12" s="25">
        <v>8150.0941715600002</v>
      </c>
      <c r="M12" s="23">
        <v>1.23</v>
      </c>
      <c r="N12" s="23">
        <v>0.16</v>
      </c>
      <c r="O12" s="22">
        <v>38540</v>
      </c>
      <c r="P12" s="22">
        <v>37585</v>
      </c>
      <c r="Q12" s="26">
        <v>38540</v>
      </c>
      <c r="R12" s="26">
        <v>3100</v>
      </c>
      <c r="S12" s="22" t="s">
        <v>114</v>
      </c>
      <c r="T12" s="26">
        <v>54.65</v>
      </c>
      <c r="U12" s="26">
        <v>1</v>
      </c>
      <c r="V12" s="26">
        <v>1.2</v>
      </c>
      <c r="W12" s="26">
        <v>6.4000000000000001E-2</v>
      </c>
      <c r="X12" s="26">
        <f t="shared" si="0"/>
        <v>1.2</v>
      </c>
      <c r="Y12" s="26">
        <f t="shared" si="0"/>
        <v>6.4000000000000001E-2</v>
      </c>
      <c r="Z12" s="26">
        <v>0.41099999999999998</v>
      </c>
      <c r="AA12" s="27">
        <v>5.0076787531444702E-3</v>
      </c>
      <c r="AB12">
        <f t="shared" si="1"/>
        <v>12</v>
      </c>
      <c r="AC12">
        <f t="shared" si="2"/>
        <v>0</v>
      </c>
      <c r="AD12">
        <f t="shared" si="3"/>
        <v>0</v>
      </c>
      <c r="AE12">
        <f>'TP Factors'!$D$4</f>
        <v>0.98096512680287296</v>
      </c>
      <c r="AF12">
        <f t="shared" si="4"/>
        <v>0</v>
      </c>
    </row>
    <row r="13" spans="1:32">
      <c r="A13" s="22" t="s">
        <v>109</v>
      </c>
      <c r="B13" s="22">
        <v>14</v>
      </c>
      <c r="C13" s="22" t="s">
        <v>110</v>
      </c>
      <c r="D13" s="23">
        <v>33.47</v>
      </c>
      <c r="E13" s="22" t="s">
        <v>111</v>
      </c>
      <c r="F13" s="22">
        <v>3456</v>
      </c>
      <c r="G13" s="24">
        <v>30.5</v>
      </c>
      <c r="H13" s="22" t="s">
        <v>112</v>
      </c>
      <c r="I13" s="22" t="s">
        <v>113</v>
      </c>
      <c r="J13" s="22">
        <v>37791</v>
      </c>
      <c r="K13" s="25">
        <v>5404.5268102399996</v>
      </c>
      <c r="L13" s="25">
        <v>270832.97490099998</v>
      </c>
      <c r="M13" s="23">
        <v>72.56</v>
      </c>
      <c r="N13" s="23">
        <v>19.12</v>
      </c>
      <c r="O13" s="22">
        <v>36289</v>
      </c>
      <c r="P13" s="22">
        <v>35349</v>
      </c>
      <c r="Q13" s="26">
        <v>36289</v>
      </c>
      <c r="R13" s="26">
        <v>3100</v>
      </c>
      <c r="S13" s="22" t="s">
        <v>114</v>
      </c>
      <c r="T13" s="26">
        <v>54.65</v>
      </c>
      <c r="U13" s="26">
        <v>1</v>
      </c>
      <c r="V13" s="26">
        <v>1.2</v>
      </c>
      <c r="W13" s="26">
        <v>6.4000000000000001E-2</v>
      </c>
      <c r="X13" s="26">
        <f t="shared" si="0"/>
        <v>1.2</v>
      </c>
      <c r="Y13" s="26">
        <f t="shared" si="0"/>
        <v>6.4000000000000001E-2</v>
      </c>
      <c r="Z13" s="26">
        <v>0.41099999999999998</v>
      </c>
      <c r="AA13" s="27">
        <v>7.91639753754359</v>
      </c>
      <c r="AB13">
        <f t="shared" si="1"/>
        <v>18277</v>
      </c>
      <c r="AC13">
        <f t="shared" si="2"/>
        <v>48</v>
      </c>
      <c r="AD13">
        <f t="shared" si="3"/>
        <v>2.6</v>
      </c>
      <c r="AE13">
        <f>'TP Factors'!$D$4</f>
        <v>0.98096512680287296</v>
      </c>
      <c r="AF13">
        <f t="shared" si="4"/>
        <v>2.6</v>
      </c>
    </row>
    <row r="14" spans="1:32">
      <c r="A14" s="22" t="s">
        <v>109</v>
      </c>
      <c r="B14" s="22">
        <v>14</v>
      </c>
      <c r="C14" s="22" t="s">
        <v>110</v>
      </c>
      <c r="D14" s="23">
        <v>33.47</v>
      </c>
      <c r="E14" s="22" t="s">
        <v>111</v>
      </c>
      <c r="F14" s="22">
        <v>3456</v>
      </c>
      <c r="G14" s="24">
        <v>0</v>
      </c>
      <c r="H14" s="22" t="s">
        <v>112</v>
      </c>
      <c r="I14" s="22" t="s">
        <v>113</v>
      </c>
      <c r="J14" s="22">
        <v>99019</v>
      </c>
      <c r="K14" s="25">
        <v>8158.7086020799998</v>
      </c>
      <c r="L14" s="25">
        <v>627654.34741599998</v>
      </c>
      <c r="M14" s="23">
        <v>0</v>
      </c>
      <c r="N14" s="23">
        <v>0</v>
      </c>
      <c r="O14" s="22">
        <v>37084</v>
      </c>
      <c r="P14" s="22">
        <v>36136</v>
      </c>
      <c r="Q14" s="26">
        <v>37084</v>
      </c>
      <c r="R14" s="26">
        <v>3100</v>
      </c>
      <c r="S14" s="22" t="s">
        <v>114</v>
      </c>
      <c r="T14" s="26">
        <v>54.65</v>
      </c>
      <c r="U14" s="26">
        <v>1</v>
      </c>
      <c r="V14" s="26">
        <v>1.2</v>
      </c>
      <c r="W14" s="26">
        <v>6.4000000000000001E-2</v>
      </c>
      <c r="X14" s="26">
        <f t="shared" si="0"/>
        <v>1.2</v>
      </c>
      <c r="Y14" s="26">
        <f t="shared" si="0"/>
        <v>6.4000000000000001E-2</v>
      </c>
      <c r="Z14" s="26">
        <v>0.41099999999999998</v>
      </c>
      <c r="AA14" s="27">
        <v>3.9660467873396797E-2</v>
      </c>
      <c r="AB14">
        <f t="shared" si="1"/>
        <v>92</v>
      </c>
      <c r="AC14">
        <f t="shared" si="2"/>
        <v>0</v>
      </c>
      <c r="AD14">
        <f t="shared" si="3"/>
        <v>0</v>
      </c>
      <c r="AE14">
        <f>'TP Factors'!$D$4</f>
        <v>0.98096512680287296</v>
      </c>
      <c r="AF14">
        <f t="shared" si="4"/>
        <v>0</v>
      </c>
    </row>
    <row r="15" spans="1:32">
      <c r="A15" s="22" t="s">
        <v>109</v>
      </c>
      <c r="B15" s="22">
        <v>14</v>
      </c>
      <c r="C15" s="22" t="s">
        <v>110</v>
      </c>
      <c r="D15" s="23">
        <v>33.47</v>
      </c>
      <c r="E15" s="22" t="s">
        <v>111</v>
      </c>
      <c r="F15" s="22">
        <v>3456</v>
      </c>
      <c r="G15" s="24">
        <v>0</v>
      </c>
      <c r="H15" s="22" t="s">
        <v>112</v>
      </c>
      <c r="I15" s="22" t="s">
        <v>113</v>
      </c>
      <c r="J15" s="22">
        <v>1766</v>
      </c>
      <c r="K15" s="25">
        <v>863.30774065799994</v>
      </c>
      <c r="L15" s="25">
        <v>11192.8364074</v>
      </c>
      <c r="M15" s="23">
        <v>0</v>
      </c>
      <c r="N15" s="23">
        <v>0</v>
      </c>
      <c r="O15" s="22">
        <v>37646</v>
      </c>
      <c r="P15" s="22">
        <v>36698</v>
      </c>
      <c r="Q15" s="26">
        <v>37646</v>
      </c>
      <c r="R15" s="26">
        <v>3100</v>
      </c>
      <c r="S15" s="22" t="s">
        <v>114</v>
      </c>
      <c r="T15" s="26">
        <v>54.65</v>
      </c>
      <c r="U15" s="26">
        <v>1</v>
      </c>
      <c r="V15" s="26">
        <v>1.2</v>
      </c>
      <c r="W15" s="26">
        <v>6.4000000000000001E-2</v>
      </c>
      <c r="X15" s="26">
        <f t="shared" si="0"/>
        <v>1.2</v>
      </c>
      <c r="Y15" s="26">
        <f t="shared" si="0"/>
        <v>6.4000000000000001E-2</v>
      </c>
      <c r="Z15" s="26">
        <v>0.41099999999999998</v>
      </c>
      <c r="AA15" s="27">
        <v>8.5068509476970004E-5</v>
      </c>
      <c r="AB15">
        <f t="shared" si="1"/>
        <v>0</v>
      </c>
      <c r="AC15">
        <f t="shared" si="2"/>
        <v>0</v>
      </c>
      <c r="AD15">
        <f t="shared" si="3"/>
        <v>0</v>
      </c>
      <c r="AE15">
        <f>'TP Factors'!$D$4</f>
        <v>0.98096512680287296</v>
      </c>
      <c r="AF15">
        <f t="shared" si="4"/>
        <v>0</v>
      </c>
    </row>
    <row r="16" spans="1:32">
      <c r="A16" s="22" t="s">
        <v>109</v>
      </c>
      <c r="B16" s="22">
        <v>14</v>
      </c>
      <c r="C16" s="22" t="s">
        <v>110</v>
      </c>
      <c r="D16" s="23">
        <v>33.47</v>
      </c>
      <c r="E16" s="22" t="s">
        <v>111</v>
      </c>
      <c r="F16" s="22">
        <v>3456</v>
      </c>
      <c r="G16" s="24">
        <v>0</v>
      </c>
      <c r="H16" s="22" t="s">
        <v>112</v>
      </c>
      <c r="I16" s="22" t="s">
        <v>113</v>
      </c>
      <c r="J16" s="22">
        <v>1086</v>
      </c>
      <c r="K16" s="25">
        <v>559.54700844199999</v>
      </c>
      <c r="L16" s="25">
        <v>6883.9454421700002</v>
      </c>
      <c r="M16" s="23">
        <v>0</v>
      </c>
      <c r="N16" s="23">
        <v>0</v>
      </c>
      <c r="O16" s="22">
        <v>38228</v>
      </c>
      <c r="P16" s="22">
        <v>37279</v>
      </c>
      <c r="Q16" s="26">
        <v>38228</v>
      </c>
      <c r="R16" s="26">
        <v>3100</v>
      </c>
      <c r="S16" s="22" t="s">
        <v>114</v>
      </c>
      <c r="T16" s="26">
        <v>54.65</v>
      </c>
      <c r="U16" s="26">
        <v>1</v>
      </c>
      <c r="V16" s="26">
        <v>1.2</v>
      </c>
      <c r="W16" s="26">
        <v>6.4000000000000001E-2</v>
      </c>
      <c r="X16" s="26">
        <f t="shared" si="0"/>
        <v>1.2</v>
      </c>
      <c r="Y16" s="26">
        <f t="shared" si="0"/>
        <v>6.4000000000000001E-2</v>
      </c>
      <c r="Z16" s="26">
        <v>0.41099999999999998</v>
      </c>
      <c r="AA16" s="27">
        <v>2.7151795401092E-4</v>
      </c>
      <c r="AB16">
        <f t="shared" si="1"/>
        <v>1</v>
      </c>
      <c r="AC16">
        <f t="shared" si="2"/>
        <v>0</v>
      </c>
      <c r="AD16">
        <f t="shared" si="3"/>
        <v>0</v>
      </c>
      <c r="AE16">
        <f>'TP Factors'!$D$4</f>
        <v>0.98096512680287296</v>
      </c>
      <c r="AF16">
        <f t="shared" si="4"/>
        <v>0</v>
      </c>
    </row>
    <row r="17" spans="1:32">
      <c r="A17" s="22" t="s">
        <v>109</v>
      </c>
      <c r="B17" s="22">
        <v>14</v>
      </c>
      <c r="C17" s="22" t="s">
        <v>110</v>
      </c>
      <c r="D17" s="23">
        <v>33.47</v>
      </c>
      <c r="E17" s="22" t="s">
        <v>111</v>
      </c>
      <c r="F17" s="22">
        <v>3456</v>
      </c>
      <c r="G17" s="24">
        <v>30.5</v>
      </c>
      <c r="H17" s="22" t="s">
        <v>112</v>
      </c>
      <c r="I17" s="22" t="s">
        <v>113</v>
      </c>
      <c r="J17" s="22">
        <v>5357</v>
      </c>
      <c r="K17" s="25">
        <v>1281.92529309</v>
      </c>
      <c r="L17" s="25">
        <v>38388.012256800001</v>
      </c>
      <c r="M17" s="23">
        <v>10.29</v>
      </c>
      <c r="N17" s="23">
        <v>2.71</v>
      </c>
      <c r="O17" s="22">
        <v>38239</v>
      </c>
      <c r="P17" s="22">
        <v>37290</v>
      </c>
      <c r="Q17" s="26">
        <v>38239</v>
      </c>
      <c r="R17" s="26">
        <v>3100</v>
      </c>
      <c r="S17" s="22" t="s">
        <v>114</v>
      </c>
      <c r="T17" s="26">
        <v>54.65</v>
      </c>
      <c r="U17" s="26">
        <v>1</v>
      </c>
      <c r="V17" s="26">
        <v>1.2</v>
      </c>
      <c r="W17" s="26">
        <v>6.4000000000000001E-2</v>
      </c>
      <c r="X17" s="26">
        <f t="shared" si="0"/>
        <v>1.2</v>
      </c>
      <c r="Y17" s="26">
        <f t="shared" si="0"/>
        <v>6.4000000000000001E-2</v>
      </c>
      <c r="Z17" s="26">
        <v>0.41099999999999998</v>
      </c>
      <c r="AA17" s="27">
        <v>5.5958449484857997</v>
      </c>
      <c r="AB17">
        <f t="shared" si="1"/>
        <v>12920</v>
      </c>
      <c r="AC17">
        <f t="shared" si="2"/>
        <v>34</v>
      </c>
      <c r="AD17">
        <f t="shared" si="3"/>
        <v>1.8</v>
      </c>
      <c r="AE17">
        <f>'TP Factors'!$D$4</f>
        <v>0.98096512680287296</v>
      </c>
      <c r="AF17">
        <f t="shared" si="4"/>
        <v>1.8</v>
      </c>
    </row>
    <row r="18" spans="1:32">
      <c r="A18" s="22" t="s">
        <v>109</v>
      </c>
      <c r="B18" s="22">
        <v>14</v>
      </c>
      <c r="C18" s="22" t="s">
        <v>110</v>
      </c>
      <c r="D18" s="23">
        <v>33.47</v>
      </c>
      <c r="E18" s="22" t="s">
        <v>111</v>
      </c>
      <c r="F18" s="22">
        <v>3456</v>
      </c>
      <c r="G18" s="24">
        <v>3</v>
      </c>
      <c r="H18" s="22" t="s">
        <v>112</v>
      </c>
      <c r="I18" s="22" t="s">
        <v>113</v>
      </c>
      <c r="J18" s="22">
        <v>2171</v>
      </c>
      <c r="K18" s="25">
        <v>463.10924573900002</v>
      </c>
      <c r="L18" s="25">
        <v>10095.15346</v>
      </c>
      <c r="M18" s="23">
        <v>1.52</v>
      </c>
      <c r="N18" s="23">
        <v>0.2</v>
      </c>
      <c r="O18" s="22">
        <v>38288</v>
      </c>
      <c r="P18" s="22">
        <v>37338</v>
      </c>
      <c r="Q18" s="26">
        <v>38288</v>
      </c>
      <c r="R18" s="26">
        <v>3100</v>
      </c>
      <c r="S18" s="22" t="s">
        <v>114</v>
      </c>
      <c r="T18" s="26">
        <v>54.65</v>
      </c>
      <c r="U18" s="26">
        <v>1</v>
      </c>
      <c r="V18" s="26">
        <v>1.2</v>
      </c>
      <c r="W18" s="26">
        <v>6.4000000000000001E-2</v>
      </c>
      <c r="X18" s="26">
        <f t="shared" si="0"/>
        <v>1.2</v>
      </c>
      <c r="Y18" s="26">
        <f t="shared" si="0"/>
        <v>6.4000000000000001E-2</v>
      </c>
      <c r="Z18" s="26">
        <v>0.41099999999999998</v>
      </c>
      <c r="AA18" s="27">
        <v>4.5250724215324997E-3</v>
      </c>
      <c r="AB18">
        <f t="shared" si="1"/>
        <v>10</v>
      </c>
      <c r="AC18">
        <f t="shared" si="2"/>
        <v>0</v>
      </c>
      <c r="AD18">
        <f t="shared" si="3"/>
        <v>0</v>
      </c>
      <c r="AE18">
        <f>'TP Factors'!$D$4</f>
        <v>0.98096512680287296</v>
      </c>
      <c r="AF18">
        <f t="shared" si="4"/>
        <v>0</v>
      </c>
    </row>
    <row r="19" spans="1:32">
      <c r="A19" s="22" t="s">
        <v>109</v>
      </c>
      <c r="B19" s="22">
        <v>14</v>
      </c>
      <c r="C19" s="22" t="s">
        <v>110</v>
      </c>
      <c r="D19" s="23">
        <v>33.47</v>
      </c>
      <c r="E19" s="22" t="s">
        <v>111</v>
      </c>
      <c r="F19" s="22">
        <v>3456</v>
      </c>
      <c r="G19" s="24">
        <v>0</v>
      </c>
      <c r="H19" s="22" t="s">
        <v>112</v>
      </c>
      <c r="I19" s="22" t="s">
        <v>113</v>
      </c>
      <c r="J19" s="22">
        <v>1832</v>
      </c>
      <c r="K19" s="25">
        <v>952.06681819200003</v>
      </c>
      <c r="L19" s="25">
        <v>18419.731857700001</v>
      </c>
      <c r="M19" s="23">
        <v>0</v>
      </c>
      <c r="N19" s="23">
        <v>0</v>
      </c>
      <c r="O19" s="22">
        <v>38300</v>
      </c>
      <c r="P19" s="22">
        <v>37350</v>
      </c>
      <c r="Q19" s="26">
        <v>38300</v>
      </c>
      <c r="R19" s="26">
        <v>3100</v>
      </c>
      <c r="S19" s="22" t="s">
        <v>120</v>
      </c>
      <c r="T19" s="26">
        <v>54.65</v>
      </c>
      <c r="U19" s="26">
        <v>1</v>
      </c>
      <c r="V19" s="26">
        <v>1.2</v>
      </c>
      <c r="W19" s="26">
        <v>6.4000000000000001E-2</v>
      </c>
      <c r="X19" s="26">
        <f t="shared" si="0"/>
        <v>1.2</v>
      </c>
      <c r="Y19" s="26">
        <f t="shared" si="0"/>
        <v>6.4000000000000001E-2</v>
      </c>
      <c r="Z19" s="26">
        <v>0.1</v>
      </c>
      <c r="AA19" s="27">
        <v>2.6661872323601701E-2</v>
      </c>
      <c r="AB19">
        <f t="shared" si="1"/>
        <v>15</v>
      </c>
      <c r="AC19">
        <f t="shared" si="2"/>
        <v>0</v>
      </c>
      <c r="AD19">
        <f t="shared" si="3"/>
        <v>0</v>
      </c>
      <c r="AE19">
        <f>'TP Factors'!$D$4</f>
        <v>0.98096512680287296</v>
      </c>
      <c r="AF19">
        <f t="shared" si="4"/>
        <v>0</v>
      </c>
    </row>
    <row r="20" spans="1:32">
      <c r="A20" s="22" t="s">
        <v>109</v>
      </c>
      <c r="B20" s="22">
        <v>14</v>
      </c>
      <c r="C20" s="22" t="s">
        <v>110</v>
      </c>
      <c r="D20" s="23">
        <v>33.47</v>
      </c>
      <c r="E20" s="22" t="s">
        <v>111</v>
      </c>
      <c r="F20" s="22">
        <v>3456</v>
      </c>
      <c r="G20" s="24">
        <v>30.5</v>
      </c>
      <c r="H20" s="22" t="s">
        <v>112</v>
      </c>
      <c r="I20" s="22" t="s">
        <v>113</v>
      </c>
      <c r="J20" s="22">
        <v>45</v>
      </c>
      <c r="K20" s="25">
        <v>80.517961277400005</v>
      </c>
      <c r="L20" s="25">
        <v>346.54561641599997</v>
      </c>
      <c r="M20" s="23">
        <v>0.09</v>
      </c>
      <c r="N20" s="23">
        <v>0.02</v>
      </c>
      <c r="O20" s="22">
        <v>38348</v>
      </c>
      <c r="P20" s="22">
        <v>37398</v>
      </c>
      <c r="Q20" s="26">
        <v>38348</v>
      </c>
      <c r="R20" s="26">
        <v>3100</v>
      </c>
      <c r="S20" s="22" t="s">
        <v>120</v>
      </c>
      <c r="T20" s="26">
        <v>54.65</v>
      </c>
      <c r="U20" s="26">
        <v>1</v>
      </c>
      <c r="V20" s="26">
        <v>1.2</v>
      </c>
      <c r="W20" s="26">
        <v>6.4000000000000001E-2</v>
      </c>
      <c r="X20" s="26">
        <f t="shared" si="0"/>
        <v>1.2</v>
      </c>
      <c r="Y20" s="26">
        <f t="shared" si="0"/>
        <v>6.4000000000000001E-2</v>
      </c>
      <c r="Z20" s="26">
        <v>0.1</v>
      </c>
      <c r="AA20" s="27">
        <v>8.3507950414130103E-2</v>
      </c>
      <c r="AB20">
        <f t="shared" si="1"/>
        <v>47</v>
      </c>
      <c r="AC20">
        <f t="shared" si="2"/>
        <v>0</v>
      </c>
      <c r="AD20">
        <f t="shared" si="3"/>
        <v>0</v>
      </c>
      <c r="AE20">
        <f>'TP Factors'!$D$4</f>
        <v>0.98096512680287296</v>
      </c>
      <c r="AF20">
        <f t="shared" si="4"/>
        <v>0</v>
      </c>
    </row>
    <row r="21" spans="1:32">
      <c r="A21" s="22" t="s">
        <v>109</v>
      </c>
      <c r="B21" s="22">
        <v>14</v>
      </c>
      <c r="C21" s="22" t="s">
        <v>110</v>
      </c>
      <c r="D21" s="23">
        <v>33.47</v>
      </c>
      <c r="E21" s="22" t="s">
        <v>111</v>
      </c>
      <c r="F21" s="22">
        <v>3456</v>
      </c>
      <c r="G21" s="24">
        <v>30.5</v>
      </c>
      <c r="H21" s="22" t="s">
        <v>112</v>
      </c>
      <c r="I21" s="22" t="s">
        <v>113</v>
      </c>
      <c r="J21" s="22">
        <v>81</v>
      </c>
      <c r="K21" s="25">
        <v>102.999447872</v>
      </c>
      <c r="L21" s="25">
        <v>577.67425821200004</v>
      </c>
      <c r="M21" s="23">
        <v>0.16</v>
      </c>
      <c r="N21" s="23">
        <v>0.04</v>
      </c>
      <c r="O21" s="22">
        <v>38371</v>
      </c>
      <c r="P21" s="22">
        <v>37421</v>
      </c>
      <c r="Q21" s="26">
        <v>38371</v>
      </c>
      <c r="R21" s="26">
        <v>3100</v>
      </c>
      <c r="S21" s="22" t="s">
        <v>114</v>
      </c>
      <c r="T21" s="26">
        <v>54.65</v>
      </c>
      <c r="U21" s="26">
        <v>1</v>
      </c>
      <c r="V21" s="26">
        <v>1.2</v>
      </c>
      <c r="W21" s="26">
        <v>6.4000000000000001E-2</v>
      </c>
      <c r="X21" s="26">
        <f t="shared" si="0"/>
        <v>1.2</v>
      </c>
      <c r="Y21" s="26">
        <f t="shared" si="0"/>
        <v>6.4000000000000001E-2</v>
      </c>
      <c r="Z21" s="26">
        <v>0.41099999999999998</v>
      </c>
      <c r="AA21" s="27">
        <v>0.140201157308181</v>
      </c>
      <c r="AB21">
        <f t="shared" si="1"/>
        <v>324</v>
      </c>
      <c r="AC21">
        <f t="shared" si="2"/>
        <v>1</v>
      </c>
      <c r="AD21">
        <f t="shared" si="3"/>
        <v>0</v>
      </c>
      <c r="AE21">
        <f>'TP Factors'!$D$4</f>
        <v>0.98096512680287296</v>
      </c>
      <c r="AF21">
        <f t="shared" si="4"/>
        <v>0</v>
      </c>
    </row>
    <row r="22" spans="1:32">
      <c r="A22" s="22" t="s">
        <v>109</v>
      </c>
      <c r="B22" s="22">
        <v>14</v>
      </c>
      <c r="C22" s="22" t="s">
        <v>110</v>
      </c>
      <c r="D22" s="23">
        <v>33.47</v>
      </c>
      <c r="E22" s="22" t="s">
        <v>111</v>
      </c>
      <c r="F22" s="22">
        <v>3456</v>
      </c>
      <c r="G22" s="24">
        <v>30.5</v>
      </c>
      <c r="H22" s="22" t="s">
        <v>112</v>
      </c>
      <c r="I22" s="22" t="s">
        <v>113</v>
      </c>
      <c r="J22" s="22">
        <v>74</v>
      </c>
      <c r="K22" s="25">
        <v>176.10638134199999</v>
      </c>
      <c r="L22" s="25">
        <v>565.43596319999995</v>
      </c>
      <c r="M22" s="23">
        <v>0.14000000000000001</v>
      </c>
      <c r="N22" s="23">
        <v>0.04</v>
      </c>
      <c r="O22" s="22">
        <v>38372</v>
      </c>
      <c r="P22" s="22">
        <v>37422</v>
      </c>
      <c r="Q22" s="26">
        <v>38372</v>
      </c>
      <c r="R22" s="26">
        <v>3100</v>
      </c>
      <c r="S22" s="22" t="s">
        <v>120</v>
      </c>
      <c r="T22" s="26">
        <v>54.65</v>
      </c>
      <c r="U22" s="26">
        <v>1</v>
      </c>
      <c r="V22" s="26">
        <v>1.2</v>
      </c>
      <c r="W22" s="26">
        <v>6.4000000000000001E-2</v>
      </c>
      <c r="X22" s="26">
        <f t="shared" si="0"/>
        <v>1.2</v>
      </c>
      <c r="Y22" s="26">
        <f t="shared" si="0"/>
        <v>6.4000000000000001E-2</v>
      </c>
      <c r="Z22" s="26">
        <v>0.1</v>
      </c>
      <c r="AA22" s="27">
        <v>0.138923250941242</v>
      </c>
      <c r="AB22">
        <f t="shared" si="1"/>
        <v>78</v>
      </c>
      <c r="AC22">
        <f t="shared" si="2"/>
        <v>0</v>
      </c>
      <c r="AD22">
        <f t="shared" si="3"/>
        <v>0</v>
      </c>
      <c r="AE22">
        <f>'TP Factors'!$D$4</f>
        <v>0.98096512680287296</v>
      </c>
      <c r="AF22">
        <f t="shared" si="4"/>
        <v>0</v>
      </c>
    </row>
    <row r="23" spans="1:32">
      <c r="A23" s="22" t="s">
        <v>109</v>
      </c>
      <c r="B23" s="22">
        <v>14</v>
      </c>
      <c r="C23" s="22" t="s">
        <v>110</v>
      </c>
      <c r="D23" s="23">
        <v>33.47</v>
      </c>
      <c r="E23" s="22" t="s">
        <v>111</v>
      </c>
      <c r="F23" s="22">
        <v>3456</v>
      </c>
      <c r="G23" s="24">
        <v>0</v>
      </c>
      <c r="H23" s="22" t="s">
        <v>112</v>
      </c>
      <c r="I23" s="22" t="s">
        <v>113</v>
      </c>
      <c r="J23" s="22">
        <v>343</v>
      </c>
      <c r="K23" s="25">
        <v>376.11419233800001</v>
      </c>
      <c r="L23" s="25">
        <v>3448.1896720599998</v>
      </c>
      <c r="M23" s="23">
        <v>0</v>
      </c>
      <c r="N23" s="23">
        <v>0</v>
      </c>
      <c r="O23" s="22">
        <v>38379</v>
      </c>
      <c r="P23" s="22">
        <v>37429</v>
      </c>
      <c r="Q23" s="26">
        <v>38379</v>
      </c>
      <c r="R23" s="26">
        <v>3100</v>
      </c>
      <c r="S23" s="22" t="s">
        <v>120</v>
      </c>
      <c r="T23" s="26">
        <v>54.65</v>
      </c>
      <c r="U23" s="26">
        <v>1</v>
      </c>
      <c r="V23" s="26">
        <v>1.2</v>
      </c>
      <c r="W23" s="26">
        <v>6.4000000000000001E-2</v>
      </c>
      <c r="X23" s="26">
        <f t="shared" si="0"/>
        <v>1.2</v>
      </c>
      <c r="Y23" s="26">
        <f t="shared" si="0"/>
        <v>6.4000000000000001E-2</v>
      </c>
      <c r="Z23" s="26">
        <v>0.1</v>
      </c>
      <c r="AA23" s="27">
        <v>1.9400145388769299E-3</v>
      </c>
      <c r="AB23">
        <f t="shared" si="1"/>
        <v>1</v>
      </c>
      <c r="AC23">
        <f t="shared" si="2"/>
        <v>0</v>
      </c>
      <c r="AD23">
        <f t="shared" si="3"/>
        <v>0</v>
      </c>
      <c r="AE23">
        <f>'TP Factors'!$D$4</f>
        <v>0.98096512680287296</v>
      </c>
      <c r="AF23">
        <f t="shared" si="4"/>
        <v>0</v>
      </c>
    </row>
    <row r="24" spans="1:32">
      <c r="A24" s="22" t="s">
        <v>109</v>
      </c>
      <c r="B24" s="22">
        <v>14</v>
      </c>
      <c r="C24" s="22" t="s">
        <v>110</v>
      </c>
      <c r="D24" s="23">
        <v>33.47</v>
      </c>
      <c r="E24" s="22" t="s">
        <v>111</v>
      </c>
      <c r="F24" s="22">
        <v>3456</v>
      </c>
      <c r="G24" s="24">
        <v>30.5</v>
      </c>
      <c r="H24" s="22" t="s">
        <v>112</v>
      </c>
      <c r="I24" s="22" t="s">
        <v>113</v>
      </c>
      <c r="J24" s="22">
        <v>973</v>
      </c>
      <c r="K24" s="25">
        <v>648.56615944099997</v>
      </c>
      <c r="L24" s="25">
        <v>7446.5402519199997</v>
      </c>
      <c r="M24" s="23">
        <v>1.87</v>
      </c>
      <c r="N24" s="23">
        <v>0.49</v>
      </c>
      <c r="O24" s="22">
        <v>38380</v>
      </c>
      <c r="P24" s="22">
        <v>37430</v>
      </c>
      <c r="Q24" s="26">
        <v>38380</v>
      </c>
      <c r="R24" s="26">
        <v>3100</v>
      </c>
      <c r="S24" s="22" t="s">
        <v>120</v>
      </c>
      <c r="T24" s="26">
        <v>54.65</v>
      </c>
      <c r="U24" s="26">
        <v>1</v>
      </c>
      <c r="V24" s="26">
        <v>1.2</v>
      </c>
      <c r="W24" s="26">
        <v>6.4000000000000001E-2</v>
      </c>
      <c r="X24" s="26">
        <f t="shared" si="0"/>
        <v>1.2</v>
      </c>
      <c r="Y24" s="26">
        <f t="shared" si="0"/>
        <v>6.4000000000000001E-2</v>
      </c>
      <c r="Z24" s="26">
        <v>0.1</v>
      </c>
      <c r="AA24" s="27">
        <v>1.7968787585458501</v>
      </c>
      <c r="AB24">
        <f t="shared" si="1"/>
        <v>1009</v>
      </c>
      <c r="AC24">
        <f t="shared" si="2"/>
        <v>3</v>
      </c>
      <c r="AD24">
        <f t="shared" si="3"/>
        <v>0.1</v>
      </c>
      <c r="AE24">
        <f>'TP Factors'!$D$4</f>
        <v>0.98096512680287296</v>
      </c>
      <c r="AF24">
        <f t="shared" si="4"/>
        <v>0.1</v>
      </c>
    </row>
    <row r="25" spans="1:32">
      <c r="A25" s="22" t="s">
        <v>109</v>
      </c>
      <c r="B25" s="22">
        <v>14</v>
      </c>
      <c r="C25" s="22" t="s">
        <v>110</v>
      </c>
      <c r="D25" s="23">
        <v>33.47</v>
      </c>
      <c r="E25" s="22" t="s">
        <v>111</v>
      </c>
      <c r="F25" s="22">
        <v>3456</v>
      </c>
      <c r="G25" s="24">
        <v>30.5</v>
      </c>
      <c r="H25" s="22" t="s">
        <v>112</v>
      </c>
      <c r="I25" s="22" t="s">
        <v>113</v>
      </c>
      <c r="J25" s="22">
        <v>8578</v>
      </c>
      <c r="K25" s="25">
        <v>1137.3664774199999</v>
      </c>
      <c r="L25" s="25">
        <v>57806.6814342</v>
      </c>
      <c r="M25" s="23">
        <v>16.47</v>
      </c>
      <c r="N25" s="23">
        <v>4.34</v>
      </c>
      <c r="O25" s="22">
        <v>38383</v>
      </c>
      <c r="P25" s="22">
        <v>37433</v>
      </c>
      <c r="Q25" s="26">
        <v>38383</v>
      </c>
      <c r="R25" s="26">
        <v>3100</v>
      </c>
      <c r="S25" s="22" t="s">
        <v>124</v>
      </c>
      <c r="T25" s="26">
        <v>54.65</v>
      </c>
      <c r="U25" s="26">
        <v>1</v>
      </c>
      <c r="V25" s="26">
        <v>1.2</v>
      </c>
      <c r="W25" s="26">
        <v>6.4000000000000001E-2</v>
      </c>
      <c r="X25" s="26">
        <f t="shared" si="0"/>
        <v>1.2</v>
      </c>
      <c r="Y25" s="26">
        <f t="shared" si="0"/>
        <v>6.4000000000000001E-2</v>
      </c>
      <c r="Z25" s="26">
        <v>0.41099999999999998</v>
      </c>
      <c r="AA25" s="27">
        <v>12.020078314499999</v>
      </c>
      <c r="AB25">
        <f t="shared" si="1"/>
        <v>27752</v>
      </c>
      <c r="AC25">
        <f t="shared" si="2"/>
        <v>73</v>
      </c>
      <c r="AD25">
        <f t="shared" si="3"/>
        <v>3.9</v>
      </c>
      <c r="AE25">
        <f>'TP Factors'!$D$4</f>
        <v>0.98096512680287296</v>
      </c>
      <c r="AF25">
        <f t="shared" si="4"/>
        <v>3.8</v>
      </c>
    </row>
    <row r="26" spans="1:32">
      <c r="A26" s="22" t="s">
        <v>109</v>
      </c>
      <c r="B26" s="22">
        <v>14</v>
      </c>
      <c r="C26" s="22" t="s">
        <v>110</v>
      </c>
      <c r="D26" s="23">
        <v>33.47</v>
      </c>
      <c r="E26" s="22" t="s">
        <v>111</v>
      </c>
      <c r="F26" s="22">
        <v>3456</v>
      </c>
      <c r="G26" s="24">
        <v>0</v>
      </c>
      <c r="H26" s="22" t="s">
        <v>112</v>
      </c>
      <c r="I26" s="22" t="s">
        <v>113</v>
      </c>
      <c r="J26" s="22">
        <v>37</v>
      </c>
      <c r="K26" s="25">
        <v>91.005953750299994</v>
      </c>
      <c r="L26" s="25">
        <v>235.83518426200001</v>
      </c>
      <c r="M26" s="23">
        <v>0</v>
      </c>
      <c r="N26" s="23">
        <v>0</v>
      </c>
      <c r="O26" s="22">
        <v>38396</v>
      </c>
      <c r="P26" s="22">
        <v>37445</v>
      </c>
      <c r="Q26" s="26">
        <v>38396</v>
      </c>
      <c r="R26" s="26">
        <v>3100</v>
      </c>
      <c r="S26" s="22" t="s">
        <v>114</v>
      </c>
      <c r="T26" s="26">
        <v>54.65</v>
      </c>
      <c r="U26" s="26">
        <v>1</v>
      </c>
      <c r="V26" s="26">
        <v>1.2</v>
      </c>
      <c r="W26" s="26">
        <v>6.4000000000000001E-2</v>
      </c>
      <c r="X26" s="26">
        <f t="shared" si="0"/>
        <v>1.2</v>
      </c>
      <c r="Y26" s="26">
        <f t="shared" si="0"/>
        <v>6.4000000000000001E-2</v>
      </c>
      <c r="Z26" s="26">
        <v>0.41099999999999998</v>
      </c>
      <c r="AA26" s="27">
        <v>1.4255061148499E-4</v>
      </c>
      <c r="AB26">
        <f t="shared" si="1"/>
        <v>0</v>
      </c>
      <c r="AC26">
        <f t="shared" si="2"/>
        <v>0</v>
      </c>
      <c r="AD26">
        <f t="shared" si="3"/>
        <v>0</v>
      </c>
      <c r="AE26">
        <f>'TP Factors'!$D$4</f>
        <v>0.98096512680287296</v>
      </c>
      <c r="AF26">
        <f t="shared" si="4"/>
        <v>0</v>
      </c>
    </row>
    <row r="27" spans="1:32">
      <c r="A27" s="22" t="s">
        <v>109</v>
      </c>
      <c r="B27" s="22">
        <v>14</v>
      </c>
      <c r="C27" s="22" t="s">
        <v>110</v>
      </c>
      <c r="D27" s="23">
        <v>33.47</v>
      </c>
      <c r="E27" s="22" t="s">
        <v>111</v>
      </c>
      <c r="F27" s="22">
        <v>3456</v>
      </c>
      <c r="G27" s="24">
        <v>0</v>
      </c>
      <c r="H27" s="22" t="s">
        <v>112</v>
      </c>
      <c r="I27" s="22" t="s">
        <v>113</v>
      </c>
      <c r="J27" s="22">
        <v>3</v>
      </c>
      <c r="K27" s="25">
        <v>50.227840014900003</v>
      </c>
      <c r="L27" s="25">
        <v>21.453769829799999</v>
      </c>
      <c r="M27" s="23">
        <v>0</v>
      </c>
      <c r="N27" s="23">
        <v>0</v>
      </c>
      <c r="O27" s="22">
        <v>38413</v>
      </c>
      <c r="P27" s="22">
        <v>37462</v>
      </c>
      <c r="Q27" s="26">
        <v>38413</v>
      </c>
      <c r="R27" s="26">
        <v>3100</v>
      </c>
      <c r="S27" s="22" t="s">
        <v>114</v>
      </c>
      <c r="T27" s="26">
        <v>54.65</v>
      </c>
      <c r="U27" s="26">
        <v>1</v>
      </c>
      <c r="V27" s="26">
        <v>1.2</v>
      </c>
      <c r="W27" s="26">
        <v>6.4000000000000001E-2</v>
      </c>
      <c r="X27" s="26">
        <f t="shared" si="0"/>
        <v>1.2</v>
      </c>
      <c r="Y27" s="26">
        <f t="shared" si="0"/>
        <v>6.4000000000000001E-2</v>
      </c>
      <c r="Z27" s="26">
        <v>0.41099999999999998</v>
      </c>
      <c r="AA27" s="27">
        <v>1.0236455678905899E-3</v>
      </c>
      <c r="AB27">
        <f t="shared" si="1"/>
        <v>2</v>
      </c>
      <c r="AC27">
        <f t="shared" si="2"/>
        <v>0</v>
      </c>
      <c r="AD27">
        <f t="shared" si="3"/>
        <v>0</v>
      </c>
      <c r="AE27">
        <f>'TP Factors'!$D$4</f>
        <v>0.98096512680287296</v>
      </c>
      <c r="AF27">
        <f t="shared" si="4"/>
        <v>0</v>
      </c>
    </row>
    <row r="28" spans="1:32">
      <c r="A28" s="22" t="s">
        <v>109</v>
      </c>
      <c r="B28" s="22">
        <v>14</v>
      </c>
      <c r="C28" s="22" t="s">
        <v>110</v>
      </c>
      <c r="D28" s="23">
        <v>33.47</v>
      </c>
      <c r="E28" s="22" t="s">
        <v>111</v>
      </c>
      <c r="F28" s="22">
        <v>3456</v>
      </c>
      <c r="G28" s="24">
        <v>30.5</v>
      </c>
      <c r="H28" s="22" t="s">
        <v>112</v>
      </c>
      <c r="I28" s="22" t="s">
        <v>113</v>
      </c>
      <c r="J28" s="22">
        <v>111</v>
      </c>
      <c r="K28" s="25">
        <v>232.70435795099999</v>
      </c>
      <c r="L28" s="25">
        <v>794.88802621699995</v>
      </c>
      <c r="M28" s="23">
        <v>0.21</v>
      </c>
      <c r="N28" s="23">
        <v>0.06</v>
      </c>
      <c r="O28" s="22">
        <v>38420</v>
      </c>
      <c r="P28" s="22">
        <v>37469</v>
      </c>
      <c r="Q28" s="26">
        <v>38420</v>
      </c>
      <c r="R28" s="26">
        <v>3100</v>
      </c>
      <c r="S28" s="22" t="s">
        <v>114</v>
      </c>
      <c r="T28" s="26">
        <v>54.65</v>
      </c>
      <c r="U28" s="26">
        <v>1</v>
      </c>
      <c r="V28" s="26">
        <v>1.2</v>
      </c>
      <c r="W28" s="26">
        <v>6.4000000000000001E-2</v>
      </c>
      <c r="X28" s="26">
        <f t="shared" si="0"/>
        <v>1.2</v>
      </c>
      <c r="Y28" s="26">
        <f t="shared" si="0"/>
        <v>6.4000000000000001E-2</v>
      </c>
      <c r="Z28" s="26">
        <v>0.41099999999999998</v>
      </c>
      <c r="AA28" s="27">
        <v>0.17728565715460401</v>
      </c>
      <c r="AB28">
        <f t="shared" si="1"/>
        <v>409</v>
      </c>
      <c r="AC28">
        <f t="shared" si="2"/>
        <v>1</v>
      </c>
      <c r="AD28">
        <f t="shared" si="3"/>
        <v>0.1</v>
      </c>
      <c r="AE28">
        <f>'TP Factors'!$D$4</f>
        <v>0.98096512680287296</v>
      </c>
      <c r="AF28">
        <f t="shared" si="4"/>
        <v>0.1</v>
      </c>
    </row>
    <row r="29" spans="1:32">
      <c r="A29" s="22" t="s">
        <v>109</v>
      </c>
      <c r="B29" s="22">
        <v>14</v>
      </c>
      <c r="C29" s="22" t="s">
        <v>110</v>
      </c>
      <c r="D29" s="23">
        <v>33.47</v>
      </c>
      <c r="E29" s="22" t="s">
        <v>111</v>
      </c>
      <c r="F29" s="22">
        <v>3456</v>
      </c>
      <c r="G29" s="24">
        <v>30.5</v>
      </c>
      <c r="H29" s="22" t="s">
        <v>112</v>
      </c>
      <c r="I29" s="22" t="s">
        <v>113</v>
      </c>
      <c r="J29" s="22">
        <v>1</v>
      </c>
      <c r="K29" s="25">
        <v>27.837615039799999</v>
      </c>
      <c r="L29" s="25">
        <v>6.5717369969000003</v>
      </c>
      <c r="M29" s="23">
        <v>0</v>
      </c>
      <c r="N29" s="23">
        <v>0</v>
      </c>
      <c r="O29" s="22">
        <v>38427</v>
      </c>
      <c r="P29" s="22">
        <v>37476</v>
      </c>
      <c r="Q29" s="26">
        <v>38427</v>
      </c>
      <c r="R29" s="26">
        <v>3100</v>
      </c>
      <c r="S29" s="22" t="s">
        <v>120</v>
      </c>
      <c r="T29" s="26">
        <v>54.65</v>
      </c>
      <c r="U29" s="26">
        <v>1</v>
      </c>
      <c r="V29" s="26">
        <v>1.2</v>
      </c>
      <c r="W29" s="26">
        <v>6.4000000000000001E-2</v>
      </c>
      <c r="X29" s="26">
        <f t="shared" si="0"/>
        <v>1.2</v>
      </c>
      <c r="Y29" s="26">
        <f t="shared" si="0"/>
        <v>6.4000000000000001E-2</v>
      </c>
      <c r="Z29" s="26">
        <v>0.1</v>
      </c>
      <c r="AA29" s="27">
        <v>1.62390508395388E-3</v>
      </c>
      <c r="AB29">
        <f t="shared" si="1"/>
        <v>1</v>
      </c>
      <c r="AC29">
        <f t="shared" si="2"/>
        <v>0</v>
      </c>
      <c r="AD29">
        <f t="shared" si="3"/>
        <v>0</v>
      </c>
      <c r="AE29">
        <f>'TP Factors'!$D$4</f>
        <v>0.98096512680287296</v>
      </c>
      <c r="AF29">
        <f t="shared" si="4"/>
        <v>0</v>
      </c>
    </row>
    <row r="30" spans="1:32">
      <c r="A30" s="22" t="s">
        <v>109</v>
      </c>
      <c r="B30" s="22">
        <v>14</v>
      </c>
      <c r="C30" s="22" t="s">
        <v>110</v>
      </c>
      <c r="D30" s="23">
        <v>33.47</v>
      </c>
      <c r="E30" s="22" t="s">
        <v>111</v>
      </c>
      <c r="F30" s="22">
        <v>3456</v>
      </c>
      <c r="G30" s="24">
        <v>0</v>
      </c>
      <c r="H30" s="22" t="s">
        <v>112</v>
      </c>
      <c r="I30" s="22" t="s">
        <v>113</v>
      </c>
      <c r="J30" s="22">
        <v>53</v>
      </c>
      <c r="K30" s="25">
        <v>115.231077064</v>
      </c>
      <c r="L30" s="25">
        <v>333.37420224700003</v>
      </c>
      <c r="M30" s="23">
        <v>0</v>
      </c>
      <c r="N30" s="23">
        <v>0</v>
      </c>
      <c r="O30" s="22">
        <v>38436</v>
      </c>
      <c r="P30" s="22">
        <v>37485</v>
      </c>
      <c r="Q30" s="26">
        <v>38436</v>
      </c>
      <c r="R30" s="26">
        <v>3100</v>
      </c>
      <c r="S30" s="22" t="s">
        <v>114</v>
      </c>
      <c r="T30" s="26">
        <v>54.65</v>
      </c>
      <c r="U30" s="26">
        <v>1</v>
      </c>
      <c r="V30" s="26">
        <v>1.2</v>
      </c>
      <c r="W30" s="26">
        <v>6.4000000000000001E-2</v>
      </c>
      <c r="X30" s="26">
        <f t="shared" si="0"/>
        <v>1.2</v>
      </c>
      <c r="Y30" s="26">
        <f t="shared" si="0"/>
        <v>6.4000000000000001E-2</v>
      </c>
      <c r="Z30" s="26">
        <v>0.41099999999999998</v>
      </c>
      <c r="AA30" s="27">
        <v>4.8559396341492202E-3</v>
      </c>
      <c r="AB30">
        <f t="shared" si="1"/>
        <v>11</v>
      </c>
      <c r="AC30">
        <f t="shared" si="2"/>
        <v>0</v>
      </c>
      <c r="AD30">
        <f t="shared" si="3"/>
        <v>0</v>
      </c>
      <c r="AE30">
        <f>'TP Factors'!$D$4</f>
        <v>0.98096512680287296</v>
      </c>
      <c r="AF30">
        <f t="shared" si="4"/>
        <v>0</v>
      </c>
    </row>
    <row r="31" spans="1:32">
      <c r="A31" s="22" t="s">
        <v>109</v>
      </c>
      <c r="B31" s="22">
        <v>14</v>
      </c>
      <c r="C31" s="22" t="s">
        <v>110</v>
      </c>
      <c r="D31" s="23">
        <v>33.47</v>
      </c>
      <c r="E31" s="22" t="s">
        <v>111</v>
      </c>
      <c r="F31" s="22">
        <v>3456</v>
      </c>
      <c r="G31" s="24">
        <v>0</v>
      </c>
      <c r="H31" s="22" t="s">
        <v>112</v>
      </c>
      <c r="I31" s="22" t="s">
        <v>113</v>
      </c>
      <c r="J31" s="22">
        <v>93</v>
      </c>
      <c r="K31" s="25">
        <v>137.40309544199999</v>
      </c>
      <c r="L31" s="25">
        <v>938.69410353000001</v>
      </c>
      <c r="M31" s="23">
        <v>0</v>
      </c>
      <c r="N31" s="23">
        <v>0</v>
      </c>
      <c r="O31" s="22">
        <v>38440</v>
      </c>
      <c r="P31" s="22">
        <v>37489</v>
      </c>
      <c r="Q31" s="26">
        <v>38440</v>
      </c>
      <c r="R31" s="26">
        <v>3100</v>
      </c>
      <c r="S31" s="22" t="s">
        <v>120</v>
      </c>
      <c r="T31" s="26">
        <v>54.65</v>
      </c>
      <c r="U31" s="26">
        <v>1</v>
      </c>
      <c r="V31" s="26">
        <v>1.2</v>
      </c>
      <c r="W31" s="26">
        <v>6.4000000000000001E-2</v>
      </c>
      <c r="X31" s="26">
        <f t="shared" si="0"/>
        <v>1.2</v>
      </c>
      <c r="Y31" s="26">
        <f t="shared" si="0"/>
        <v>6.4000000000000001E-2</v>
      </c>
      <c r="Z31" s="26">
        <v>0.1</v>
      </c>
      <c r="AA31" s="27">
        <v>1.6782893969444001E-2</v>
      </c>
      <c r="AB31">
        <f t="shared" si="1"/>
        <v>9</v>
      </c>
      <c r="AC31">
        <f t="shared" si="2"/>
        <v>0</v>
      </c>
      <c r="AD31">
        <f t="shared" si="3"/>
        <v>0</v>
      </c>
      <c r="AE31">
        <f>'TP Factors'!$D$4</f>
        <v>0.98096512680287296</v>
      </c>
      <c r="AF31">
        <f t="shared" si="4"/>
        <v>0</v>
      </c>
    </row>
    <row r="32" spans="1:32">
      <c r="A32" s="22" t="s">
        <v>109</v>
      </c>
      <c r="B32" s="22">
        <v>14</v>
      </c>
      <c r="C32" s="22" t="s">
        <v>110</v>
      </c>
      <c r="D32" s="23">
        <v>33.47</v>
      </c>
      <c r="E32" s="22" t="s">
        <v>111</v>
      </c>
      <c r="F32" s="22">
        <v>3456</v>
      </c>
      <c r="G32" s="24">
        <v>0</v>
      </c>
      <c r="H32" s="22" t="s">
        <v>112</v>
      </c>
      <c r="I32" s="22" t="s">
        <v>113</v>
      </c>
      <c r="J32" s="22">
        <v>63</v>
      </c>
      <c r="K32" s="25">
        <v>117.511522664</v>
      </c>
      <c r="L32" s="25">
        <v>396.74981573000002</v>
      </c>
      <c r="M32" s="23">
        <v>0</v>
      </c>
      <c r="N32" s="23">
        <v>0</v>
      </c>
      <c r="O32" s="22">
        <v>38504</v>
      </c>
      <c r="P32" s="22">
        <v>37552</v>
      </c>
      <c r="Q32" s="26">
        <v>38504</v>
      </c>
      <c r="R32" s="26">
        <v>3100</v>
      </c>
      <c r="S32" s="22" t="s">
        <v>114</v>
      </c>
      <c r="T32" s="26">
        <v>54.65</v>
      </c>
      <c r="U32" s="26">
        <v>1</v>
      </c>
      <c r="V32" s="26">
        <v>1.2</v>
      </c>
      <c r="W32" s="26">
        <v>6.4000000000000001E-2</v>
      </c>
      <c r="X32" s="26">
        <f t="shared" si="0"/>
        <v>1.2</v>
      </c>
      <c r="Y32" s="26">
        <f t="shared" si="0"/>
        <v>6.4000000000000001E-2</v>
      </c>
      <c r="Z32" s="26">
        <v>0.41099999999999998</v>
      </c>
      <c r="AA32" s="27">
        <v>8.2106415936735507E-3</v>
      </c>
      <c r="AB32">
        <f t="shared" si="1"/>
        <v>19</v>
      </c>
      <c r="AC32">
        <f t="shared" si="2"/>
        <v>0</v>
      </c>
      <c r="AD32">
        <f t="shared" si="3"/>
        <v>0</v>
      </c>
      <c r="AE32">
        <f>'TP Factors'!$D$4</f>
        <v>0.98096512680287296</v>
      </c>
      <c r="AF32">
        <f t="shared" si="4"/>
        <v>0</v>
      </c>
    </row>
    <row r="33" spans="1:32">
      <c r="A33" s="22" t="s">
        <v>109</v>
      </c>
      <c r="B33" s="22">
        <v>14</v>
      </c>
      <c r="C33" s="22" t="s">
        <v>110</v>
      </c>
      <c r="D33" s="23">
        <v>33.47</v>
      </c>
      <c r="E33" s="22" t="s">
        <v>111</v>
      </c>
      <c r="F33" s="22">
        <v>3456</v>
      </c>
      <c r="G33" s="24">
        <v>30.5</v>
      </c>
      <c r="H33" s="22" t="s">
        <v>112</v>
      </c>
      <c r="I33" s="22" t="s">
        <v>113</v>
      </c>
      <c r="J33" s="22">
        <v>57</v>
      </c>
      <c r="K33" s="25">
        <v>118.86029169699999</v>
      </c>
      <c r="L33" s="25">
        <v>405.55557363999998</v>
      </c>
      <c r="M33" s="23">
        <v>0.11</v>
      </c>
      <c r="N33" s="23">
        <v>0.03</v>
      </c>
      <c r="O33" s="22">
        <v>38546</v>
      </c>
      <c r="P33" s="22">
        <v>37591</v>
      </c>
      <c r="Q33" s="26">
        <v>38546</v>
      </c>
      <c r="R33" s="26">
        <v>3100</v>
      </c>
      <c r="S33" s="22" t="s">
        <v>114</v>
      </c>
      <c r="T33" s="26">
        <v>54.65</v>
      </c>
      <c r="U33" s="26">
        <v>1</v>
      </c>
      <c r="V33" s="26">
        <v>1.2</v>
      </c>
      <c r="W33" s="26">
        <v>6.4000000000000001E-2</v>
      </c>
      <c r="X33" s="26">
        <f t="shared" si="0"/>
        <v>1.2</v>
      </c>
      <c r="Y33" s="26">
        <f t="shared" si="0"/>
        <v>6.4000000000000001E-2</v>
      </c>
      <c r="Z33" s="26">
        <v>0.41099999999999998</v>
      </c>
      <c r="AA33" s="27">
        <v>9.7954899511640395E-2</v>
      </c>
      <c r="AB33">
        <f t="shared" si="1"/>
        <v>226</v>
      </c>
      <c r="AC33">
        <f t="shared" si="2"/>
        <v>1</v>
      </c>
      <c r="AD33">
        <f t="shared" si="3"/>
        <v>0</v>
      </c>
      <c r="AE33">
        <f>'TP Factors'!$D$4</f>
        <v>0.98096512680287296</v>
      </c>
      <c r="AF33">
        <f t="shared" si="4"/>
        <v>0</v>
      </c>
    </row>
    <row r="34" spans="1:32">
      <c r="A34" s="22" t="s">
        <v>109</v>
      </c>
      <c r="B34" s="22">
        <v>14</v>
      </c>
      <c r="C34" s="22" t="s">
        <v>110</v>
      </c>
      <c r="D34" s="23">
        <v>33.47</v>
      </c>
      <c r="E34" s="22" t="s">
        <v>111</v>
      </c>
      <c r="F34" s="22">
        <v>3456</v>
      </c>
      <c r="G34" s="24">
        <v>0</v>
      </c>
      <c r="H34" s="22" t="s">
        <v>112</v>
      </c>
      <c r="I34" s="22" t="s">
        <v>113</v>
      </c>
      <c r="J34" s="22">
        <v>72</v>
      </c>
      <c r="K34" s="25">
        <v>108.308972169</v>
      </c>
      <c r="L34" s="25">
        <v>457.011115523</v>
      </c>
      <c r="M34" s="23">
        <v>0</v>
      </c>
      <c r="N34" s="23">
        <v>0</v>
      </c>
      <c r="O34" s="22">
        <v>38782</v>
      </c>
      <c r="P34" s="22">
        <v>37818</v>
      </c>
      <c r="Q34" s="26">
        <v>38782</v>
      </c>
      <c r="R34" s="26">
        <v>3100</v>
      </c>
      <c r="S34" s="22" t="s">
        <v>114</v>
      </c>
      <c r="T34" s="26">
        <v>54.65</v>
      </c>
      <c r="U34" s="26">
        <v>1</v>
      </c>
      <c r="V34" s="26">
        <v>1.2</v>
      </c>
      <c r="W34" s="26">
        <v>6.4000000000000001E-2</v>
      </c>
      <c r="X34" s="26">
        <f t="shared" si="0"/>
        <v>1.2</v>
      </c>
      <c r="Y34" s="26">
        <f t="shared" si="0"/>
        <v>6.4000000000000001E-2</v>
      </c>
      <c r="Z34" s="26">
        <v>0.41099999999999998</v>
      </c>
      <c r="AA34" s="27">
        <v>2.5485980386335001E-2</v>
      </c>
      <c r="AB34">
        <f t="shared" si="1"/>
        <v>59</v>
      </c>
      <c r="AC34">
        <f t="shared" si="2"/>
        <v>0</v>
      </c>
      <c r="AD34">
        <f t="shared" si="3"/>
        <v>0</v>
      </c>
      <c r="AE34">
        <f>'TP Factors'!$D$4</f>
        <v>0.98096512680287296</v>
      </c>
      <c r="AF34">
        <f t="shared" si="4"/>
        <v>0</v>
      </c>
    </row>
    <row r="35" spans="1:32">
      <c r="A35" s="22" t="s">
        <v>109</v>
      </c>
      <c r="B35" s="22">
        <v>14</v>
      </c>
      <c r="C35" s="22" t="s">
        <v>110</v>
      </c>
      <c r="D35" s="23">
        <v>33.47</v>
      </c>
      <c r="E35" s="22" t="s">
        <v>111</v>
      </c>
      <c r="F35" s="22">
        <v>3456</v>
      </c>
      <c r="G35" s="24">
        <v>0</v>
      </c>
      <c r="H35" s="22" t="s">
        <v>112</v>
      </c>
      <c r="I35" s="22" t="s">
        <v>113</v>
      </c>
      <c r="J35" s="22">
        <v>5433</v>
      </c>
      <c r="K35" s="25">
        <v>2600.49003004</v>
      </c>
      <c r="L35" s="25">
        <v>34440.168837999998</v>
      </c>
      <c r="M35" s="23">
        <v>0</v>
      </c>
      <c r="N35" s="23">
        <v>0</v>
      </c>
      <c r="O35" s="22">
        <v>37439</v>
      </c>
      <c r="P35" s="22">
        <v>36491</v>
      </c>
      <c r="Q35" s="26">
        <v>37439</v>
      </c>
      <c r="R35" s="26">
        <v>3100</v>
      </c>
      <c r="S35" s="22" t="s">
        <v>124</v>
      </c>
      <c r="T35" s="26">
        <v>54.65</v>
      </c>
      <c r="U35" s="26">
        <v>1</v>
      </c>
      <c r="V35" s="26">
        <v>1.2</v>
      </c>
      <c r="W35" s="26">
        <v>6.4000000000000001E-2</v>
      </c>
      <c r="X35" s="26">
        <f t="shared" si="0"/>
        <v>1.2</v>
      </c>
      <c r="Y35" s="26">
        <f t="shared" si="0"/>
        <v>6.4000000000000001E-2</v>
      </c>
      <c r="Z35" s="26">
        <v>0.41099999999999998</v>
      </c>
      <c r="AA35" s="27">
        <v>0.12636542306984999</v>
      </c>
      <c r="AB35">
        <f t="shared" si="1"/>
        <v>292</v>
      </c>
      <c r="AC35">
        <f t="shared" si="2"/>
        <v>1</v>
      </c>
      <c r="AD35">
        <f t="shared" si="3"/>
        <v>0</v>
      </c>
      <c r="AE35">
        <f>'TP Factors'!$D$4</f>
        <v>0.98096512680287296</v>
      </c>
      <c r="AF35">
        <f t="shared" si="4"/>
        <v>0</v>
      </c>
    </row>
    <row r="36" spans="1:32">
      <c r="A36" s="22" t="s">
        <v>109</v>
      </c>
      <c r="B36" s="22">
        <v>14</v>
      </c>
      <c r="C36" s="22" t="s">
        <v>110</v>
      </c>
      <c r="D36" s="23">
        <v>33.47</v>
      </c>
      <c r="E36" s="22" t="s">
        <v>111</v>
      </c>
      <c r="F36" s="22">
        <v>3456</v>
      </c>
      <c r="G36" s="24">
        <v>30.5</v>
      </c>
      <c r="H36" s="22" t="s">
        <v>112</v>
      </c>
      <c r="I36" s="22" t="s">
        <v>113</v>
      </c>
      <c r="J36" s="22">
        <v>5253</v>
      </c>
      <c r="K36" s="25">
        <v>1372.28670597</v>
      </c>
      <c r="L36" s="25">
        <v>35402.388557400001</v>
      </c>
      <c r="M36" s="23">
        <v>10.09</v>
      </c>
      <c r="N36" s="23">
        <v>2.66</v>
      </c>
      <c r="O36" s="22">
        <v>38172</v>
      </c>
      <c r="P36" s="22">
        <v>37224</v>
      </c>
      <c r="Q36" s="26">
        <v>38172</v>
      </c>
      <c r="R36" s="26">
        <v>3100</v>
      </c>
      <c r="S36" s="22" t="s">
        <v>124</v>
      </c>
      <c r="T36" s="26">
        <v>54.65</v>
      </c>
      <c r="U36" s="26">
        <v>1</v>
      </c>
      <c r="V36" s="26">
        <v>1.2</v>
      </c>
      <c r="W36" s="26">
        <v>6.4000000000000001E-2</v>
      </c>
      <c r="X36" s="26">
        <f t="shared" si="0"/>
        <v>1.2</v>
      </c>
      <c r="Y36" s="26">
        <f t="shared" si="0"/>
        <v>6.4000000000000001E-2</v>
      </c>
      <c r="Z36" s="26">
        <v>0.41099999999999998</v>
      </c>
      <c r="AA36" s="27">
        <v>3.9345811177847998</v>
      </c>
      <c r="AB36">
        <f t="shared" si="1"/>
        <v>9084</v>
      </c>
      <c r="AC36">
        <f t="shared" si="2"/>
        <v>24</v>
      </c>
      <c r="AD36">
        <f t="shared" si="3"/>
        <v>1.3</v>
      </c>
      <c r="AE36">
        <f>'TP Factors'!$D$4</f>
        <v>0.98096512680287296</v>
      </c>
      <c r="AF36">
        <f t="shared" si="4"/>
        <v>1.3</v>
      </c>
    </row>
    <row r="37" spans="1:32">
      <c r="A37" s="22" t="s">
        <v>109</v>
      </c>
      <c r="B37" s="22">
        <v>14</v>
      </c>
      <c r="C37" s="22" t="s">
        <v>110</v>
      </c>
      <c r="D37" s="23">
        <v>33.47</v>
      </c>
      <c r="E37" s="22" t="s">
        <v>111</v>
      </c>
      <c r="F37" s="22">
        <v>3456</v>
      </c>
      <c r="G37" s="24">
        <v>0</v>
      </c>
      <c r="H37" s="22" t="s">
        <v>112</v>
      </c>
      <c r="I37" s="22" t="s">
        <v>113</v>
      </c>
      <c r="J37" s="22">
        <v>1832</v>
      </c>
      <c r="K37" s="25">
        <v>952.06681819200003</v>
      </c>
      <c r="L37" s="25">
        <v>18419.731857700001</v>
      </c>
      <c r="M37" s="23">
        <v>0</v>
      </c>
      <c r="N37" s="23">
        <v>0</v>
      </c>
      <c r="O37" s="22">
        <v>38300</v>
      </c>
      <c r="P37" s="22">
        <v>37350</v>
      </c>
      <c r="Q37" s="26">
        <v>38300</v>
      </c>
      <c r="R37" s="26">
        <v>3100</v>
      </c>
      <c r="S37" s="22" t="s">
        <v>120</v>
      </c>
      <c r="T37" s="26">
        <v>54.65</v>
      </c>
      <c r="U37" s="26">
        <v>1</v>
      </c>
      <c r="V37" s="26">
        <v>1.2</v>
      </c>
      <c r="W37" s="26">
        <v>6.4000000000000001E-2</v>
      </c>
      <c r="X37" s="26">
        <f t="shared" si="0"/>
        <v>1.2</v>
      </c>
      <c r="Y37" s="26">
        <f t="shared" si="0"/>
        <v>6.4000000000000001E-2</v>
      </c>
      <c r="Z37" s="26">
        <v>0.1</v>
      </c>
      <c r="AA37" s="27">
        <v>2.6741368988425101E-3</v>
      </c>
      <c r="AB37">
        <f t="shared" si="1"/>
        <v>2</v>
      </c>
      <c r="AC37">
        <f t="shared" si="2"/>
        <v>0</v>
      </c>
      <c r="AD37">
        <f t="shared" si="3"/>
        <v>0</v>
      </c>
      <c r="AE37">
        <f>'TP Factors'!$D$4</f>
        <v>0.98096512680287296</v>
      </c>
      <c r="AF37">
        <f t="shared" si="4"/>
        <v>0</v>
      </c>
    </row>
    <row r="38" spans="1:32">
      <c r="A38" s="22" t="s">
        <v>109</v>
      </c>
      <c r="B38" s="22">
        <v>14</v>
      </c>
      <c r="C38" s="22" t="s">
        <v>110</v>
      </c>
      <c r="D38" s="23">
        <v>33.47</v>
      </c>
      <c r="E38" s="22" t="s">
        <v>111</v>
      </c>
      <c r="F38" s="22">
        <v>3456</v>
      </c>
      <c r="G38" s="24">
        <v>0</v>
      </c>
      <c r="H38" s="22" t="s">
        <v>112</v>
      </c>
      <c r="I38" s="22" t="s">
        <v>113</v>
      </c>
      <c r="J38" s="22">
        <v>3298</v>
      </c>
      <c r="K38" s="25">
        <v>784.59373037</v>
      </c>
      <c r="L38" s="25">
        <v>20904.979115900001</v>
      </c>
      <c r="M38" s="23">
        <v>0</v>
      </c>
      <c r="N38" s="23">
        <v>0</v>
      </c>
      <c r="O38" s="22">
        <v>38332</v>
      </c>
      <c r="P38" s="22">
        <v>37382</v>
      </c>
      <c r="Q38" s="26">
        <v>38332</v>
      </c>
      <c r="R38" s="26">
        <v>3100</v>
      </c>
      <c r="S38" s="22" t="s">
        <v>124</v>
      </c>
      <c r="T38" s="26">
        <v>54.65</v>
      </c>
      <c r="U38" s="26">
        <v>1</v>
      </c>
      <c r="V38" s="26">
        <v>1.2</v>
      </c>
      <c r="W38" s="26">
        <v>6.4000000000000001E-2</v>
      </c>
      <c r="X38" s="26">
        <f t="shared" si="0"/>
        <v>1.2</v>
      </c>
      <c r="Y38" s="26">
        <f t="shared" si="0"/>
        <v>6.4000000000000001E-2</v>
      </c>
      <c r="Z38" s="26">
        <v>0.41099999999999998</v>
      </c>
      <c r="AA38" s="27">
        <v>5.1877268007839402E-3</v>
      </c>
      <c r="AB38">
        <f t="shared" si="1"/>
        <v>12</v>
      </c>
      <c r="AC38">
        <f t="shared" si="2"/>
        <v>0</v>
      </c>
      <c r="AD38">
        <f t="shared" si="3"/>
        <v>0</v>
      </c>
      <c r="AE38">
        <f>'TP Factors'!$D$4</f>
        <v>0.98096512680287296</v>
      </c>
      <c r="AF38">
        <f t="shared" si="4"/>
        <v>0</v>
      </c>
    </row>
    <row r="39" spans="1:32">
      <c r="A39" s="22" t="s">
        <v>109</v>
      </c>
      <c r="B39" s="22">
        <v>14</v>
      </c>
      <c r="C39" s="22" t="s">
        <v>110</v>
      </c>
      <c r="D39" s="23">
        <v>33.47</v>
      </c>
      <c r="E39" s="22" t="s">
        <v>111</v>
      </c>
      <c r="F39" s="22">
        <v>3456</v>
      </c>
      <c r="G39" s="24">
        <v>0</v>
      </c>
      <c r="H39" s="22" t="s">
        <v>112</v>
      </c>
      <c r="I39" s="22" t="s">
        <v>113</v>
      </c>
      <c r="J39" s="22">
        <v>9678</v>
      </c>
      <c r="K39" s="25">
        <v>1084.5907401300001</v>
      </c>
      <c r="L39" s="25">
        <v>61344.536264800001</v>
      </c>
      <c r="M39" s="23">
        <v>0</v>
      </c>
      <c r="N39" s="23">
        <v>0</v>
      </c>
      <c r="O39" s="22">
        <v>36298</v>
      </c>
      <c r="P39" s="22">
        <v>35358</v>
      </c>
      <c r="Q39" s="26">
        <v>36298</v>
      </c>
      <c r="R39" s="26">
        <v>3100</v>
      </c>
      <c r="S39" s="22" t="s">
        <v>114</v>
      </c>
      <c r="T39" s="26">
        <v>54.65</v>
      </c>
      <c r="U39" s="26">
        <v>1</v>
      </c>
      <c r="V39" s="26">
        <v>1.2</v>
      </c>
      <c r="W39" s="26">
        <v>6.4000000000000001E-2</v>
      </c>
      <c r="X39" s="26">
        <f t="shared" si="0"/>
        <v>1.2</v>
      </c>
      <c r="Y39" s="26">
        <f t="shared" si="0"/>
        <v>6.4000000000000001E-2</v>
      </c>
      <c r="Z39" s="26">
        <v>0.41099999999999998</v>
      </c>
      <c r="AA39" s="27">
        <v>1.4052359738227899E-2</v>
      </c>
      <c r="AB39">
        <f t="shared" si="1"/>
        <v>32</v>
      </c>
      <c r="AC39">
        <f t="shared" si="2"/>
        <v>0</v>
      </c>
      <c r="AD39">
        <f t="shared" si="3"/>
        <v>0</v>
      </c>
      <c r="AE39">
        <f>'TP Factors'!$D$4</f>
        <v>0.98096512680287296</v>
      </c>
      <c r="AF39">
        <f t="shared" si="4"/>
        <v>0</v>
      </c>
    </row>
    <row r="40" spans="1:32">
      <c r="A40" s="22" t="s">
        <v>109</v>
      </c>
      <c r="B40" s="22">
        <v>14</v>
      </c>
      <c r="C40" s="22" t="s">
        <v>110</v>
      </c>
      <c r="D40" s="23">
        <v>33.47</v>
      </c>
      <c r="E40" s="22" t="s">
        <v>111</v>
      </c>
      <c r="F40" s="22">
        <v>3456</v>
      </c>
      <c r="G40" s="24">
        <v>0</v>
      </c>
      <c r="H40" s="22" t="s">
        <v>112</v>
      </c>
      <c r="I40" s="22" t="s">
        <v>113</v>
      </c>
      <c r="J40" s="22">
        <v>24</v>
      </c>
      <c r="K40" s="25">
        <v>61.058891257900001</v>
      </c>
      <c r="L40" s="25">
        <v>155.13168672699999</v>
      </c>
      <c r="M40" s="23">
        <v>0</v>
      </c>
      <c r="N40" s="23">
        <v>0</v>
      </c>
      <c r="O40" s="22">
        <v>36305</v>
      </c>
      <c r="P40" s="22">
        <v>35365</v>
      </c>
      <c r="Q40" s="26">
        <v>36305</v>
      </c>
      <c r="R40" s="26">
        <v>3100</v>
      </c>
      <c r="S40" s="22" t="s">
        <v>114</v>
      </c>
      <c r="T40" s="26">
        <v>54.65</v>
      </c>
      <c r="U40" s="26">
        <v>1</v>
      </c>
      <c r="V40" s="26">
        <v>1.2</v>
      </c>
      <c r="W40" s="26">
        <v>6.4000000000000001E-2</v>
      </c>
      <c r="X40" s="26">
        <f t="shared" si="0"/>
        <v>1.2</v>
      </c>
      <c r="Y40" s="26">
        <f t="shared" si="0"/>
        <v>6.4000000000000001E-2</v>
      </c>
      <c r="Z40" s="26">
        <v>0.41099999999999998</v>
      </c>
      <c r="AA40" s="27">
        <v>9.6169214517575E-4</v>
      </c>
      <c r="AB40">
        <f t="shared" si="1"/>
        <v>2</v>
      </c>
      <c r="AC40">
        <f t="shared" si="2"/>
        <v>0</v>
      </c>
      <c r="AD40">
        <f t="shared" si="3"/>
        <v>0</v>
      </c>
      <c r="AE40">
        <f>'TP Factors'!$D$4</f>
        <v>0.98096512680287296</v>
      </c>
      <c r="AF40">
        <f t="shared" si="4"/>
        <v>0</v>
      </c>
    </row>
    <row r="41" spans="1:32">
      <c r="A41" s="22" t="s">
        <v>109</v>
      </c>
      <c r="B41" s="22">
        <v>14</v>
      </c>
      <c r="C41" s="22" t="s">
        <v>110</v>
      </c>
      <c r="D41" s="23">
        <v>33.47</v>
      </c>
      <c r="E41" s="22" t="s">
        <v>111</v>
      </c>
      <c r="F41" s="22">
        <v>3456</v>
      </c>
      <c r="G41" s="24">
        <v>0</v>
      </c>
      <c r="H41" s="22" t="s">
        <v>112</v>
      </c>
      <c r="I41" s="22" t="s">
        <v>113</v>
      </c>
      <c r="J41" s="22">
        <v>5433</v>
      </c>
      <c r="K41" s="25">
        <v>2600.49003004</v>
      </c>
      <c r="L41" s="25">
        <v>34440.168837999998</v>
      </c>
      <c r="M41" s="23">
        <v>0</v>
      </c>
      <c r="N41" s="23">
        <v>0</v>
      </c>
      <c r="O41" s="22">
        <v>37439</v>
      </c>
      <c r="P41" s="22">
        <v>36491</v>
      </c>
      <c r="Q41" s="26">
        <v>37439</v>
      </c>
      <c r="R41" s="26">
        <v>3100</v>
      </c>
      <c r="S41" s="22" t="s">
        <v>124</v>
      </c>
      <c r="T41" s="26">
        <v>54.65</v>
      </c>
      <c r="U41" s="26">
        <v>1</v>
      </c>
      <c r="V41" s="26">
        <v>1.2</v>
      </c>
      <c r="W41" s="26">
        <v>6.4000000000000001E-2</v>
      </c>
      <c r="X41" s="26">
        <f t="shared" si="0"/>
        <v>1.2</v>
      </c>
      <c r="Y41" s="26">
        <f t="shared" si="0"/>
        <v>6.4000000000000001E-2</v>
      </c>
      <c r="Z41" s="26">
        <v>0.41099999999999998</v>
      </c>
      <c r="AA41" s="27">
        <v>1.9449015282561301E-2</v>
      </c>
      <c r="AB41">
        <f t="shared" si="1"/>
        <v>45</v>
      </c>
      <c r="AC41">
        <f t="shared" si="2"/>
        <v>0</v>
      </c>
      <c r="AD41">
        <f t="shared" si="3"/>
        <v>0</v>
      </c>
      <c r="AE41">
        <f>'TP Factors'!$D$4</f>
        <v>0.98096512680287296</v>
      </c>
      <c r="AF41">
        <f t="shared" si="4"/>
        <v>0</v>
      </c>
    </row>
    <row r="42" spans="1:32">
      <c r="A42" s="22" t="s">
        <v>109</v>
      </c>
      <c r="B42" s="22">
        <v>14</v>
      </c>
      <c r="C42" s="22" t="s">
        <v>110</v>
      </c>
      <c r="D42" s="23">
        <v>33.47</v>
      </c>
      <c r="E42" s="22" t="s">
        <v>111</v>
      </c>
      <c r="F42" s="22">
        <v>3456</v>
      </c>
      <c r="G42" s="24">
        <v>30.5</v>
      </c>
      <c r="H42" s="22" t="s">
        <v>112</v>
      </c>
      <c r="I42" s="22" t="s">
        <v>113</v>
      </c>
      <c r="J42" s="22">
        <v>5253</v>
      </c>
      <c r="K42" s="25">
        <v>1372.28670597</v>
      </c>
      <c r="L42" s="25">
        <v>35402.388557400001</v>
      </c>
      <c r="M42" s="23">
        <v>10.09</v>
      </c>
      <c r="N42" s="23">
        <v>2.66</v>
      </c>
      <c r="O42" s="22">
        <v>38172</v>
      </c>
      <c r="P42" s="22">
        <v>37224</v>
      </c>
      <c r="Q42" s="26">
        <v>38172</v>
      </c>
      <c r="R42" s="26">
        <v>3100</v>
      </c>
      <c r="S42" s="22" t="s">
        <v>124</v>
      </c>
      <c r="T42" s="26">
        <v>54.65</v>
      </c>
      <c r="U42" s="26">
        <v>1</v>
      </c>
      <c r="V42" s="26">
        <v>1.2</v>
      </c>
      <c r="W42" s="26">
        <v>6.4000000000000001E-2</v>
      </c>
      <c r="X42" s="26">
        <f t="shared" si="0"/>
        <v>1.2</v>
      </c>
      <c r="Y42" s="26">
        <f t="shared" si="0"/>
        <v>6.4000000000000001E-2</v>
      </c>
      <c r="Z42" s="26">
        <v>0.41099999999999998</v>
      </c>
      <c r="AA42" s="27">
        <v>4.4214321995021599</v>
      </c>
      <c r="AB42">
        <f t="shared" si="1"/>
        <v>10208</v>
      </c>
      <c r="AC42">
        <f t="shared" si="2"/>
        <v>27</v>
      </c>
      <c r="AD42">
        <f t="shared" si="3"/>
        <v>1.4</v>
      </c>
      <c r="AE42">
        <f>'TP Factors'!$D$4</f>
        <v>0.98096512680287296</v>
      </c>
      <c r="AF42">
        <f t="shared" si="4"/>
        <v>1.4</v>
      </c>
    </row>
    <row r="43" spans="1:32">
      <c r="A43" s="22" t="s">
        <v>109</v>
      </c>
      <c r="B43" s="22">
        <v>14</v>
      </c>
      <c r="C43" s="22" t="s">
        <v>110</v>
      </c>
      <c r="D43" s="23">
        <v>33.47</v>
      </c>
      <c r="E43" s="22" t="s">
        <v>111</v>
      </c>
      <c r="F43" s="22">
        <v>3456</v>
      </c>
      <c r="G43" s="24">
        <v>30.5</v>
      </c>
      <c r="H43" s="22" t="s">
        <v>112</v>
      </c>
      <c r="I43" s="22" t="s">
        <v>113</v>
      </c>
      <c r="J43" s="22">
        <v>4749</v>
      </c>
      <c r="K43" s="25">
        <v>864.74480682499996</v>
      </c>
      <c r="L43" s="25">
        <v>34030.797802599998</v>
      </c>
      <c r="M43" s="23">
        <v>9.1199999999999992</v>
      </c>
      <c r="N43" s="23">
        <v>2.4</v>
      </c>
      <c r="O43" s="22">
        <v>38220</v>
      </c>
      <c r="P43" s="22">
        <v>37271</v>
      </c>
      <c r="Q43" s="26">
        <v>38220</v>
      </c>
      <c r="R43" s="26">
        <v>3100</v>
      </c>
      <c r="S43" s="22" t="s">
        <v>114</v>
      </c>
      <c r="T43" s="26">
        <v>54.65</v>
      </c>
      <c r="U43" s="26">
        <v>1</v>
      </c>
      <c r="V43" s="26">
        <v>1.2</v>
      </c>
      <c r="W43" s="26">
        <v>6.4000000000000001E-2</v>
      </c>
      <c r="X43" s="26">
        <f t="shared" si="0"/>
        <v>1.2</v>
      </c>
      <c r="Y43" s="26">
        <f t="shared" si="0"/>
        <v>6.4000000000000001E-2</v>
      </c>
      <c r="Z43" s="26">
        <v>0.41099999999999998</v>
      </c>
      <c r="AA43" s="27">
        <v>8.2973206798119605</v>
      </c>
      <c r="AB43">
        <f t="shared" si="1"/>
        <v>19157</v>
      </c>
      <c r="AC43">
        <f t="shared" si="2"/>
        <v>51</v>
      </c>
      <c r="AD43">
        <f t="shared" si="3"/>
        <v>2.7</v>
      </c>
      <c r="AE43">
        <f>'TP Factors'!$D$4</f>
        <v>0.98096512680287296</v>
      </c>
      <c r="AF43">
        <f t="shared" si="4"/>
        <v>2.6</v>
      </c>
    </row>
    <row r="44" spans="1:32">
      <c r="A44" s="22" t="s">
        <v>109</v>
      </c>
      <c r="B44" s="22">
        <v>14</v>
      </c>
      <c r="C44" s="22" t="s">
        <v>110</v>
      </c>
      <c r="D44" s="23">
        <v>33.47</v>
      </c>
      <c r="E44" s="22" t="s">
        <v>111</v>
      </c>
      <c r="F44" s="22">
        <v>3456</v>
      </c>
      <c r="G44" s="24">
        <v>0</v>
      </c>
      <c r="H44" s="22" t="s">
        <v>112</v>
      </c>
      <c r="I44" s="22" t="s">
        <v>113</v>
      </c>
      <c r="J44" s="22">
        <v>147</v>
      </c>
      <c r="K44" s="25">
        <v>148.30250873599999</v>
      </c>
      <c r="L44" s="25">
        <v>934.58128408200002</v>
      </c>
      <c r="M44" s="23">
        <v>0</v>
      </c>
      <c r="N44" s="23">
        <v>0</v>
      </c>
      <c r="O44" s="22">
        <v>38224</v>
      </c>
      <c r="P44" s="22">
        <v>37275</v>
      </c>
      <c r="Q44" s="26">
        <v>38224</v>
      </c>
      <c r="R44" s="26">
        <v>3100</v>
      </c>
      <c r="S44" s="22" t="s">
        <v>114</v>
      </c>
      <c r="T44" s="26">
        <v>54.65</v>
      </c>
      <c r="U44" s="26">
        <v>1</v>
      </c>
      <c r="V44" s="26">
        <v>1.2</v>
      </c>
      <c r="W44" s="26">
        <v>6.4000000000000001E-2</v>
      </c>
      <c r="X44" s="26">
        <f t="shared" si="0"/>
        <v>1.2</v>
      </c>
      <c r="Y44" s="26">
        <f t="shared" si="0"/>
        <v>6.4000000000000001E-2</v>
      </c>
      <c r="Z44" s="26">
        <v>0.41099999999999998</v>
      </c>
      <c r="AA44" s="27">
        <v>2.2479930365866701E-3</v>
      </c>
      <c r="AB44">
        <f t="shared" si="1"/>
        <v>5</v>
      </c>
      <c r="AC44">
        <f t="shared" si="2"/>
        <v>0</v>
      </c>
      <c r="AD44">
        <f t="shared" si="3"/>
        <v>0</v>
      </c>
      <c r="AE44">
        <f>'TP Factors'!$D$4</f>
        <v>0.98096512680287296</v>
      </c>
      <c r="AF44">
        <f t="shared" si="4"/>
        <v>0</v>
      </c>
    </row>
    <row r="45" spans="1:32">
      <c r="A45" s="22" t="s">
        <v>109</v>
      </c>
      <c r="B45" s="22">
        <v>14</v>
      </c>
      <c r="C45" s="22" t="s">
        <v>110</v>
      </c>
      <c r="D45" s="23">
        <v>33.47</v>
      </c>
      <c r="E45" s="22" t="s">
        <v>111</v>
      </c>
      <c r="F45" s="22">
        <v>3456</v>
      </c>
      <c r="G45" s="24">
        <v>30.5</v>
      </c>
      <c r="H45" s="22" t="s">
        <v>112</v>
      </c>
      <c r="I45" s="22" t="s">
        <v>113</v>
      </c>
      <c r="J45" s="22">
        <v>908</v>
      </c>
      <c r="K45" s="25">
        <v>559.09211215100004</v>
      </c>
      <c r="L45" s="25">
        <v>6121.9075552699996</v>
      </c>
      <c r="M45" s="23">
        <v>1.74</v>
      </c>
      <c r="N45" s="23">
        <v>0.46</v>
      </c>
      <c r="O45" s="22">
        <v>38264</v>
      </c>
      <c r="P45" s="22">
        <v>37314</v>
      </c>
      <c r="Q45" s="26">
        <v>38264</v>
      </c>
      <c r="R45" s="26">
        <v>3100</v>
      </c>
      <c r="S45" s="22" t="s">
        <v>124</v>
      </c>
      <c r="T45" s="26">
        <v>54.65</v>
      </c>
      <c r="U45" s="26">
        <v>1</v>
      </c>
      <c r="V45" s="26">
        <v>1.2</v>
      </c>
      <c r="W45" s="26">
        <v>6.4000000000000001E-2</v>
      </c>
      <c r="X45" s="26">
        <f t="shared" si="0"/>
        <v>1.2</v>
      </c>
      <c r="Y45" s="26">
        <f t="shared" si="0"/>
        <v>6.4000000000000001E-2</v>
      </c>
      <c r="Z45" s="26">
        <v>0.41099999999999998</v>
      </c>
      <c r="AA45" s="27">
        <v>1.4123642848979401</v>
      </c>
      <c r="AB45">
        <f t="shared" si="1"/>
        <v>3261</v>
      </c>
      <c r="AC45">
        <f t="shared" si="2"/>
        <v>9</v>
      </c>
      <c r="AD45">
        <f t="shared" si="3"/>
        <v>0.5</v>
      </c>
      <c r="AE45">
        <f>'TP Factors'!$D$4</f>
        <v>0.98096512680287296</v>
      </c>
      <c r="AF45">
        <f t="shared" si="4"/>
        <v>0.5</v>
      </c>
    </row>
    <row r="46" spans="1:32">
      <c r="A46" s="22" t="s">
        <v>109</v>
      </c>
      <c r="B46" s="22">
        <v>14</v>
      </c>
      <c r="C46" s="22" t="s">
        <v>110</v>
      </c>
      <c r="D46" s="23">
        <v>33.47</v>
      </c>
      <c r="E46" s="22" t="s">
        <v>111</v>
      </c>
      <c r="F46" s="22">
        <v>3456</v>
      </c>
      <c r="G46" s="24">
        <v>30.5</v>
      </c>
      <c r="H46" s="22" t="s">
        <v>112</v>
      </c>
      <c r="I46" s="22" t="s">
        <v>113</v>
      </c>
      <c r="J46" s="22">
        <v>1</v>
      </c>
      <c r="K46" s="25">
        <v>10.333156565399999</v>
      </c>
      <c r="L46" s="25">
        <v>3.6795412620599999</v>
      </c>
      <c r="M46" s="23">
        <v>0</v>
      </c>
      <c r="N46" s="23">
        <v>0</v>
      </c>
      <c r="O46" s="22">
        <v>38266</v>
      </c>
      <c r="P46" s="22">
        <v>37316</v>
      </c>
      <c r="Q46" s="26">
        <v>38266</v>
      </c>
      <c r="R46" s="26">
        <v>3100</v>
      </c>
      <c r="S46" s="22" t="s">
        <v>114</v>
      </c>
      <c r="T46" s="26">
        <v>54.65</v>
      </c>
      <c r="U46" s="26">
        <v>1</v>
      </c>
      <c r="V46" s="26">
        <v>1.2</v>
      </c>
      <c r="W46" s="26">
        <v>6.4000000000000001E-2</v>
      </c>
      <c r="X46" s="26">
        <f t="shared" si="0"/>
        <v>1.2</v>
      </c>
      <c r="Y46" s="26">
        <f t="shared" si="0"/>
        <v>6.4000000000000001E-2</v>
      </c>
      <c r="Z46" s="26">
        <v>0.41099999999999998</v>
      </c>
      <c r="AA46" s="27">
        <v>9.0923081082537995E-4</v>
      </c>
      <c r="AB46">
        <f t="shared" si="1"/>
        <v>2</v>
      </c>
      <c r="AC46">
        <f t="shared" si="2"/>
        <v>0</v>
      </c>
      <c r="AD46">
        <f t="shared" si="3"/>
        <v>0</v>
      </c>
      <c r="AE46">
        <f>'TP Factors'!$D$4</f>
        <v>0.98096512680287296</v>
      </c>
      <c r="AF46">
        <f t="shared" si="4"/>
        <v>0</v>
      </c>
    </row>
    <row r="47" spans="1:32">
      <c r="A47" s="22" t="s">
        <v>109</v>
      </c>
      <c r="B47" s="22">
        <v>14</v>
      </c>
      <c r="C47" s="22" t="s">
        <v>110</v>
      </c>
      <c r="D47" s="23">
        <v>33.47</v>
      </c>
      <c r="E47" s="22" t="s">
        <v>111</v>
      </c>
      <c r="F47" s="22">
        <v>3456</v>
      </c>
      <c r="G47" s="24">
        <v>0</v>
      </c>
      <c r="H47" s="22" t="s">
        <v>112</v>
      </c>
      <c r="I47" s="22" t="s">
        <v>113</v>
      </c>
      <c r="J47" s="22">
        <v>158</v>
      </c>
      <c r="K47" s="25">
        <v>241.50626096100001</v>
      </c>
      <c r="L47" s="25">
        <v>999.55108147500005</v>
      </c>
      <c r="M47" s="23">
        <v>0</v>
      </c>
      <c r="N47" s="23">
        <v>0</v>
      </c>
      <c r="O47" s="22">
        <v>38267</v>
      </c>
      <c r="P47" s="22">
        <v>37317</v>
      </c>
      <c r="Q47" s="26">
        <v>38267</v>
      </c>
      <c r="R47" s="26">
        <v>3100</v>
      </c>
      <c r="S47" s="22" t="s">
        <v>124</v>
      </c>
      <c r="T47" s="26">
        <v>54.65</v>
      </c>
      <c r="U47" s="26">
        <v>1</v>
      </c>
      <c r="V47" s="26">
        <v>1.2</v>
      </c>
      <c r="W47" s="26">
        <v>6.4000000000000001E-2</v>
      </c>
      <c r="X47" s="26">
        <f t="shared" si="0"/>
        <v>1.2</v>
      </c>
      <c r="Y47" s="26">
        <f t="shared" si="0"/>
        <v>6.4000000000000001E-2</v>
      </c>
      <c r="Z47" s="26">
        <v>0.41099999999999998</v>
      </c>
      <c r="AA47" s="27">
        <v>4.2924165884276897E-3</v>
      </c>
      <c r="AB47">
        <f t="shared" si="1"/>
        <v>10</v>
      </c>
      <c r="AC47">
        <f t="shared" si="2"/>
        <v>0</v>
      </c>
      <c r="AD47">
        <f t="shared" si="3"/>
        <v>0</v>
      </c>
      <c r="AE47">
        <f>'TP Factors'!$D$4</f>
        <v>0.98096512680287296</v>
      </c>
      <c r="AF47">
        <f t="shared" si="4"/>
        <v>0</v>
      </c>
    </row>
    <row r="48" spans="1:32">
      <c r="A48" s="22" t="s">
        <v>109</v>
      </c>
      <c r="B48" s="22">
        <v>14</v>
      </c>
      <c r="C48" s="22" t="s">
        <v>110</v>
      </c>
      <c r="D48" s="23">
        <v>33.47</v>
      </c>
      <c r="E48" s="22" t="s">
        <v>111</v>
      </c>
      <c r="F48" s="22">
        <v>3456</v>
      </c>
      <c r="G48" s="24">
        <v>30.5</v>
      </c>
      <c r="H48" s="22" t="s">
        <v>112</v>
      </c>
      <c r="I48" s="22" t="s">
        <v>113</v>
      </c>
      <c r="J48" s="22">
        <v>156</v>
      </c>
      <c r="K48" s="25">
        <v>203.39940076400001</v>
      </c>
      <c r="L48" s="25">
        <v>1114.5753462600001</v>
      </c>
      <c r="M48" s="23">
        <v>0.3</v>
      </c>
      <c r="N48" s="23">
        <v>0.08</v>
      </c>
      <c r="O48" s="22">
        <v>38295</v>
      </c>
      <c r="P48" s="22">
        <v>37345</v>
      </c>
      <c r="Q48" s="26">
        <v>38295</v>
      </c>
      <c r="R48" s="26">
        <v>3100</v>
      </c>
      <c r="S48" s="22" t="s">
        <v>114</v>
      </c>
      <c r="T48" s="26">
        <v>54.65</v>
      </c>
      <c r="U48" s="26">
        <v>1</v>
      </c>
      <c r="V48" s="26">
        <v>1.2</v>
      </c>
      <c r="W48" s="26">
        <v>6.4000000000000001E-2</v>
      </c>
      <c r="X48" s="26">
        <f t="shared" si="0"/>
        <v>1.2</v>
      </c>
      <c r="Y48" s="26">
        <f t="shared" si="0"/>
        <v>6.4000000000000001E-2</v>
      </c>
      <c r="Z48" s="26">
        <v>0.41099999999999998</v>
      </c>
      <c r="AA48" s="27">
        <v>0.267081018264404</v>
      </c>
      <c r="AB48">
        <f t="shared" si="1"/>
        <v>617</v>
      </c>
      <c r="AC48">
        <f t="shared" si="2"/>
        <v>2</v>
      </c>
      <c r="AD48">
        <f t="shared" si="3"/>
        <v>0.1</v>
      </c>
      <c r="AE48">
        <f>'TP Factors'!$D$4</f>
        <v>0.98096512680287296</v>
      </c>
      <c r="AF48">
        <f t="shared" si="4"/>
        <v>0.1</v>
      </c>
    </row>
    <row r="49" spans="1:32">
      <c r="A49" s="22" t="s">
        <v>109</v>
      </c>
      <c r="B49" s="22">
        <v>14</v>
      </c>
      <c r="C49" s="22" t="s">
        <v>110</v>
      </c>
      <c r="D49" s="23">
        <v>33.47</v>
      </c>
      <c r="E49" s="22" t="s">
        <v>111</v>
      </c>
      <c r="F49" s="22">
        <v>3456</v>
      </c>
      <c r="G49" s="24">
        <v>30.5</v>
      </c>
      <c r="H49" s="22" t="s">
        <v>112</v>
      </c>
      <c r="I49" s="22" t="s">
        <v>113</v>
      </c>
      <c r="J49" s="22">
        <v>37791</v>
      </c>
      <c r="K49" s="25">
        <v>5404.5268102399996</v>
      </c>
      <c r="L49" s="25">
        <v>270832.97490099998</v>
      </c>
      <c r="M49" s="23">
        <v>72.56</v>
      </c>
      <c r="N49" s="23">
        <v>19.12</v>
      </c>
      <c r="O49" s="22">
        <v>36289</v>
      </c>
      <c r="P49" s="22">
        <v>35349</v>
      </c>
      <c r="Q49" s="26">
        <v>36289</v>
      </c>
      <c r="R49" s="26">
        <v>3100</v>
      </c>
      <c r="S49" s="22" t="s">
        <v>114</v>
      </c>
      <c r="T49" s="26">
        <v>54.65</v>
      </c>
      <c r="U49" s="26">
        <v>1</v>
      </c>
      <c r="V49" s="26">
        <v>1.2</v>
      </c>
      <c r="W49" s="26">
        <v>6.4000000000000001E-2</v>
      </c>
      <c r="X49" s="26">
        <f t="shared" si="0"/>
        <v>1.2</v>
      </c>
      <c r="Y49" s="26">
        <f t="shared" si="0"/>
        <v>6.4000000000000001E-2</v>
      </c>
      <c r="Z49" s="26">
        <v>0.41099999999999998</v>
      </c>
      <c r="AA49" s="27">
        <v>6.1626046310561904</v>
      </c>
      <c r="AB49">
        <f t="shared" si="1"/>
        <v>14228</v>
      </c>
      <c r="AC49">
        <f t="shared" si="2"/>
        <v>38</v>
      </c>
      <c r="AD49">
        <f t="shared" si="3"/>
        <v>2</v>
      </c>
      <c r="AE49">
        <f>'TP Factors'!$D$4</f>
        <v>0.98096512680287296</v>
      </c>
      <c r="AF49">
        <f t="shared" si="4"/>
        <v>2</v>
      </c>
    </row>
    <row r="50" spans="1:32">
      <c r="A50" s="22" t="s">
        <v>109</v>
      </c>
      <c r="B50" s="22">
        <v>14</v>
      </c>
      <c r="C50" s="22" t="s">
        <v>110</v>
      </c>
      <c r="D50" s="23">
        <v>33.47</v>
      </c>
      <c r="E50" s="22" t="s">
        <v>111</v>
      </c>
      <c r="F50" s="22">
        <v>3456</v>
      </c>
      <c r="G50" s="24">
        <v>0</v>
      </c>
      <c r="H50" s="22" t="s">
        <v>112</v>
      </c>
      <c r="I50" s="22" t="s">
        <v>113</v>
      </c>
      <c r="J50" s="22">
        <v>4650</v>
      </c>
      <c r="K50" s="25">
        <v>1286.4462452800001</v>
      </c>
      <c r="L50" s="25">
        <v>29475.145880700002</v>
      </c>
      <c r="M50" s="23">
        <v>0</v>
      </c>
      <c r="N50" s="23">
        <v>0</v>
      </c>
      <c r="O50" s="22">
        <v>36294</v>
      </c>
      <c r="P50" s="22">
        <v>35354</v>
      </c>
      <c r="Q50" s="26">
        <v>36294</v>
      </c>
      <c r="R50" s="26">
        <v>3100</v>
      </c>
      <c r="S50" s="22" t="s">
        <v>114</v>
      </c>
      <c r="T50" s="26">
        <v>54.65</v>
      </c>
      <c r="U50" s="26">
        <v>1</v>
      </c>
      <c r="V50" s="26">
        <v>1.2</v>
      </c>
      <c r="W50" s="26">
        <v>6.4000000000000001E-2</v>
      </c>
      <c r="X50" s="26">
        <f t="shared" si="0"/>
        <v>1.2</v>
      </c>
      <c r="Y50" s="26">
        <f t="shared" si="0"/>
        <v>6.4000000000000001E-2</v>
      </c>
      <c r="Z50" s="26">
        <v>0.41099999999999998</v>
      </c>
      <c r="AA50" s="27">
        <v>1.88187202689644E-2</v>
      </c>
      <c r="AB50">
        <f t="shared" si="1"/>
        <v>43</v>
      </c>
      <c r="AC50">
        <f t="shared" si="2"/>
        <v>0</v>
      </c>
      <c r="AD50">
        <f t="shared" si="3"/>
        <v>0</v>
      </c>
      <c r="AE50">
        <f>'TP Factors'!$D$4</f>
        <v>0.98096512680287296</v>
      </c>
      <c r="AF50">
        <f t="shared" si="4"/>
        <v>0</v>
      </c>
    </row>
    <row r="51" spans="1:32">
      <c r="A51" s="22" t="s">
        <v>109</v>
      </c>
      <c r="B51" s="22">
        <v>14</v>
      </c>
      <c r="C51" s="22" t="s">
        <v>110</v>
      </c>
      <c r="D51" s="23">
        <v>33.47</v>
      </c>
      <c r="E51" s="22" t="s">
        <v>111</v>
      </c>
      <c r="F51" s="22">
        <v>3456</v>
      </c>
      <c r="G51" s="24">
        <v>0</v>
      </c>
      <c r="H51" s="22" t="s">
        <v>112</v>
      </c>
      <c r="I51" s="22" t="s">
        <v>113</v>
      </c>
      <c r="J51" s="22">
        <v>1766</v>
      </c>
      <c r="K51" s="25">
        <v>863.30774065799994</v>
      </c>
      <c r="L51" s="25">
        <v>11192.8364074</v>
      </c>
      <c r="M51" s="23">
        <v>0</v>
      </c>
      <c r="N51" s="23">
        <v>0</v>
      </c>
      <c r="O51" s="22">
        <v>37646</v>
      </c>
      <c r="P51" s="22">
        <v>36698</v>
      </c>
      <c r="Q51" s="26">
        <v>37646</v>
      </c>
      <c r="R51" s="26">
        <v>3100</v>
      </c>
      <c r="S51" s="22" t="s">
        <v>114</v>
      </c>
      <c r="T51" s="26">
        <v>54.65</v>
      </c>
      <c r="U51" s="26">
        <v>1</v>
      </c>
      <c r="V51" s="26">
        <v>1.2</v>
      </c>
      <c r="W51" s="26">
        <v>6.4000000000000001E-2</v>
      </c>
      <c r="X51" s="26">
        <f t="shared" si="0"/>
        <v>1.2</v>
      </c>
      <c r="Y51" s="26">
        <f t="shared" si="0"/>
        <v>6.4000000000000001E-2</v>
      </c>
      <c r="Z51" s="26">
        <v>0.41099999999999998</v>
      </c>
      <c r="AA51" s="27">
        <v>6.5763277455503005E-2</v>
      </c>
      <c r="AB51">
        <f t="shared" si="1"/>
        <v>152</v>
      </c>
      <c r="AC51">
        <f t="shared" si="2"/>
        <v>0</v>
      </c>
      <c r="AD51">
        <f t="shared" si="3"/>
        <v>0</v>
      </c>
      <c r="AE51">
        <f>'TP Factors'!$D$4</f>
        <v>0.98096512680287296</v>
      </c>
      <c r="AF51">
        <f t="shared" si="4"/>
        <v>0</v>
      </c>
    </row>
    <row r="52" spans="1:32">
      <c r="A52" s="22" t="s">
        <v>109</v>
      </c>
      <c r="B52" s="22">
        <v>14</v>
      </c>
      <c r="C52" s="22" t="s">
        <v>110</v>
      </c>
      <c r="D52" s="23">
        <v>33.47</v>
      </c>
      <c r="E52" s="22" t="s">
        <v>111</v>
      </c>
      <c r="F52" s="22">
        <v>3456</v>
      </c>
      <c r="G52" s="24">
        <v>0</v>
      </c>
      <c r="H52" s="22" t="s">
        <v>112</v>
      </c>
      <c r="I52" s="22" t="s">
        <v>113</v>
      </c>
      <c r="J52" s="22">
        <v>92</v>
      </c>
      <c r="K52" s="25">
        <v>99.908342589200004</v>
      </c>
      <c r="L52" s="25">
        <v>584.85740589</v>
      </c>
      <c r="M52" s="23">
        <v>0</v>
      </c>
      <c r="N52" s="23">
        <v>0</v>
      </c>
      <c r="O52" s="22">
        <v>37662</v>
      </c>
      <c r="P52" s="22">
        <v>36714</v>
      </c>
      <c r="Q52" s="26">
        <v>37662</v>
      </c>
      <c r="R52" s="26">
        <v>3100</v>
      </c>
      <c r="S52" s="22" t="s">
        <v>114</v>
      </c>
      <c r="T52" s="26">
        <v>54.65</v>
      </c>
      <c r="U52" s="26">
        <v>1</v>
      </c>
      <c r="V52" s="26">
        <v>1.2</v>
      </c>
      <c r="W52" s="26">
        <v>6.4000000000000001E-2</v>
      </c>
      <c r="X52" s="26">
        <f t="shared" si="0"/>
        <v>1.2</v>
      </c>
      <c r="Y52" s="26">
        <f t="shared" si="0"/>
        <v>6.4000000000000001E-2</v>
      </c>
      <c r="Z52" s="26">
        <v>0.41099999999999998</v>
      </c>
      <c r="AA52" s="27">
        <v>2.5573452076822399E-2</v>
      </c>
      <c r="AB52">
        <f t="shared" si="1"/>
        <v>59</v>
      </c>
      <c r="AC52">
        <f t="shared" si="2"/>
        <v>0</v>
      </c>
      <c r="AD52">
        <f t="shared" si="3"/>
        <v>0</v>
      </c>
      <c r="AE52">
        <f>'TP Factors'!$D$4</f>
        <v>0.98096512680287296</v>
      </c>
      <c r="AF52">
        <f t="shared" si="4"/>
        <v>0</v>
      </c>
    </row>
    <row r="53" spans="1:32">
      <c r="A53" s="22" t="s">
        <v>109</v>
      </c>
      <c r="B53" s="22">
        <v>14</v>
      </c>
      <c r="C53" s="22" t="s">
        <v>110</v>
      </c>
      <c r="D53" s="23">
        <v>33.47</v>
      </c>
      <c r="E53" s="22" t="s">
        <v>111</v>
      </c>
      <c r="F53" s="22">
        <v>3456</v>
      </c>
      <c r="G53" s="24">
        <v>3</v>
      </c>
      <c r="H53" s="22" t="s">
        <v>112</v>
      </c>
      <c r="I53" s="22" t="s">
        <v>113</v>
      </c>
      <c r="J53" s="22">
        <v>5452</v>
      </c>
      <c r="K53" s="25">
        <v>688.278217369</v>
      </c>
      <c r="L53" s="25">
        <v>25356.4303358</v>
      </c>
      <c r="M53" s="23">
        <v>3.82</v>
      </c>
      <c r="N53" s="23">
        <v>0.49</v>
      </c>
      <c r="O53" s="22">
        <v>38058</v>
      </c>
      <c r="P53" s="22">
        <v>37110</v>
      </c>
      <c r="Q53" s="26">
        <v>38058</v>
      </c>
      <c r="R53" s="26">
        <v>3100</v>
      </c>
      <c r="S53" s="22" t="s">
        <v>114</v>
      </c>
      <c r="T53" s="26">
        <v>54.65</v>
      </c>
      <c r="U53" s="26">
        <v>1</v>
      </c>
      <c r="V53" s="26">
        <v>1.2</v>
      </c>
      <c r="W53" s="26">
        <v>6.4000000000000001E-2</v>
      </c>
      <c r="X53" s="26">
        <f t="shared" si="0"/>
        <v>1.2</v>
      </c>
      <c r="Y53" s="26">
        <f t="shared" si="0"/>
        <v>6.4000000000000001E-2</v>
      </c>
      <c r="Z53" s="26">
        <v>0.41099999999999998</v>
      </c>
      <c r="AA53" s="27">
        <v>4.2513337115612802E-2</v>
      </c>
      <c r="AB53">
        <f t="shared" si="1"/>
        <v>98</v>
      </c>
      <c r="AC53">
        <f t="shared" si="2"/>
        <v>0</v>
      </c>
      <c r="AD53">
        <f t="shared" si="3"/>
        <v>0</v>
      </c>
      <c r="AE53">
        <f>'TP Factors'!$D$4</f>
        <v>0.98096512680287296</v>
      </c>
      <c r="AF53">
        <f t="shared" si="4"/>
        <v>0</v>
      </c>
    </row>
    <row r="54" spans="1:32">
      <c r="A54" s="22" t="s">
        <v>109</v>
      </c>
      <c r="B54" s="22">
        <v>14</v>
      </c>
      <c r="C54" s="22" t="s">
        <v>110</v>
      </c>
      <c r="D54" s="23">
        <v>33.47</v>
      </c>
      <c r="E54" s="22" t="s">
        <v>111</v>
      </c>
      <c r="F54" s="22">
        <v>3456</v>
      </c>
      <c r="G54" s="24">
        <v>3</v>
      </c>
      <c r="H54" s="22" t="s">
        <v>112</v>
      </c>
      <c r="I54" s="22" t="s">
        <v>113</v>
      </c>
      <c r="J54" s="22">
        <v>3</v>
      </c>
      <c r="K54" s="25">
        <v>35.337019161299999</v>
      </c>
      <c r="L54" s="25">
        <v>12.531990693699999</v>
      </c>
      <c r="M54" s="23">
        <v>0</v>
      </c>
      <c r="N54" s="23">
        <v>0</v>
      </c>
      <c r="O54" s="22">
        <v>38197</v>
      </c>
      <c r="P54" s="22">
        <v>37248</v>
      </c>
      <c r="Q54" s="26">
        <v>38197</v>
      </c>
      <c r="R54" s="26">
        <v>3100</v>
      </c>
      <c r="S54" s="22" t="s">
        <v>114</v>
      </c>
      <c r="T54" s="26">
        <v>54.65</v>
      </c>
      <c r="U54" s="26">
        <v>1</v>
      </c>
      <c r="V54" s="26">
        <v>1.2</v>
      </c>
      <c r="W54" s="26">
        <v>6.4000000000000001E-2</v>
      </c>
      <c r="X54" s="26">
        <f t="shared" si="0"/>
        <v>1.2</v>
      </c>
      <c r="Y54" s="26">
        <f t="shared" si="0"/>
        <v>6.4000000000000001E-2</v>
      </c>
      <c r="Z54" s="26">
        <v>0.41099999999999998</v>
      </c>
      <c r="AA54" s="27">
        <v>3.0967099559409501E-3</v>
      </c>
      <c r="AB54">
        <f t="shared" si="1"/>
        <v>7</v>
      </c>
      <c r="AC54">
        <f t="shared" si="2"/>
        <v>0</v>
      </c>
      <c r="AD54">
        <f t="shared" si="3"/>
        <v>0</v>
      </c>
      <c r="AE54">
        <f>'TP Factors'!$D$4</f>
        <v>0.98096512680287296</v>
      </c>
      <c r="AF54">
        <f t="shared" si="4"/>
        <v>0</v>
      </c>
    </row>
    <row r="55" spans="1:32">
      <c r="A55" s="22" t="s">
        <v>109</v>
      </c>
      <c r="B55" s="22">
        <v>14</v>
      </c>
      <c r="C55" s="22" t="s">
        <v>110</v>
      </c>
      <c r="D55" s="23">
        <v>33.47</v>
      </c>
      <c r="E55" s="22" t="s">
        <v>111</v>
      </c>
      <c r="F55" s="22">
        <v>3456</v>
      </c>
      <c r="G55" s="24">
        <v>30.5</v>
      </c>
      <c r="H55" s="22" t="s">
        <v>112</v>
      </c>
      <c r="I55" s="22" t="s">
        <v>113</v>
      </c>
      <c r="J55" s="22">
        <v>17</v>
      </c>
      <c r="K55" s="25">
        <v>80.693602156899999</v>
      </c>
      <c r="L55" s="25">
        <v>124.087523021</v>
      </c>
      <c r="M55" s="23">
        <v>0.03</v>
      </c>
      <c r="N55" s="23">
        <v>0.01</v>
      </c>
      <c r="O55" s="22">
        <v>38198</v>
      </c>
      <c r="P55" s="22">
        <v>37249</v>
      </c>
      <c r="Q55" s="26">
        <v>38198</v>
      </c>
      <c r="R55" s="26">
        <v>3100</v>
      </c>
      <c r="S55" s="22" t="s">
        <v>114</v>
      </c>
      <c r="T55" s="26">
        <v>54.65</v>
      </c>
      <c r="U55" s="26">
        <v>1</v>
      </c>
      <c r="V55" s="26">
        <v>1.2</v>
      </c>
      <c r="W55" s="26">
        <v>6.4000000000000001E-2</v>
      </c>
      <c r="X55" s="26">
        <f t="shared" si="0"/>
        <v>1.2</v>
      </c>
      <c r="Y55" s="26">
        <f t="shared" si="0"/>
        <v>6.4000000000000001E-2</v>
      </c>
      <c r="Z55" s="26">
        <v>0.41099999999999998</v>
      </c>
      <c r="AA55" s="27">
        <v>2.8723615568315299E-2</v>
      </c>
      <c r="AB55">
        <f t="shared" si="1"/>
        <v>66</v>
      </c>
      <c r="AC55">
        <f t="shared" si="2"/>
        <v>0</v>
      </c>
      <c r="AD55">
        <f t="shared" si="3"/>
        <v>0</v>
      </c>
      <c r="AE55">
        <f>'TP Factors'!$D$4</f>
        <v>0.98096512680287296</v>
      </c>
      <c r="AF55">
        <f t="shared" si="4"/>
        <v>0</v>
      </c>
    </row>
    <row r="56" spans="1:32">
      <c r="A56" s="22" t="s">
        <v>109</v>
      </c>
      <c r="B56" s="22">
        <v>14</v>
      </c>
      <c r="C56" s="22" t="s">
        <v>110</v>
      </c>
      <c r="D56" s="23">
        <v>33.47</v>
      </c>
      <c r="E56" s="22" t="s">
        <v>111</v>
      </c>
      <c r="F56" s="22">
        <v>3456</v>
      </c>
      <c r="G56" s="24">
        <v>30.5</v>
      </c>
      <c r="H56" s="22" t="s">
        <v>112</v>
      </c>
      <c r="I56" s="22" t="s">
        <v>113</v>
      </c>
      <c r="J56" s="22">
        <v>228</v>
      </c>
      <c r="K56" s="25">
        <v>159.375300272</v>
      </c>
      <c r="L56" s="25">
        <v>1634.1562068200001</v>
      </c>
      <c r="M56" s="23">
        <v>0.44</v>
      </c>
      <c r="N56" s="23">
        <v>0.12</v>
      </c>
      <c r="O56" s="22">
        <v>38201</v>
      </c>
      <c r="P56" s="22">
        <v>37252</v>
      </c>
      <c r="Q56" s="26">
        <v>38201</v>
      </c>
      <c r="R56" s="26">
        <v>3100</v>
      </c>
      <c r="S56" s="22" t="s">
        <v>114</v>
      </c>
      <c r="T56" s="26">
        <v>54.65</v>
      </c>
      <c r="U56" s="26">
        <v>1</v>
      </c>
      <c r="V56" s="26">
        <v>1.2</v>
      </c>
      <c r="W56" s="26">
        <v>6.4000000000000001E-2</v>
      </c>
      <c r="X56" s="26">
        <f t="shared" si="0"/>
        <v>1.2</v>
      </c>
      <c r="Y56" s="26">
        <f t="shared" si="0"/>
        <v>6.4000000000000001E-2</v>
      </c>
      <c r="Z56" s="26">
        <v>0.41099999999999998</v>
      </c>
      <c r="AA56" s="27">
        <v>0.40380717763288299</v>
      </c>
      <c r="AB56">
        <f t="shared" si="1"/>
        <v>932</v>
      </c>
      <c r="AC56">
        <f t="shared" si="2"/>
        <v>2</v>
      </c>
      <c r="AD56">
        <f t="shared" si="3"/>
        <v>0.1</v>
      </c>
      <c r="AE56">
        <f>'TP Factors'!$D$4</f>
        <v>0.98096512680287296</v>
      </c>
      <c r="AF56">
        <f t="shared" si="4"/>
        <v>0.1</v>
      </c>
    </row>
    <row r="57" spans="1:32">
      <c r="A57" s="22" t="s">
        <v>109</v>
      </c>
      <c r="B57" s="22">
        <v>14</v>
      </c>
      <c r="C57" s="22" t="s">
        <v>110</v>
      </c>
      <c r="D57" s="23">
        <v>33.47</v>
      </c>
      <c r="E57" s="22" t="s">
        <v>111</v>
      </c>
      <c r="F57" s="22">
        <v>3456</v>
      </c>
      <c r="G57" s="24">
        <v>0</v>
      </c>
      <c r="H57" s="22" t="s">
        <v>112</v>
      </c>
      <c r="I57" s="22" t="s">
        <v>113</v>
      </c>
      <c r="J57" s="22">
        <v>5</v>
      </c>
      <c r="K57" s="25">
        <v>37.751534623200001</v>
      </c>
      <c r="L57" s="25">
        <v>30.513156434100001</v>
      </c>
      <c r="M57" s="23">
        <v>0</v>
      </c>
      <c r="N57" s="23">
        <v>0</v>
      </c>
      <c r="O57" s="22">
        <v>38212</v>
      </c>
      <c r="P57" s="22">
        <v>37263</v>
      </c>
      <c r="Q57" s="26">
        <v>38212</v>
      </c>
      <c r="R57" s="26">
        <v>3100</v>
      </c>
      <c r="S57" s="22" t="s">
        <v>114</v>
      </c>
      <c r="T57" s="26">
        <v>54.65</v>
      </c>
      <c r="U57" s="26">
        <v>1</v>
      </c>
      <c r="V57" s="26">
        <v>1.2</v>
      </c>
      <c r="W57" s="26">
        <v>6.4000000000000001E-2</v>
      </c>
      <c r="X57" s="26">
        <f t="shared" si="0"/>
        <v>1.2</v>
      </c>
      <c r="Y57" s="26">
        <f t="shared" si="0"/>
        <v>6.4000000000000001E-2</v>
      </c>
      <c r="Z57" s="26">
        <v>0.41099999999999998</v>
      </c>
      <c r="AA57" s="27">
        <v>1.02064908672029E-3</v>
      </c>
      <c r="AB57">
        <f t="shared" si="1"/>
        <v>2</v>
      </c>
      <c r="AC57">
        <f t="shared" si="2"/>
        <v>0</v>
      </c>
      <c r="AD57">
        <f t="shared" si="3"/>
        <v>0</v>
      </c>
      <c r="AE57">
        <f>'TP Factors'!$D$4</f>
        <v>0.98096512680287296</v>
      </c>
      <c r="AF57">
        <f t="shared" si="4"/>
        <v>0</v>
      </c>
    </row>
    <row r="58" spans="1:32">
      <c r="A58" s="22" t="s">
        <v>109</v>
      </c>
      <c r="B58" s="22">
        <v>14</v>
      </c>
      <c r="C58" s="22" t="s">
        <v>110</v>
      </c>
      <c r="D58" s="23">
        <v>33.47</v>
      </c>
      <c r="E58" s="22" t="s">
        <v>111</v>
      </c>
      <c r="F58" s="22">
        <v>3456</v>
      </c>
      <c r="G58" s="24">
        <v>30.5</v>
      </c>
      <c r="H58" s="22" t="s">
        <v>112</v>
      </c>
      <c r="I58" s="22" t="s">
        <v>113</v>
      </c>
      <c r="J58" s="22">
        <v>5357</v>
      </c>
      <c r="K58" s="25">
        <v>1281.92529309</v>
      </c>
      <c r="L58" s="25">
        <v>38388.012256800001</v>
      </c>
      <c r="M58" s="23">
        <v>10.29</v>
      </c>
      <c r="N58" s="23">
        <v>2.71</v>
      </c>
      <c r="O58" s="22">
        <v>38239</v>
      </c>
      <c r="P58" s="22">
        <v>37290</v>
      </c>
      <c r="Q58" s="26">
        <v>38239</v>
      </c>
      <c r="R58" s="26">
        <v>3100</v>
      </c>
      <c r="S58" s="22" t="s">
        <v>114</v>
      </c>
      <c r="T58" s="26">
        <v>54.65</v>
      </c>
      <c r="U58" s="26">
        <v>1</v>
      </c>
      <c r="V58" s="26">
        <v>1.2</v>
      </c>
      <c r="W58" s="26">
        <v>6.4000000000000001E-2</v>
      </c>
      <c r="X58" s="26">
        <f t="shared" si="0"/>
        <v>1.2</v>
      </c>
      <c r="Y58" s="26">
        <f t="shared" si="0"/>
        <v>6.4000000000000001E-2</v>
      </c>
      <c r="Z58" s="26">
        <v>0.41099999999999998</v>
      </c>
      <c r="AA58" s="27">
        <v>3.0661624770241298</v>
      </c>
      <c r="AB58">
        <f t="shared" si="1"/>
        <v>7079</v>
      </c>
      <c r="AC58">
        <f t="shared" si="2"/>
        <v>19</v>
      </c>
      <c r="AD58">
        <f t="shared" si="3"/>
        <v>1</v>
      </c>
      <c r="AE58">
        <f>'TP Factors'!$D$4</f>
        <v>0.98096512680287296</v>
      </c>
      <c r="AF58">
        <f t="shared" si="4"/>
        <v>1</v>
      </c>
    </row>
    <row r="59" spans="1:32">
      <c r="A59" s="22" t="s">
        <v>109</v>
      </c>
      <c r="B59" s="22">
        <v>14</v>
      </c>
      <c r="C59" s="22" t="s">
        <v>110</v>
      </c>
      <c r="D59" s="23">
        <v>33.47</v>
      </c>
      <c r="E59" s="22" t="s">
        <v>111</v>
      </c>
      <c r="F59" s="22">
        <v>3456</v>
      </c>
      <c r="G59" s="24">
        <v>3</v>
      </c>
      <c r="H59" s="22" t="s">
        <v>112</v>
      </c>
      <c r="I59" s="22" t="s">
        <v>113</v>
      </c>
      <c r="J59" s="22">
        <v>2171</v>
      </c>
      <c r="K59" s="25">
        <v>463.10924573900002</v>
      </c>
      <c r="L59" s="25">
        <v>10095.15346</v>
      </c>
      <c r="M59" s="23">
        <v>1.52</v>
      </c>
      <c r="N59" s="23">
        <v>0.2</v>
      </c>
      <c r="O59" s="22">
        <v>38288</v>
      </c>
      <c r="P59" s="22">
        <v>37338</v>
      </c>
      <c r="Q59" s="26">
        <v>38288</v>
      </c>
      <c r="R59" s="26">
        <v>3100</v>
      </c>
      <c r="S59" s="22" t="s">
        <v>114</v>
      </c>
      <c r="T59" s="26">
        <v>54.65</v>
      </c>
      <c r="U59" s="26">
        <v>1</v>
      </c>
      <c r="V59" s="26">
        <v>1.2</v>
      </c>
      <c r="W59" s="26">
        <v>6.4000000000000001E-2</v>
      </c>
      <c r="X59" s="26">
        <f t="shared" si="0"/>
        <v>1.2</v>
      </c>
      <c r="Y59" s="26">
        <f t="shared" si="0"/>
        <v>6.4000000000000001E-2</v>
      </c>
      <c r="Z59" s="26">
        <v>0.41099999999999998</v>
      </c>
      <c r="AA59" s="27">
        <v>2.6655510311598498E-3</v>
      </c>
      <c r="AB59">
        <f t="shared" si="1"/>
        <v>6</v>
      </c>
      <c r="AC59">
        <f t="shared" si="2"/>
        <v>0</v>
      </c>
      <c r="AD59">
        <f t="shared" si="3"/>
        <v>0</v>
      </c>
      <c r="AE59">
        <f>'TP Factors'!$D$4</f>
        <v>0.98096512680287296</v>
      </c>
      <c r="AF59">
        <f t="shared" si="4"/>
        <v>0</v>
      </c>
    </row>
    <row r="60" spans="1:32">
      <c r="A60" s="22" t="s">
        <v>109</v>
      </c>
      <c r="B60" s="22">
        <v>14</v>
      </c>
      <c r="C60" s="22" t="s">
        <v>110</v>
      </c>
      <c r="D60" s="23">
        <v>33.47</v>
      </c>
      <c r="E60" s="22" t="s">
        <v>111</v>
      </c>
      <c r="F60" s="22">
        <v>3456</v>
      </c>
      <c r="G60" s="24">
        <v>0</v>
      </c>
      <c r="H60" s="22" t="s">
        <v>112</v>
      </c>
      <c r="I60" s="22" t="s">
        <v>113</v>
      </c>
      <c r="J60" s="22">
        <v>4650</v>
      </c>
      <c r="K60" s="25">
        <v>1286.4462452800001</v>
      </c>
      <c r="L60" s="25">
        <v>29475.145880700002</v>
      </c>
      <c r="M60" s="23">
        <v>0</v>
      </c>
      <c r="N60" s="23">
        <v>0</v>
      </c>
      <c r="O60" s="22">
        <v>36294</v>
      </c>
      <c r="P60" s="22">
        <v>35354</v>
      </c>
      <c r="Q60" s="26">
        <v>36294</v>
      </c>
      <c r="R60" s="26">
        <v>3100</v>
      </c>
      <c r="S60" s="22" t="s">
        <v>114</v>
      </c>
      <c r="T60" s="26">
        <v>54.65</v>
      </c>
      <c r="U60" s="26">
        <v>1</v>
      </c>
      <c r="V60" s="26">
        <v>1.2</v>
      </c>
      <c r="W60" s="26">
        <v>6.4000000000000001E-2</v>
      </c>
      <c r="X60" s="26">
        <f t="shared" si="0"/>
        <v>1.2</v>
      </c>
      <c r="Y60" s="26">
        <f t="shared" si="0"/>
        <v>6.4000000000000001E-2</v>
      </c>
      <c r="Z60" s="26">
        <v>0.41099999999999998</v>
      </c>
      <c r="AA60" s="27">
        <v>2.3387876340186901E-3</v>
      </c>
      <c r="AB60">
        <f t="shared" si="1"/>
        <v>5</v>
      </c>
      <c r="AC60">
        <f t="shared" si="2"/>
        <v>0</v>
      </c>
      <c r="AD60">
        <f t="shared" si="3"/>
        <v>0</v>
      </c>
      <c r="AE60">
        <f>'TP Factors'!$D$4</f>
        <v>0.98096512680287296</v>
      </c>
      <c r="AF60">
        <f t="shared" si="4"/>
        <v>0</v>
      </c>
    </row>
    <row r="61" spans="1:32">
      <c r="A61" s="22" t="s">
        <v>109</v>
      </c>
      <c r="B61" s="22">
        <v>14</v>
      </c>
      <c r="C61" s="22" t="s">
        <v>110</v>
      </c>
      <c r="D61" s="23">
        <v>33.47</v>
      </c>
      <c r="E61" s="22" t="s">
        <v>111</v>
      </c>
      <c r="F61" s="22">
        <v>3456</v>
      </c>
      <c r="G61" s="24">
        <v>30.5</v>
      </c>
      <c r="H61" s="22" t="s">
        <v>112</v>
      </c>
      <c r="I61" s="22" t="s">
        <v>113</v>
      </c>
      <c r="J61" s="22">
        <v>98157</v>
      </c>
      <c r="K61" s="25">
        <v>10435.435613</v>
      </c>
      <c r="L61" s="25">
        <v>703442.68306499999</v>
      </c>
      <c r="M61" s="23">
        <v>188.46</v>
      </c>
      <c r="N61" s="23">
        <v>49.67</v>
      </c>
      <c r="O61" s="22">
        <v>36782</v>
      </c>
      <c r="P61" s="22">
        <v>35837</v>
      </c>
      <c r="Q61" s="26">
        <v>36782</v>
      </c>
      <c r="R61" s="26">
        <v>3100</v>
      </c>
      <c r="S61" s="22" t="s">
        <v>114</v>
      </c>
      <c r="T61" s="26">
        <v>54.65</v>
      </c>
      <c r="U61" s="26">
        <v>1</v>
      </c>
      <c r="V61" s="26">
        <v>1.2</v>
      </c>
      <c r="W61" s="26">
        <v>6.4000000000000001E-2</v>
      </c>
      <c r="X61" s="26">
        <f t="shared" si="0"/>
        <v>1.2</v>
      </c>
      <c r="Y61" s="26">
        <f t="shared" si="0"/>
        <v>6.4000000000000001E-2</v>
      </c>
      <c r="Z61" s="26">
        <v>0.41099999999999998</v>
      </c>
      <c r="AA61" s="27">
        <v>4.9408876857806501</v>
      </c>
      <c r="AB61">
        <f t="shared" si="1"/>
        <v>11407</v>
      </c>
      <c r="AC61">
        <f t="shared" si="2"/>
        <v>30</v>
      </c>
      <c r="AD61">
        <f t="shared" si="3"/>
        <v>1.6</v>
      </c>
      <c r="AE61">
        <f>'TP Factors'!$D$4</f>
        <v>0.98096512680287296</v>
      </c>
      <c r="AF61">
        <f t="shared" si="4"/>
        <v>1.6</v>
      </c>
    </row>
    <row r="62" spans="1:32">
      <c r="A62" s="22" t="s">
        <v>109</v>
      </c>
      <c r="B62" s="22">
        <v>14</v>
      </c>
      <c r="C62" s="22" t="s">
        <v>110</v>
      </c>
      <c r="D62" s="23">
        <v>33.47</v>
      </c>
      <c r="E62" s="22" t="s">
        <v>111</v>
      </c>
      <c r="F62" s="22">
        <v>3456</v>
      </c>
      <c r="G62" s="24">
        <v>0</v>
      </c>
      <c r="H62" s="22" t="s">
        <v>112</v>
      </c>
      <c r="I62" s="22" t="s">
        <v>113</v>
      </c>
      <c r="J62" s="22">
        <v>5433</v>
      </c>
      <c r="K62" s="25">
        <v>2600.49003004</v>
      </c>
      <c r="L62" s="25">
        <v>34440.168837999998</v>
      </c>
      <c r="M62" s="23">
        <v>0</v>
      </c>
      <c r="N62" s="23">
        <v>0</v>
      </c>
      <c r="O62" s="22">
        <v>37439</v>
      </c>
      <c r="P62" s="22">
        <v>36491</v>
      </c>
      <c r="Q62" s="26">
        <v>37439</v>
      </c>
      <c r="R62" s="26">
        <v>3100</v>
      </c>
      <c r="S62" s="22" t="s">
        <v>124</v>
      </c>
      <c r="T62" s="26">
        <v>54.65</v>
      </c>
      <c r="U62" s="26">
        <v>1</v>
      </c>
      <c r="V62" s="26">
        <v>1.2</v>
      </c>
      <c r="W62" s="26">
        <v>6.4000000000000001E-2</v>
      </c>
      <c r="X62" s="26">
        <f t="shared" si="0"/>
        <v>1.2</v>
      </c>
      <c r="Y62" s="26">
        <f t="shared" si="0"/>
        <v>6.4000000000000001E-2</v>
      </c>
      <c r="Z62" s="26">
        <v>0.41099999999999998</v>
      </c>
      <c r="AA62" s="27">
        <v>8.0250058065676599E-3</v>
      </c>
      <c r="AB62">
        <f t="shared" si="1"/>
        <v>19</v>
      </c>
      <c r="AC62">
        <f t="shared" si="2"/>
        <v>0</v>
      </c>
      <c r="AD62">
        <f t="shared" si="3"/>
        <v>0</v>
      </c>
      <c r="AE62">
        <f>'TP Factors'!$D$4</f>
        <v>0.98096512680287296</v>
      </c>
      <c r="AF62">
        <f t="shared" si="4"/>
        <v>0</v>
      </c>
    </row>
    <row r="63" spans="1:32">
      <c r="A63" s="22" t="s">
        <v>109</v>
      </c>
      <c r="B63" s="22">
        <v>14</v>
      </c>
      <c r="C63" s="22" t="s">
        <v>110</v>
      </c>
      <c r="D63" s="23">
        <v>33.47</v>
      </c>
      <c r="E63" s="22" t="s">
        <v>111</v>
      </c>
      <c r="F63" s="22">
        <v>3456</v>
      </c>
      <c r="G63" s="24">
        <v>30.5</v>
      </c>
      <c r="H63" s="22" t="s">
        <v>112</v>
      </c>
      <c r="I63" s="22" t="s">
        <v>113</v>
      </c>
      <c r="J63" s="22">
        <v>251</v>
      </c>
      <c r="K63" s="25">
        <v>359.32145392699999</v>
      </c>
      <c r="L63" s="25">
        <v>1692.61021082</v>
      </c>
      <c r="M63" s="23">
        <v>0.48</v>
      </c>
      <c r="N63" s="23">
        <v>0.13</v>
      </c>
      <c r="O63" s="22">
        <v>37441</v>
      </c>
      <c r="P63" s="22">
        <v>36493</v>
      </c>
      <c r="Q63" s="26">
        <v>37441</v>
      </c>
      <c r="R63" s="26">
        <v>3100</v>
      </c>
      <c r="S63" s="22" t="s">
        <v>124</v>
      </c>
      <c r="T63" s="26">
        <v>54.65</v>
      </c>
      <c r="U63" s="26">
        <v>1</v>
      </c>
      <c r="V63" s="26">
        <v>1.2</v>
      </c>
      <c r="W63" s="26">
        <v>6.4000000000000001E-2</v>
      </c>
      <c r="X63" s="26">
        <f t="shared" si="0"/>
        <v>1.2</v>
      </c>
      <c r="Y63" s="26">
        <f t="shared" si="0"/>
        <v>6.4000000000000001E-2</v>
      </c>
      <c r="Z63" s="26">
        <v>0.41099999999999998</v>
      </c>
      <c r="AA63" s="27">
        <v>0.333728854826147</v>
      </c>
      <c r="AB63">
        <f t="shared" si="1"/>
        <v>771</v>
      </c>
      <c r="AC63">
        <f t="shared" si="2"/>
        <v>2</v>
      </c>
      <c r="AD63">
        <f t="shared" si="3"/>
        <v>0.1</v>
      </c>
      <c r="AE63">
        <f>'TP Factors'!$D$4</f>
        <v>0.98096512680287296</v>
      </c>
      <c r="AF63">
        <f t="shared" si="4"/>
        <v>0.1</v>
      </c>
    </row>
    <row r="64" spans="1:32">
      <c r="A64" s="22" t="s">
        <v>109</v>
      </c>
      <c r="B64" s="22">
        <v>14</v>
      </c>
      <c r="C64" s="22" t="s">
        <v>110</v>
      </c>
      <c r="D64" s="23">
        <v>33.47</v>
      </c>
      <c r="E64" s="22" t="s">
        <v>111</v>
      </c>
      <c r="F64" s="22">
        <v>3456</v>
      </c>
      <c r="G64" s="24">
        <v>0</v>
      </c>
      <c r="H64" s="22" t="s">
        <v>112</v>
      </c>
      <c r="I64" s="22" t="s">
        <v>113</v>
      </c>
      <c r="J64" s="22">
        <v>33</v>
      </c>
      <c r="K64" s="25">
        <v>137.85612106100001</v>
      </c>
      <c r="L64" s="25">
        <v>211.28508948199999</v>
      </c>
      <c r="M64" s="23">
        <v>0</v>
      </c>
      <c r="N64" s="23">
        <v>0</v>
      </c>
      <c r="O64" s="22">
        <v>37649</v>
      </c>
      <c r="P64" s="22">
        <v>36701</v>
      </c>
      <c r="Q64" s="26">
        <v>37649</v>
      </c>
      <c r="R64" s="26">
        <v>3100</v>
      </c>
      <c r="S64" s="22" t="s">
        <v>114</v>
      </c>
      <c r="T64" s="26">
        <v>54.65</v>
      </c>
      <c r="U64" s="26">
        <v>1</v>
      </c>
      <c r="V64" s="26">
        <v>1.2</v>
      </c>
      <c r="W64" s="26">
        <v>6.4000000000000001E-2</v>
      </c>
      <c r="X64" s="26">
        <f t="shared" si="0"/>
        <v>1.2</v>
      </c>
      <c r="Y64" s="26">
        <f t="shared" si="0"/>
        <v>6.4000000000000001E-2</v>
      </c>
      <c r="Z64" s="26">
        <v>0.41099999999999998</v>
      </c>
      <c r="AA64" s="27">
        <v>9.3590088507217997E-4</v>
      </c>
      <c r="AB64">
        <f t="shared" si="1"/>
        <v>2</v>
      </c>
      <c r="AC64">
        <f t="shared" si="2"/>
        <v>0</v>
      </c>
      <c r="AD64">
        <f t="shared" si="3"/>
        <v>0</v>
      </c>
      <c r="AE64">
        <f>'TP Factors'!$D$4</f>
        <v>0.98096512680287296</v>
      </c>
      <c r="AF64">
        <f t="shared" si="4"/>
        <v>0</v>
      </c>
    </row>
    <row r="65" spans="1:32">
      <c r="A65" s="22" t="s">
        <v>109</v>
      </c>
      <c r="B65" s="22">
        <v>14</v>
      </c>
      <c r="C65" s="22" t="s">
        <v>110</v>
      </c>
      <c r="D65" s="23">
        <v>33.47</v>
      </c>
      <c r="E65" s="22" t="s">
        <v>111</v>
      </c>
      <c r="F65" s="22">
        <v>1234</v>
      </c>
      <c r="G65" s="24">
        <v>0</v>
      </c>
      <c r="H65" s="22" t="s">
        <v>112</v>
      </c>
      <c r="I65" s="22" t="s">
        <v>113</v>
      </c>
      <c r="J65" s="22">
        <v>60</v>
      </c>
      <c r="K65" s="25">
        <v>78.509340809400001</v>
      </c>
      <c r="L65" s="25">
        <v>231.49047933400001</v>
      </c>
      <c r="M65" s="23">
        <v>0.04</v>
      </c>
      <c r="N65" s="23">
        <v>0.01</v>
      </c>
      <c r="O65" s="22">
        <v>37971</v>
      </c>
      <c r="P65" s="22">
        <v>37023</v>
      </c>
      <c r="Q65" s="26">
        <v>37971</v>
      </c>
      <c r="R65" s="26">
        <v>3100</v>
      </c>
      <c r="S65" s="22" t="s">
        <v>114</v>
      </c>
      <c r="T65" s="26">
        <v>54.65</v>
      </c>
      <c r="U65" s="26">
        <v>1</v>
      </c>
      <c r="V65" s="26">
        <v>1.2</v>
      </c>
      <c r="W65" s="26">
        <v>6.4000000000000001E-2</v>
      </c>
      <c r="X65" s="26">
        <f t="shared" si="0"/>
        <v>1.2</v>
      </c>
      <c r="Y65" s="26">
        <f t="shared" si="0"/>
        <v>6.4000000000000001E-2</v>
      </c>
      <c r="Z65" s="26">
        <v>0.41099999999999998</v>
      </c>
      <c r="AA65" s="27">
        <v>5.7202314391865898E-2</v>
      </c>
      <c r="AB65">
        <f t="shared" si="1"/>
        <v>132</v>
      </c>
      <c r="AC65">
        <f t="shared" si="2"/>
        <v>0</v>
      </c>
      <c r="AD65">
        <f t="shared" si="3"/>
        <v>0</v>
      </c>
      <c r="AE65">
        <f>'TP Factors'!$D$4</f>
        <v>0.98096512680287296</v>
      </c>
      <c r="AF65">
        <f t="shared" si="4"/>
        <v>0</v>
      </c>
    </row>
    <row r="66" spans="1:32">
      <c r="A66" s="22" t="s">
        <v>109</v>
      </c>
      <c r="B66" s="22">
        <v>14</v>
      </c>
      <c r="C66" s="22" t="s">
        <v>110</v>
      </c>
      <c r="D66" s="23">
        <v>33.47</v>
      </c>
      <c r="E66" s="22" t="s">
        <v>111</v>
      </c>
      <c r="F66" s="22">
        <v>3456</v>
      </c>
      <c r="G66" s="24">
        <v>30.5</v>
      </c>
      <c r="H66" s="22" t="s">
        <v>112</v>
      </c>
      <c r="I66" s="22" t="s">
        <v>113</v>
      </c>
      <c r="J66" s="22">
        <v>78</v>
      </c>
      <c r="K66" s="25">
        <v>253.12396538799999</v>
      </c>
      <c r="L66" s="25">
        <v>526.467052438</v>
      </c>
      <c r="M66" s="23">
        <v>0.15</v>
      </c>
      <c r="N66" s="23">
        <v>0.04</v>
      </c>
      <c r="O66" s="22">
        <v>38150</v>
      </c>
      <c r="P66" s="22">
        <v>37202</v>
      </c>
      <c r="Q66" s="26">
        <v>38150</v>
      </c>
      <c r="R66" s="26">
        <v>3100</v>
      </c>
      <c r="S66" s="22" t="s">
        <v>124</v>
      </c>
      <c r="T66" s="26">
        <v>54.65</v>
      </c>
      <c r="U66" s="26">
        <v>1</v>
      </c>
      <c r="V66" s="26">
        <v>1.2</v>
      </c>
      <c r="W66" s="26">
        <v>6.4000000000000001E-2</v>
      </c>
      <c r="X66" s="26">
        <f t="shared" si="0"/>
        <v>1.2</v>
      </c>
      <c r="Y66" s="26">
        <f t="shared" si="0"/>
        <v>6.4000000000000001E-2</v>
      </c>
      <c r="Z66" s="26">
        <v>0.41099999999999998</v>
      </c>
      <c r="AA66" s="27">
        <v>3.94411064520368E-2</v>
      </c>
      <c r="AB66">
        <f t="shared" si="1"/>
        <v>91</v>
      </c>
      <c r="AC66">
        <f t="shared" si="2"/>
        <v>0</v>
      </c>
      <c r="AD66">
        <f t="shared" si="3"/>
        <v>0</v>
      </c>
      <c r="AE66">
        <f>'TP Factors'!$D$4</f>
        <v>0.98096512680287296</v>
      </c>
      <c r="AF66">
        <f t="shared" si="4"/>
        <v>0</v>
      </c>
    </row>
    <row r="67" spans="1:32">
      <c r="A67" s="22" t="s">
        <v>109</v>
      </c>
      <c r="B67" s="22">
        <v>14</v>
      </c>
      <c r="C67" s="22" t="s">
        <v>110</v>
      </c>
      <c r="D67" s="23">
        <v>33.47</v>
      </c>
      <c r="E67" s="22" t="s">
        <v>111</v>
      </c>
      <c r="F67" s="22">
        <v>3456</v>
      </c>
      <c r="G67" s="24">
        <v>30.5</v>
      </c>
      <c r="H67" s="22" t="s">
        <v>112</v>
      </c>
      <c r="I67" s="22" t="s">
        <v>113</v>
      </c>
      <c r="J67" s="22">
        <v>37791</v>
      </c>
      <c r="K67" s="25">
        <v>5404.5268102399996</v>
      </c>
      <c r="L67" s="25">
        <v>270832.97490099998</v>
      </c>
      <c r="M67" s="23">
        <v>72.56</v>
      </c>
      <c r="N67" s="23">
        <v>19.12</v>
      </c>
      <c r="O67" s="22">
        <v>36289</v>
      </c>
      <c r="P67" s="22">
        <v>35349</v>
      </c>
      <c r="Q67" s="26">
        <v>36289</v>
      </c>
      <c r="R67" s="26">
        <v>3100</v>
      </c>
      <c r="S67" s="22" t="s">
        <v>114</v>
      </c>
      <c r="T67" s="26">
        <v>54.65</v>
      </c>
      <c r="U67" s="26">
        <v>1</v>
      </c>
      <c r="V67" s="26">
        <v>1.2</v>
      </c>
      <c r="W67" s="26">
        <v>6.4000000000000001E-2</v>
      </c>
      <c r="X67" s="26">
        <f t="shared" ref="X67:Y130" si="5">V67</f>
        <v>1.2</v>
      </c>
      <c r="Y67" s="26">
        <f t="shared" si="5"/>
        <v>6.4000000000000001E-2</v>
      </c>
      <c r="Z67" s="26">
        <v>0.41099999999999998</v>
      </c>
      <c r="AA67" s="27">
        <v>2.6302973607267099</v>
      </c>
      <c r="AB67">
        <f t="shared" ref="AB67:AB130" si="6">ROUND(AA67*Z67*T67*102.79,0)</f>
        <v>6073</v>
      </c>
      <c r="AC67">
        <f t="shared" ref="AC67:AC130" si="7">ROUND(X67*AB67*0.002205,0)</f>
        <v>16</v>
      </c>
      <c r="AD67">
        <f t="shared" ref="AD67:AD130" si="8">ROUND(Y67*AB67*0.002205,1)</f>
        <v>0.9</v>
      </c>
      <c r="AE67">
        <f>'TP Factors'!$D$4</f>
        <v>0.98096512680287296</v>
      </c>
      <c r="AF67">
        <f t="shared" ref="AF67:AF130" si="9">ROUND(AD67*AE67,1)</f>
        <v>0.9</v>
      </c>
    </row>
    <row r="68" spans="1:32">
      <c r="A68" s="22" t="s">
        <v>109</v>
      </c>
      <c r="B68" s="22">
        <v>14</v>
      </c>
      <c r="C68" s="22" t="s">
        <v>110</v>
      </c>
      <c r="D68" s="23">
        <v>33.47</v>
      </c>
      <c r="E68" s="22" t="s">
        <v>111</v>
      </c>
      <c r="F68" s="22">
        <v>3456</v>
      </c>
      <c r="G68" s="24">
        <v>0</v>
      </c>
      <c r="H68" s="22" t="s">
        <v>112</v>
      </c>
      <c r="I68" s="22" t="s">
        <v>113</v>
      </c>
      <c r="J68" s="22">
        <v>275</v>
      </c>
      <c r="K68" s="25">
        <v>234.28427729699999</v>
      </c>
      <c r="L68" s="25">
        <v>1741.95773491</v>
      </c>
      <c r="M68" s="23">
        <v>0</v>
      </c>
      <c r="N68" s="23">
        <v>0</v>
      </c>
      <c r="O68" s="22">
        <v>36290</v>
      </c>
      <c r="P68" s="22">
        <v>35350</v>
      </c>
      <c r="Q68" s="26">
        <v>36290</v>
      </c>
      <c r="R68" s="26">
        <v>3100</v>
      </c>
      <c r="S68" s="22" t="s">
        <v>114</v>
      </c>
      <c r="T68" s="26">
        <v>54.65</v>
      </c>
      <c r="U68" s="26">
        <v>1</v>
      </c>
      <c r="V68" s="26">
        <v>1.2</v>
      </c>
      <c r="W68" s="26">
        <v>6.4000000000000001E-2</v>
      </c>
      <c r="X68" s="26">
        <f t="shared" si="5"/>
        <v>1.2</v>
      </c>
      <c r="Y68" s="26">
        <f t="shared" si="5"/>
        <v>6.4000000000000001E-2</v>
      </c>
      <c r="Z68" s="26">
        <v>0.41099999999999998</v>
      </c>
      <c r="AA68" s="27">
        <v>2.5786595280733099E-2</v>
      </c>
      <c r="AB68">
        <f t="shared" si="6"/>
        <v>60</v>
      </c>
      <c r="AC68">
        <f t="shared" si="7"/>
        <v>0</v>
      </c>
      <c r="AD68">
        <f t="shared" si="8"/>
        <v>0</v>
      </c>
      <c r="AE68">
        <f>'TP Factors'!$D$4</f>
        <v>0.98096512680287296</v>
      </c>
      <c r="AF68">
        <f t="shared" si="9"/>
        <v>0</v>
      </c>
    </row>
    <row r="69" spans="1:32">
      <c r="A69" s="22" t="s">
        <v>109</v>
      </c>
      <c r="B69" s="22">
        <v>14</v>
      </c>
      <c r="C69" s="22" t="s">
        <v>110</v>
      </c>
      <c r="D69" s="23">
        <v>33.47</v>
      </c>
      <c r="E69" s="22" t="s">
        <v>111</v>
      </c>
      <c r="F69" s="22">
        <v>3456</v>
      </c>
      <c r="G69" s="24">
        <v>0</v>
      </c>
      <c r="H69" s="22" t="s">
        <v>112</v>
      </c>
      <c r="I69" s="22" t="s">
        <v>113</v>
      </c>
      <c r="J69" s="22">
        <v>1009</v>
      </c>
      <c r="K69" s="25">
        <v>710.26492484899995</v>
      </c>
      <c r="L69" s="25">
        <v>6395.8110094599997</v>
      </c>
      <c r="M69" s="23">
        <v>0</v>
      </c>
      <c r="N69" s="23">
        <v>0</v>
      </c>
      <c r="O69" s="22">
        <v>37419</v>
      </c>
      <c r="P69" s="22">
        <v>36471</v>
      </c>
      <c r="Q69" s="26">
        <v>37419</v>
      </c>
      <c r="R69" s="26">
        <v>3100</v>
      </c>
      <c r="S69" s="22" t="s">
        <v>130</v>
      </c>
      <c r="T69" s="26">
        <v>54.65</v>
      </c>
      <c r="U69" s="26">
        <v>1</v>
      </c>
      <c r="V69" s="26">
        <v>1.2</v>
      </c>
      <c r="W69" s="26">
        <v>6.4000000000000001E-2</v>
      </c>
      <c r="X69" s="26">
        <f t="shared" si="5"/>
        <v>1.2</v>
      </c>
      <c r="Y69" s="26">
        <f t="shared" si="5"/>
        <v>6.4000000000000001E-2</v>
      </c>
      <c r="Z69" s="26">
        <v>0.41099999999999998</v>
      </c>
      <c r="AA69" s="27">
        <v>6.7064981023820802E-2</v>
      </c>
      <c r="AB69">
        <f t="shared" si="6"/>
        <v>155</v>
      </c>
      <c r="AC69">
        <f t="shared" si="7"/>
        <v>0</v>
      </c>
      <c r="AD69">
        <f t="shared" si="8"/>
        <v>0</v>
      </c>
      <c r="AE69">
        <f>'TP Factors'!$D$4</f>
        <v>0.98096512680287296</v>
      </c>
      <c r="AF69">
        <f t="shared" si="9"/>
        <v>0</v>
      </c>
    </row>
    <row r="70" spans="1:32">
      <c r="A70" s="22" t="s">
        <v>109</v>
      </c>
      <c r="B70" s="22">
        <v>14</v>
      </c>
      <c r="C70" s="22" t="s">
        <v>110</v>
      </c>
      <c r="D70" s="23">
        <v>33.47</v>
      </c>
      <c r="E70" s="22" t="s">
        <v>111</v>
      </c>
      <c r="F70" s="22">
        <v>3456</v>
      </c>
      <c r="G70" s="24">
        <v>0</v>
      </c>
      <c r="H70" s="22" t="s">
        <v>112</v>
      </c>
      <c r="I70" s="22" t="s">
        <v>113</v>
      </c>
      <c r="J70" s="22">
        <v>2203</v>
      </c>
      <c r="K70" s="25">
        <v>630.98683163500004</v>
      </c>
      <c r="L70" s="25">
        <v>13962.1080466</v>
      </c>
      <c r="M70" s="23">
        <v>0</v>
      </c>
      <c r="N70" s="23">
        <v>0</v>
      </c>
      <c r="O70" s="22">
        <v>37832</v>
      </c>
      <c r="P70" s="22">
        <v>36884</v>
      </c>
      <c r="Q70" s="26">
        <v>37832</v>
      </c>
      <c r="R70" s="26">
        <v>3100</v>
      </c>
      <c r="S70" s="22" t="s">
        <v>130</v>
      </c>
      <c r="T70" s="26">
        <v>54.65</v>
      </c>
      <c r="U70" s="26">
        <v>1</v>
      </c>
      <c r="V70" s="26">
        <v>1.2</v>
      </c>
      <c r="W70" s="26">
        <v>6.4000000000000001E-2</v>
      </c>
      <c r="X70" s="26">
        <f t="shared" si="5"/>
        <v>1.2</v>
      </c>
      <c r="Y70" s="26">
        <f t="shared" si="5"/>
        <v>6.4000000000000001E-2</v>
      </c>
      <c r="Z70" s="26">
        <v>0.41099999999999998</v>
      </c>
      <c r="AA70" s="27">
        <v>2.0903760213026E-2</v>
      </c>
      <c r="AB70">
        <f t="shared" si="6"/>
        <v>48</v>
      </c>
      <c r="AC70">
        <f t="shared" si="7"/>
        <v>0</v>
      </c>
      <c r="AD70">
        <f t="shared" si="8"/>
        <v>0</v>
      </c>
      <c r="AE70">
        <f>'TP Factors'!$D$4</f>
        <v>0.98096512680287296</v>
      </c>
      <c r="AF70">
        <f t="shared" si="9"/>
        <v>0</v>
      </c>
    </row>
    <row r="71" spans="1:32">
      <c r="A71" s="22" t="s">
        <v>109</v>
      </c>
      <c r="B71" s="22">
        <v>14</v>
      </c>
      <c r="C71" s="22" t="s">
        <v>110</v>
      </c>
      <c r="D71" s="23">
        <v>33.47</v>
      </c>
      <c r="E71" s="22" t="s">
        <v>111</v>
      </c>
      <c r="F71" s="22">
        <v>3456</v>
      </c>
      <c r="G71" s="24">
        <v>30.5</v>
      </c>
      <c r="H71" s="22" t="s">
        <v>112</v>
      </c>
      <c r="I71" s="22" t="s">
        <v>113</v>
      </c>
      <c r="J71" s="22">
        <v>1059</v>
      </c>
      <c r="K71" s="25">
        <v>613.14042204999998</v>
      </c>
      <c r="L71" s="25">
        <v>6736.9485405200003</v>
      </c>
      <c r="M71" s="23">
        <v>2.0299999999999998</v>
      </c>
      <c r="N71" s="23">
        <v>0.54</v>
      </c>
      <c r="O71" s="22">
        <v>37953</v>
      </c>
      <c r="P71" s="22">
        <v>37005</v>
      </c>
      <c r="Q71" s="26">
        <v>37953</v>
      </c>
      <c r="R71" s="26">
        <v>3100</v>
      </c>
      <c r="S71" s="22" t="s">
        <v>130</v>
      </c>
      <c r="T71" s="26">
        <v>54.65</v>
      </c>
      <c r="U71" s="26">
        <v>1</v>
      </c>
      <c r="V71" s="26">
        <v>1.2</v>
      </c>
      <c r="W71" s="26">
        <v>6.4000000000000001E-2</v>
      </c>
      <c r="X71" s="26">
        <f t="shared" si="5"/>
        <v>1.2</v>
      </c>
      <c r="Y71" s="26">
        <f t="shared" si="5"/>
        <v>6.4000000000000001E-2</v>
      </c>
      <c r="Z71" s="26">
        <v>0.41099999999999998</v>
      </c>
      <c r="AA71" s="27">
        <v>1.6406894610932401</v>
      </c>
      <c r="AB71">
        <f t="shared" si="6"/>
        <v>3788</v>
      </c>
      <c r="AC71">
        <f t="shared" si="7"/>
        <v>10</v>
      </c>
      <c r="AD71">
        <f t="shared" si="8"/>
        <v>0.5</v>
      </c>
      <c r="AE71">
        <f>'TP Factors'!$D$4</f>
        <v>0.98096512680287296</v>
      </c>
      <c r="AF71">
        <f t="shared" si="9"/>
        <v>0.5</v>
      </c>
    </row>
    <row r="72" spans="1:32">
      <c r="A72" s="22" t="s">
        <v>109</v>
      </c>
      <c r="B72" s="22">
        <v>14</v>
      </c>
      <c r="C72" s="22" t="s">
        <v>110</v>
      </c>
      <c r="D72" s="23">
        <v>33.47</v>
      </c>
      <c r="E72" s="22" t="s">
        <v>111</v>
      </c>
      <c r="F72" s="22">
        <v>3456</v>
      </c>
      <c r="G72" s="24">
        <v>0</v>
      </c>
      <c r="H72" s="22" t="s">
        <v>112</v>
      </c>
      <c r="I72" s="22" t="s">
        <v>113</v>
      </c>
      <c r="J72" s="22">
        <v>758</v>
      </c>
      <c r="K72" s="25">
        <v>329.58739258600002</v>
      </c>
      <c r="L72" s="25">
        <v>4806.0567611400002</v>
      </c>
      <c r="M72" s="23">
        <v>0</v>
      </c>
      <c r="N72" s="23">
        <v>0</v>
      </c>
      <c r="O72" s="22">
        <v>37972</v>
      </c>
      <c r="P72" s="22">
        <v>37024</v>
      </c>
      <c r="Q72" s="26">
        <v>37972</v>
      </c>
      <c r="R72" s="26">
        <v>3100</v>
      </c>
      <c r="S72" s="22" t="s">
        <v>130</v>
      </c>
      <c r="T72" s="26">
        <v>54.65</v>
      </c>
      <c r="U72" s="26">
        <v>1</v>
      </c>
      <c r="V72" s="26">
        <v>1.2</v>
      </c>
      <c r="W72" s="26">
        <v>6.4000000000000001E-2</v>
      </c>
      <c r="X72" s="26">
        <f t="shared" si="5"/>
        <v>1.2</v>
      </c>
      <c r="Y72" s="26">
        <f t="shared" si="5"/>
        <v>6.4000000000000001E-2</v>
      </c>
      <c r="Z72" s="26">
        <v>0.41099999999999998</v>
      </c>
      <c r="AA72" s="27">
        <v>6.20965647876148E-2</v>
      </c>
      <c r="AB72">
        <f t="shared" si="6"/>
        <v>143</v>
      </c>
      <c r="AC72">
        <f t="shared" si="7"/>
        <v>0</v>
      </c>
      <c r="AD72">
        <f t="shared" si="8"/>
        <v>0</v>
      </c>
      <c r="AE72">
        <f>'TP Factors'!$D$4</f>
        <v>0.98096512680287296</v>
      </c>
      <c r="AF72">
        <f t="shared" si="9"/>
        <v>0</v>
      </c>
    </row>
    <row r="73" spans="1:32">
      <c r="A73" s="22" t="s">
        <v>109</v>
      </c>
      <c r="B73" s="22">
        <v>14</v>
      </c>
      <c r="C73" s="22" t="s">
        <v>110</v>
      </c>
      <c r="D73" s="23">
        <v>33.47</v>
      </c>
      <c r="E73" s="22" t="s">
        <v>111</v>
      </c>
      <c r="F73" s="22">
        <v>3456</v>
      </c>
      <c r="G73" s="24">
        <v>30.5</v>
      </c>
      <c r="H73" s="22" t="s">
        <v>112</v>
      </c>
      <c r="I73" s="22" t="s">
        <v>113</v>
      </c>
      <c r="J73" s="22">
        <v>440</v>
      </c>
      <c r="K73" s="25">
        <v>272.15199271400002</v>
      </c>
      <c r="L73" s="25">
        <v>2801.3689133399998</v>
      </c>
      <c r="M73" s="23">
        <v>0.84</v>
      </c>
      <c r="N73" s="23">
        <v>0.22</v>
      </c>
      <c r="O73" s="22">
        <v>37982</v>
      </c>
      <c r="P73" s="22">
        <v>37034</v>
      </c>
      <c r="Q73" s="26">
        <v>37982</v>
      </c>
      <c r="R73" s="26">
        <v>3100</v>
      </c>
      <c r="S73" s="22" t="s">
        <v>130</v>
      </c>
      <c r="T73" s="26">
        <v>54.65</v>
      </c>
      <c r="U73" s="26">
        <v>1</v>
      </c>
      <c r="V73" s="26">
        <v>1.2</v>
      </c>
      <c r="W73" s="26">
        <v>6.4000000000000001E-2</v>
      </c>
      <c r="X73" s="26">
        <f t="shared" si="5"/>
        <v>1.2</v>
      </c>
      <c r="Y73" s="26">
        <f t="shared" si="5"/>
        <v>6.4000000000000001E-2</v>
      </c>
      <c r="Z73" s="26">
        <v>0.41099999999999998</v>
      </c>
      <c r="AA73" s="27">
        <v>0.68320423821088005</v>
      </c>
      <c r="AB73">
        <f t="shared" si="6"/>
        <v>1577</v>
      </c>
      <c r="AC73">
        <f t="shared" si="7"/>
        <v>4</v>
      </c>
      <c r="AD73">
        <f t="shared" si="8"/>
        <v>0.2</v>
      </c>
      <c r="AE73">
        <f>'TP Factors'!$D$4</f>
        <v>0.98096512680287296</v>
      </c>
      <c r="AF73">
        <f t="shared" si="9"/>
        <v>0.2</v>
      </c>
    </row>
    <row r="74" spans="1:32">
      <c r="A74" s="22" t="s">
        <v>109</v>
      </c>
      <c r="B74" s="22">
        <v>14</v>
      </c>
      <c r="C74" s="22" t="s">
        <v>110</v>
      </c>
      <c r="D74" s="23">
        <v>33.47</v>
      </c>
      <c r="E74" s="22" t="s">
        <v>111</v>
      </c>
      <c r="F74" s="22">
        <v>3456</v>
      </c>
      <c r="G74" s="24">
        <v>30.5</v>
      </c>
      <c r="H74" s="22" t="s">
        <v>112</v>
      </c>
      <c r="I74" s="22" t="s">
        <v>113</v>
      </c>
      <c r="J74" s="22">
        <v>1523</v>
      </c>
      <c r="K74" s="25">
        <v>485.08927436499999</v>
      </c>
      <c r="L74" s="25">
        <v>11653.8945926</v>
      </c>
      <c r="M74" s="23">
        <v>2.92</v>
      </c>
      <c r="N74" s="23">
        <v>0.77</v>
      </c>
      <c r="O74" s="22">
        <v>37405</v>
      </c>
      <c r="P74" s="22">
        <v>36457</v>
      </c>
      <c r="Q74" s="26">
        <v>37405</v>
      </c>
      <c r="R74" s="26">
        <v>3100</v>
      </c>
      <c r="S74" s="22" t="s">
        <v>120</v>
      </c>
      <c r="T74" s="26">
        <v>54.65</v>
      </c>
      <c r="U74" s="26">
        <v>1</v>
      </c>
      <c r="V74" s="26">
        <v>1.2</v>
      </c>
      <c r="W74" s="26">
        <v>6.4000000000000001E-2</v>
      </c>
      <c r="X74" s="26">
        <f t="shared" si="5"/>
        <v>1.2</v>
      </c>
      <c r="Y74" s="26">
        <f t="shared" si="5"/>
        <v>6.4000000000000001E-2</v>
      </c>
      <c r="Z74" s="26">
        <v>0.1</v>
      </c>
      <c r="AA74" s="27">
        <v>0.29980882588503899</v>
      </c>
      <c r="AB74">
        <f t="shared" si="6"/>
        <v>168</v>
      </c>
      <c r="AC74">
        <f t="shared" si="7"/>
        <v>0</v>
      </c>
      <c r="AD74">
        <f t="shared" si="8"/>
        <v>0</v>
      </c>
      <c r="AE74">
        <f>'TP Factors'!$D$4</f>
        <v>0.98096512680287296</v>
      </c>
      <c r="AF74">
        <f t="shared" si="9"/>
        <v>0</v>
      </c>
    </row>
    <row r="75" spans="1:32">
      <c r="A75" s="22" t="s">
        <v>109</v>
      </c>
      <c r="B75" s="22">
        <v>14</v>
      </c>
      <c r="C75" s="22" t="s">
        <v>110</v>
      </c>
      <c r="D75" s="23">
        <v>33.47</v>
      </c>
      <c r="E75" s="22" t="s">
        <v>111</v>
      </c>
      <c r="F75" s="22">
        <v>3456</v>
      </c>
      <c r="G75" s="24">
        <v>0</v>
      </c>
      <c r="H75" s="22" t="s">
        <v>112</v>
      </c>
      <c r="I75" s="22" t="s">
        <v>113</v>
      </c>
      <c r="J75" s="22">
        <v>146</v>
      </c>
      <c r="K75" s="25">
        <v>152.015594636</v>
      </c>
      <c r="L75" s="25">
        <v>926.555817241</v>
      </c>
      <c r="M75" s="23">
        <v>0</v>
      </c>
      <c r="N75" s="23">
        <v>0</v>
      </c>
      <c r="O75" s="22">
        <v>36273</v>
      </c>
      <c r="P75" s="22">
        <v>35333</v>
      </c>
      <c r="Q75" s="26">
        <v>36273</v>
      </c>
      <c r="R75" s="26">
        <v>3100</v>
      </c>
      <c r="S75" s="22" t="s">
        <v>114</v>
      </c>
      <c r="T75" s="26">
        <v>54.65</v>
      </c>
      <c r="U75" s="26">
        <v>1</v>
      </c>
      <c r="V75" s="26">
        <v>1.2</v>
      </c>
      <c r="W75" s="26">
        <v>6.4000000000000001E-2</v>
      </c>
      <c r="X75" s="26">
        <f t="shared" si="5"/>
        <v>1.2</v>
      </c>
      <c r="Y75" s="26">
        <f t="shared" si="5"/>
        <v>6.4000000000000001E-2</v>
      </c>
      <c r="Z75" s="26">
        <v>0.41099999999999998</v>
      </c>
      <c r="AA75" s="27">
        <v>0.228956012846181</v>
      </c>
      <c r="AB75">
        <f t="shared" si="6"/>
        <v>529</v>
      </c>
      <c r="AC75">
        <f t="shared" si="7"/>
        <v>1</v>
      </c>
      <c r="AD75">
        <f t="shared" si="8"/>
        <v>0.1</v>
      </c>
      <c r="AE75">
        <f>'TP Factors'!$D$4</f>
        <v>0.98096512680287296</v>
      </c>
      <c r="AF75">
        <f t="shared" si="9"/>
        <v>0.1</v>
      </c>
    </row>
    <row r="76" spans="1:32">
      <c r="A76" s="22" t="s">
        <v>109</v>
      </c>
      <c r="B76" s="22">
        <v>14</v>
      </c>
      <c r="C76" s="22" t="s">
        <v>110</v>
      </c>
      <c r="D76" s="23">
        <v>33.47</v>
      </c>
      <c r="E76" s="22" t="s">
        <v>111</v>
      </c>
      <c r="F76" s="22">
        <v>3456</v>
      </c>
      <c r="G76" s="24">
        <v>30.5</v>
      </c>
      <c r="H76" s="22" t="s">
        <v>112</v>
      </c>
      <c r="I76" s="22" t="s">
        <v>113</v>
      </c>
      <c r="J76" s="22">
        <v>98157</v>
      </c>
      <c r="K76" s="25">
        <v>10435.435613</v>
      </c>
      <c r="L76" s="25">
        <v>703442.68306499999</v>
      </c>
      <c r="M76" s="23">
        <v>188.46</v>
      </c>
      <c r="N76" s="23">
        <v>49.67</v>
      </c>
      <c r="O76" s="22">
        <v>36782</v>
      </c>
      <c r="P76" s="22">
        <v>35837</v>
      </c>
      <c r="Q76" s="26">
        <v>36782</v>
      </c>
      <c r="R76" s="26">
        <v>3100</v>
      </c>
      <c r="S76" s="22" t="s">
        <v>114</v>
      </c>
      <c r="T76" s="26">
        <v>54.65</v>
      </c>
      <c r="U76" s="26">
        <v>1</v>
      </c>
      <c r="V76" s="26">
        <v>1.2</v>
      </c>
      <c r="W76" s="26">
        <v>6.4000000000000001E-2</v>
      </c>
      <c r="X76" s="26">
        <f t="shared" si="5"/>
        <v>1.2</v>
      </c>
      <c r="Y76" s="26">
        <f t="shared" si="5"/>
        <v>6.4000000000000001E-2</v>
      </c>
      <c r="Z76" s="26">
        <v>0.41099999999999998</v>
      </c>
      <c r="AA76" s="27">
        <v>27.049150755599999</v>
      </c>
      <c r="AB76">
        <f t="shared" si="6"/>
        <v>62451</v>
      </c>
      <c r="AC76">
        <f t="shared" si="7"/>
        <v>165</v>
      </c>
      <c r="AD76">
        <f t="shared" si="8"/>
        <v>8.8000000000000007</v>
      </c>
      <c r="AE76">
        <f>'TP Factors'!$D$4</f>
        <v>0.98096512680287296</v>
      </c>
      <c r="AF76">
        <f t="shared" si="9"/>
        <v>8.6</v>
      </c>
    </row>
    <row r="77" spans="1:32">
      <c r="A77" s="22" t="s">
        <v>109</v>
      </c>
      <c r="B77" s="22">
        <v>14</v>
      </c>
      <c r="C77" s="22" t="s">
        <v>110</v>
      </c>
      <c r="D77" s="23">
        <v>33.47</v>
      </c>
      <c r="E77" s="22" t="s">
        <v>111</v>
      </c>
      <c r="F77" s="22">
        <v>3456</v>
      </c>
      <c r="G77" s="24">
        <v>0</v>
      </c>
      <c r="H77" s="22" t="s">
        <v>112</v>
      </c>
      <c r="I77" s="22" t="s">
        <v>113</v>
      </c>
      <c r="J77" s="22">
        <v>16246</v>
      </c>
      <c r="K77" s="25">
        <v>3612.2518299899998</v>
      </c>
      <c r="L77" s="25">
        <v>102980.34237</v>
      </c>
      <c r="M77" s="23">
        <v>0</v>
      </c>
      <c r="N77" s="23">
        <v>0</v>
      </c>
      <c r="O77" s="22">
        <v>37188</v>
      </c>
      <c r="P77" s="22">
        <v>36240</v>
      </c>
      <c r="Q77" s="26">
        <v>37188</v>
      </c>
      <c r="R77" s="26">
        <v>3100</v>
      </c>
      <c r="S77" s="22" t="s">
        <v>114</v>
      </c>
      <c r="T77" s="26">
        <v>54.65</v>
      </c>
      <c r="U77" s="26">
        <v>1</v>
      </c>
      <c r="V77" s="26">
        <v>1.2</v>
      </c>
      <c r="W77" s="26">
        <v>6.4000000000000001E-2</v>
      </c>
      <c r="X77" s="26">
        <f t="shared" si="5"/>
        <v>1.2</v>
      </c>
      <c r="Y77" s="26">
        <f t="shared" si="5"/>
        <v>6.4000000000000001E-2</v>
      </c>
      <c r="Z77" s="26">
        <v>0.41099999999999998</v>
      </c>
      <c r="AA77" s="27">
        <v>1.3769587624168399E-3</v>
      </c>
      <c r="AB77">
        <f t="shared" si="6"/>
        <v>3</v>
      </c>
      <c r="AC77">
        <f t="shared" si="7"/>
        <v>0</v>
      </c>
      <c r="AD77">
        <f t="shared" si="8"/>
        <v>0</v>
      </c>
      <c r="AE77">
        <f>'TP Factors'!$D$4</f>
        <v>0.98096512680287296</v>
      </c>
      <c r="AF77">
        <f t="shared" si="9"/>
        <v>0</v>
      </c>
    </row>
    <row r="78" spans="1:32">
      <c r="A78" s="22" t="s">
        <v>109</v>
      </c>
      <c r="B78" s="22">
        <v>14</v>
      </c>
      <c r="C78" s="22" t="s">
        <v>110</v>
      </c>
      <c r="D78" s="23">
        <v>33.47</v>
      </c>
      <c r="E78" s="22" t="s">
        <v>111</v>
      </c>
      <c r="F78" s="22">
        <v>3456</v>
      </c>
      <c r="G78" s="24">
        <v>0</v>
      </c>
      <c r="H78" s="22" t="s">
        <v>112</v>
      </c>
      <c r="I78" s="22" t="s">
        <v>113</v>
      </c>
      <c r="J78" s="22">
        <v>42069</v>
      </c>
      <c r="K78" s="25">
        <v>3641.7698291699999</v>
      </c>
      <c r="L78" s="25">
        <v>266661.58331800002</v>
      </c>
      <c r="M78" s="23">
        <v>0</v>
      </c>
      <c r="N78" s="23">
        <v>0</v>
      </c>
      <c r="O78" s="22">
        <v>37299</v>
      </c>
      <c r="P78" s="22">
        <v>36351</v>
      </c>
      <c r="Q78" s="26">
        <v>37299</v>
      </c>
      <c r="R78" s="26">
        <v>3100</v>
      </c>
      <c r="S78" s="22" t="s">
        <v>114</v>
      </c>
      <c r="T78" s="26">
        <v>54.65</v>
      </c>
      <c r="U78" s="26">
        <v>1</v>
      </c>
      <c r="V78" s="26">
        <v>1.2</v>
      </c>
      <c r="W78" s="26">
        <v>6.4000000000000001E-2</v>
      </c>
      <c r="X78" s="26">
        <f t="shared" si="5"/>
        <v>1.2</v>
      </c>
      <c r="Y78" s="26">
        <f t="shared" si="5"/>
        <v>6.4000000000000001E-2</v>
      </c>
      <c r="Z78" s="26">
        <v>0.41099999999999998</v>
      </c>
      <c r="AA78" s="27">
        <v>2.4285952908045701E-3</v>
      </c>
      <c r="AB78">
        <f t="shared" si="6"/>
        <v>6</v>
      </c>
      <c r="AC78">
        <f t="shared" si="7"/>
        <v>0</v>
      </c>
      <c r="AD78">
        <f t="shared" si="8"/>
        <v>0</v>
      </c>
      <c r="AE78">
        <f>'TP Factors'!$D$4</f>
        <v>0.98096512680287296</v>
      </c>
      <c r="AF78">
        <f t="shared" si="9"/>
        <v>0</v>
      </c>
    </row>
    <row r="79" spans="1:32">
      <c r="A79" s="22" t="s">
        <v>109</v>
      </c>
      <c r="B79" s="22">
        <v>14</v>
      </c>
      <c r="C79" s="22" t="s">
        <v>110</v>
      </c>
      <c r="D79" s="23">
        <v>33.47</v>
      </c>
      <c r="E79" s="22" t="s">
        <v>111</v>
      </c>
      <c r="F79" s="22">
        <v>3456</v>
      </c>
      <c r="G79" s="24">
        <v>0</v>
      </c>
      <c r="H79" s="22" t="s">
        <v>112</v>
      </c>
      <c r="I79" s="22" t="s">
        <v>113</v>
      </c>
      <c r="J79" s="22">
        <v>5433</v>
      </c>
      <c r="K79" s="25">
        <v>2600.49003004</v>
      </c>
      <c r="L79" s="25">
        <v>34440.168837999998</v>
      </c>
      <c r="M79" s="23">
        <v>0</v>
      </c>
      <c r="N79" s="23">
        <v>0</v>
      </c>
      <c r="O79" s="22">
        <v>37439</v>
      </c>
      <c r="P79" s="22">
        <v>36491</v>
      </c>
      <c r="Q79" s="26">
        <v>37439</v>
      </c>
      <c r="R79" s="26">
        <v>3100</v>
      </c>
      <c r="S79" s="22" t="s">
        <v>124</v>
      </c>
      <c r="T79" s="26">
        <v>54.65</v>
      </c>
      <c r="U79" s="26">
        <v>1</v>
      </c>
      <c r="V79" s="26">
        <v>1.2</v>
      </c>
      <c r="W79" s="26">
        <v>6.4000000000000001E-2</v>
      </c>
      <c r="X79" s="26">
        <f t="shared" si="5"/>
        <v>1.2</v>
      </c>
      <c r="Y79" s="26">
        <f t="shared" si="5"/>
        <v>6.4000000000000001E-2</v>
      </c>
      <c r="Z79" s="26">
        <v>0.41099999999999998</v>
      </c>
      <c r="AA79" s="27">
        <v>1.9854197307376701E-2</v>
      </c>
      <c r="AB79">
        <f t="shared" si="6"/>
        <v>46</v>
      </c>
      <c r="AC79">
        <f t="shared" si="7"/>
        <v>0</v>
      </c>
      <c r="AD79">
        <f t="shared" si="8"/>
        <v>0</v>
      </c>
      <c r="AE79">
        <f>'TP Factors'!$D$4</f>
        <v>0.98096512680287296</v>
      </c>
      <c r="AF79">
        <f t="shared" si="9"/>
        <v>0</v>
      </c>
    </row>
    <row r="80" spans="1:32">
      <c r="A80" s="22" t="s">
        <v>109</v>
      </c>
      <c r="B80" s="22">
        <v>14</v>
      </c>
      <c r="C80" s="22" t="s">
        <v>110</v>
      </c>
      <c r="D80" s="23">
        <v>33.47</v>
      </c>
      <c r="E80" s="22" t="s">
        <v>111</v>
      </c>
      <c r="F80" s="22">
        <v>3456</v>
      </c>
      <c r="G80" s="24">
        <v>0</v>
      </c>
      <c r="H80" s="22" t="s">
        <v>112</v>
      </c>
      <c r="I80" s="22" t="s">
        <v>113</v>
      </c>
      <c r="J80" s="22">
        <v>1704</v>
      </c>
      <c r="K80" s="25">
        <v>801.70249720699996</v>
      </c>
      <c r="L80" s="25">
        <v>10800.833462299999</v>
      </c>
      <c r="M80" s="23">
        <v>0</v>
      </c>
      <c r="N80" s="23">
        <v>0</v>
      </c>
      <c r="O80" s="22">
        <v>37555</v>
      </c>
      <c r="P80" s="22">
        <v>36607</v>
      </c>
      <c r="Q80" s="26">
        <v>37555</v>
      </c>
      <c r="R80" s="26">
        <v>3100</v>
      </c>
      <c r="S80" s="22" t="s">
        <v>130</v>
      </c>
      <c r="T80" s="26">
        <v>54.65</v>
      </c>
      <c r="U80" s="26">
        <v>1</v>
      </c>
      <c r="V80" s="26">
        <v>1.2</v>
      </c>
      <c r="W80" s="26">
        <v>6.4000000000000001E-2</v>
      </c>
      <c r="X80" s="26">
        <f t="shared" si="5"/>
        <v>1.2</v>
      </c>
      <c r="Y80" s="26">
        <f t="shared" si="5"/>
        <v>6.4000000000000001E-2</v>
      </c>
      <c r="Z80" s="26">
        <v>0.41099999999999998</v>
      </c>
      <c r="AA80" s="27">
        <v>2.67195519051E-5</v>
      </c>
      <c r="AB80">
        <f t="shared" si="6"/>
        <v>0</v>
      </c>
      <c r="AC80">
        <f t="shared" si="7"/>
        <v>0</v>
      </c>
      <c r="AD80">
        <f t="shared" si="8"/>
        <v>0</v>
      </c>
      <c r="AE80">
        <f>'TP Factors'!$D$4</f>
        <v>0.98096512680287296</v>
      </c>
      <c r="AF80">
        <f t="shared" si="9"/>
        <v>0</v>
      </c>
    </row>
    <row r="81" spans="1:32">
      <c r="A81" s="22" t="s">
        <v>109</v>
      </c>
      <c r="B81" s="22">
        <v>14</v>
      </c>
      <c r="C81" s="22" t="s">
        <v>110</v>
      </c>
      <c r="D81" s="23">
        <v>33.47</v>
      </c>
      <c r="E81" s="22" t="s">
        <v>111</v>
      </c>
      <c r="F81" s="22">
        <v>3456</v>
      </c>
      <c r="G81" s="24">
        <v>30.5</v>
      </c>
      <c r="H81" s="22" t="s">
        <v>112</v>
      </c>
      <c r="I81" s="22" t="s">
        <v>113</v>
      </c>
      <c r="J81" s="22">
        <v>81</v>
      </c>
      <c r="K81" s="25">
        <v>167.613719833</v>
      </c>
      <c r="L81" s="25">
        <v>516.17959169699998</v>
      </c>
      <c r="M81" s="23">
        <v>0.16</v>
      </c>
      <c r="N81" s="23">
        <v>0.04</v>
      </c>
      <c r="O81" s="22">
        <v>37626</v>
      </c>
      <c r="P81" s="22">
        <v>36678</v>
      </c>
      <c r="Q81" s="26">
        <v>37626</v>
      </c>
      <c r="R81" s="26">
        <v>3100</v>
      </c>
      <c r="S81" s="22" t="s">
        <v>130</v>
      </c>
      <c r="T81" s="26">
        <v>54.65</v>
      </c>
      <c r="U81" s="26">
        <v>1</v>
      </c>
      <c r="V81" s="26">
        <v>1.2</v>
      </c>
      <c r="W81" s="26">
        <v>6.4000000000000001E-2</v>
      </c>
      <c r="X81" s="26">
        <f t="shared" si="5"/>
        <v>1.2</v>
      </c>
      <c r="Y81" s="26">
        <f t="shared" si="5"/>
        <v>6.4000000000000001E-2</v>
      </c>
      <c r="Z81" s="26">
        <v>0.41099999999999998</v>
      </c>
      <c r="AA81" s="27">
        <v>0.12320049237163801</v>
      </c>
      <c r="AB81">
        <f t="shared" si="6"/>
        <v>284</v>
      </c>
      <c r="AC81">
        <f t="shared" si="7"/>
        <v>1</v>
      </c>
      <c r="AD81">
        <f t="shared" si="8"/>
        <v>0</v>
      </c>
      <c r="AE81">
        <f>'TP Factors'!$D$4</f>
        <v>0.98096512680287296</v>
      </c>
      <c r="AF81">
        <f t="shared" si="9"/>
        <v>0</v>
      </c>
    </row>
    <row r="82" spans="1:32">
      <c r="A82" s="22" t="s">
        <v>109</v>
      </c>
      <c r="B82" s="22">
        <v>14</v>
      </c>
      <c r="C82" s="22" t="s">
        <v>110</v>
      </c>
      <c r="D82" s="23">
        <v>33.47</v>
      </c>
      <c r="E82" s="22" t="s">
        <v>111</v>
      </c>
      <c r="F82" s="22">
        <v>3456</v>
      </c>
      <c r="G82" s="24">
        <v>0</v>
      </c>
      <c r="H82" s="22" t="s">
        <v>112</v>
      </c>
      <c r="I82" s="22" t="s">
        <v>113</v>
      </c>
      <c r="J82" s="22">
        <v>2</v>
      </c>
      <c r="K82" s="25">
        <v>27.475582556300001</v>
      </c>
      <c r="L82" s="25">
        <v>9.7593808838699996</v>
      </c>
      <c r="M82" s="23">
        <v>0</v>
      </c>
      <c r="N82" s="23">
        <v>0</v>
      </c>
      <c r="O82" s="22">
        <v>37632</v>
      </c>
      <c r="P82" s="22">
        <v>36684</v>
      </c>
      <c r="Q82" s="26">
        <v>37632</v>
      </c>
      <c r="R82" s="26">
        <v>3100</v>
      </c>
      <c r="S82" s="22" t="s">
        <v>114</v>
      </c>
      <c r="T82" s="26">
        <v>54.65</v>
      </c>
      <c r="U82" s="26">
        <v>1</v>
      </c>
      <c r="V82" s="26">
        <v>1.2</v>
      </c>
      <c r="W82" s="26">
        <v>6.4000000000000001E-2</v>
      </c>
      <c r="X82" s="26">
        <f t="shared" si="5"/>
        <v>1.2</v>
      </c>
      <c r="Y82" s="26">
        <f t="shared" si="5"/>
        <v>6.4000000000000001E-2</v>
      </c>
      <c r="Z82" s="26">
        <v>0.41099999999999998</v>
      </c>
      <c r="AA82" s="27">
        <v>5.3167168968999996E-7</v>
      </c>
      <c r="AB82">
        <f t="shared" si="6"/>
        <v>0</v>
      </c>
      <c r="AC82">
        <f t="shared" si="7"/>
        <v>0</v>
      </c>
      <c r="AD82">
        <f t="shared" si="8"/>
        <v>0</v>
      </c>
      <c r="AE82">
        <f>'TP Factors'!$D$4</f>
        <v>0.98096512680287296</v>
      </c>
      <c r="AF82">
        <f t="shared" si="9"/>
        <v>0</v>
      </c>
    </row>
    <row r="83" spans="1:32">
      <c r="A83" s="22" t="s">
        <v>109</v>
      </c>
      <c r="B83" s="22">
        <v>14</v>
      </c>
      <c r="C83" s="22" t="s">
        <v>110</v>
      </c>
      <c r="D83" s="23">
        <v>33.47</v>
      </c>
      <c r="E83" s="22" t="s">
        <v>111</v>
      </c>
      <c r="F83" s="22">
        <v>3456</v>
      </c>
      <c r="G83" s="24">
        <v>0</v>
      </c>
      <c r="H83" s="22" t="s">
        <v>112</v>
      </c>
      <c r="I83" s="22" t="s">
        <v>113</v>
      </c>
      <c r="J83" s="22">
        <v>827</v>
      </c>
      <c r="K83" s="25">
        <v>340.50768262000003</v>
      </c>
      <c r="L83" s="25">
        <v>5244.8764129000001</v>
      </c>
      <c r="M83" s="23">
        <v>0</v>
      </c>
      <c r="N83" s="23">
        <v>0</v>
      </c>
      <c r="O83" s="22">
        <v>37633</v>
      </c>
      <c r="P83" s="22">
        <v>36685</v>
      </c>
      <c r="Q83" s="26">
        <v>37633</v>
      </c>
      <c r="R83" s="26">
        <v>3100</v>
      </c>
      <c r="S83" s="22" t="s">
        <v>130</v>
      </c>
      <c r="T83" s="26">
        <v>54.65</v>
      </c>
      <c r="U83" s="26">
        <v>1</v>
      </c>
      <c r="V83" s="26">
        <v>1.2</v>
      </c>
      <c r="W83" s="26">
        <v>6.4000000000000001E-2</v>
      </c>
      <c r="X83" s="26">
        <f t="shared" si="5"/>
        <v>1.2</v>
      </c>
      <c r="Y83" s="26">
        <f t="shared" si="5"/>
        <v>6.4000000000000001E-2</v>
      </c>
      <c r="Z83" s="26">
        <v>0.41099999999999998</v>
      </c>
      <c r="AA83" s="27">
        <v>0.130096223428455</v>
      </c>
      <c r="AB83">
        <f t="shared" si="6"/>
        <v>300</v>
      </c>
      <c r="AC83">
        <f t="shared" si="7"/>
        <v>1</v>
      </c>
      <c r="AD83">
        <f t="shared" si="8"/>
        <v>0</v>
      </c>
      <c r="AE83">
        <f>'TP Factors'!$D$4</f>
        <v>0.98096512680287296</v>
      </c>
      <c r="AF83">
        <f t="shared" si="9"/>
        <v>0</v>
      </c>
    </row>
    <row r="84" spans="1:32">
      <c r="A84" s="22" t="s">
        <v>109</v>
      </c>
      <c r="B84" s="22">
        <v>14</v>
      </c>
      <c r="C84" s="22" t="s">
        <v>110</v>
      </c>
      <c r="D84" s="23">
        <v>33.47</v>
      </c>
      <c r="E84" s="22" t="s">
        <v>111</v>
      </c>
      <c r="F84" s="22">
        <v>3456</v>
      </c>
      <c r="G84" s="24">
        <v>30.5</v>
      </c>
      <c r="H84" s="22" t="s">
        <v>112</v>
      </c>
      <c r="I84" s="22" t="s">
        <v>113</v>
      </c>
      <c r="J84" s="22">
        <v>695</v>
      </c>
      <c r="K84" s="25">
        <v>493.09299827699999</v>
      </c>
      <c r="L84" s="25">
        <v>4423.0692102399998</v>
      </c>
      <c r="M84" s="23">
        <v>1.33</v>
      </c>
      <c r="N84" s="23">
        <v>0.35</v>
      </c>
      <c r="O84" s="22">
        <v>37641</v>
      </c>
      <c r="P84" s="22">
        <v>36693</v>
      </c>
      <c r="Q84" s="26">
        <v>37641</v>
      </c>
      <c r="R84" s="26">
        <v>3100</v>
      </c>
      <c r="S84" s="22" t="s">
        <v>130</v>
      </c>
      <c r="T84" s="26">
        <v>54.65</v>
      </c>
      <c r="U84" s="26">
        <v>1</v>
      </c>
      <c r="V84" s="26">
        <v>1.2</v>
      </c>
      <c r="W84" s="26">
        <v>6.4000000000000001E-2</v>
      </c>
      <c r="X84" s="26">
        <f t="shared" si="5"/>
        <v>1.2</v>
      </c>
      <c r="Y84" s="26">
        <f t="shared" si="5"/>
        <v>6.4000000000000001E-2</v>
      </c>
      <c r="Z84" s="26">
        <v>0.41099999999999998</v>
      </c>
      <c r="AA84" s="27">
        <v>1.07253977953864</v>
      </c>
      <c r="AB84">
        <f t="shared" si="6"/>
        <v>2476</v>
      </c>
      <c r="AC84">
        <f t="shared" si="7"/>
        <v>7</v>
      </c>
      <c r="AD84">
        <f t="shared" si="8"/>
        <v>0.3</v>
      </c>
      <c r="AE84">
        <f>'TP Factors'!$D$4</f>
        <v>0.98096512680287296</v>
      </c>
      <c r="AF84">
        <f t="shared" si="9"/>
        <v>0.3</v>
      </c>
    </row>
    <row r="85" spans="1:32">
      <c r="A85" s="22" t="s">
        <v>109</v>
      </c>
      <c r="B85" s="22">
        <v>14</v>
      </c>
      <c r="C85" s="22" t="s">
        <v>110</v>
      </c>
      <c r="D85" s="23">
        <v>33.47</v>
      </c>
      <c r="E85" s="22" t="s">
        <v>111</v>
      </c>
      <c r="F85" s="22">
        <v>3456</v>
      </c>
      <c r="G85" s="24">
        <v>30.5</v>
      </c>
      <c r="H85" s="22" t="s">
        <v>112</v>
      </c>
      <c r="I85" s="22" t="s">
        <v>113</v>
      </c>
      <c r="J85" s="22">
        <v>965</v>
      </c>
      <c r="K85" s="25">
        <v>517.215382191</v>
      </c>
      <c r="L85" s="25">
        <v>6133.9470113199995</v>
      </c>
      <c r="M85" s="23">
        <v>1.85</v>
      </c>
      <c r="N85" s="23">
        <v>0.49</v>
      </c>
      <c r="O85" s="22">
        <v>37746</v>
      </c>
      <c r="P85" s="22">
        <v>36798</v>
      </c>
      <c r="Q85" s="26">
        <v>37746</v>
      </c>
      <c r="R85" s="26">
        <v>3100</v>
      </c>
      <c r="S85" s="22" t="s">
        <v>130</v>
      </c>
      <c r="T85" s="26">
        <v>54.65</v>
      </c>
      <c r="U85" s="26">
        <v>1</v>
      </c>
      <c r="V85" s="26">
        <v>1.2</v>
      </c>
      <c r="W85" s="26">
        <v>6.4000000000000001E-2</v>
      </c>
      <c r="X85" s="26">
        <f t="shared" si="5"/>
        <v>1.2</v>
      </c>
      <c r="Y85" s="26">
        <f t="shared" si="5"/>
        <v>6.4000000000000001E-2</v>
      </c>
      <c r="Z85" s="26">
        <v>0.41099999999999998</v>
      </c>
      <c r="AA85" s="27">
        <v>0.36009115095483801</v>
      </c>
      <c r="AB85">
        <f t="shared" si="6"/>
        <v>831</v>
      </c>
      <c r="AC85">
        <f t="shared" si="7"/>
        <v>2</v>
      </c>
      <c r="AD85">
        <f t="shared" si="8"/>
        <v>0.1</v>
      </c>
      <c r="AE85">
        <f>'TP Factors'!$D$4</f>
        <v>0.98096512680287296</v>
      </c>
      <c r="AF85">
        <f t="shared" si="9"/>
        <v>0.1</v>
      </c>
    </row>
    <row r="86" spans="1:32">
      <c r="A86" s="22" t="s">
        <v>109</v>
      </c>
      <c r="B86" s="22">
        <v>14</v>
      </c>
      <c r="C86" s="22" t="s">
        <v>110</v>
      </c>
      <c r="D86" s="23">
        <v>33.47</v>
      </c>
      <c r="E86" s="22" t="s">
        <v>111</v>
      </c>
      <c r="F86" s="22">
        <v>3456</v>
      </c>
      <c r="G86" s="24">
        <v>30.5</v>
      </c>
      <c r="H86" s="22" t="s">
        <v>112</v>
      </c>
      <c r="I86" s="22" t="s">
        <v>113</v>
      </c>
      <c r="J86" s="22">
        <v>1402</v>
      </c>
      <c r="K86" s="25">
        <v>500.422220305</v>
      </c>
      <c r="L86" s="25">
        <v>10045.243687300001</v>
      </c>
      <c r="M86" s="23">
        <v>2.69</v>
      </c>
      <c r="N86" s="23">
        <v>0.71</v>
      </c>
      <c r="O86" s="22">
        <v>37798</v>
      </c>
      <c r="P86" s="22">
        <v>36850</v>
      </c>
      <c r="Q86" s="26">
        <v>37798</v>
      </c>
      <c r="R86" s="26">
        <v>3100</v>
      </c>
      <c r="S86" s="22" t="s">
        <v>114</v>
      </c>
      <c r="T86" s="26">
        <v>54.65</v>
      </c>
      <c r="U86" s="26">
        <v>1</v>
      </c>
      <c r="V86" s="26">
        <v>1.2</v>
      </c>
      <c r="W86" s="26">
        <v>6.4000000000000001E-2</v>
      </c>
      <c r="X86" s="26">
        <f t="shared" si="5"/>
        <v>1.2</v>
      </c>
      <c r="Y86" s="26">
        <f t="shared" si="5"/>
        <v>6.4000000000000001E-2</v>
      </c>
      <c r="Z86" s="26">
        <v>0.41099999999999998</v>
      </c>
      <c r="AA86" s="27">
        <v>2.4457809958919898</v>
      </c>
      <c r="AB86">
        <f t="shared" si="6"/>
        <v>5647</v>
      </c>
      <c r="AC86">
        <f t="shared" si="7"/>
        <v>15</v>
      </c>
      <c r="AD86">
        <f t="shared" si="8"/>
        <v>0.8</v>
      </c>
      <c r="AE86">
        <f>'TP Factors'!$D$4</f>
        <v>0.98096512680287296</v>
      </c>
      <c r="AF86">
        <f t="shared" si="9"/>
        <v>0.8</v>
      </c>
    </row>
    <row r="87" spans="1:32">
      <c r="A87" s="22" t="s">
        <v>109</v>
      </c>
      <c r="B87" s="22">
        <v>14</v>
      </c>
      <c r="C87" s="22" t="s">
        <v>110</v>
      </c>
      <c r="D87" s="23">
        <v>33.47</v>
      </c>
      <c r="E87" s="22" t="s">
        <v>111</v>
      </c>
      <c r="F87" s="22">
        <v>3456</v>
      </c>
      <c r="G87" s="24">
        <v>0</v>
      </c>
      <c r="H87" s="22" t="s">
        <v>112</v>
      </c>
      <c r="I87" s="22" t="s">
        <v>113</v>
      </c>
      <c r="J87" s="22">
        <v>418</v>
      </c>
      <c r="K87" s="25">
        <v>219.986651669</v>
      </c>
      <c r="L87" s="25">
        <v>2650.1749546699998</v>
      </c>
      <c r="M87" s="23">
        <v>0</v>
      </c>
      <c r="N87" s="23">
        <v>0</v>
      </c>
      <c r="O87" s="22">
        <v>37920</v>
      </c>
      <c r="P87" s="22">
        <v>36972</v>
      </c>
      <c r="Q87" s="26">
        <v>37920</v>
      </c>
      <c r="R87" s="26">
        <v>3100</v>
      </c>
      <c r="S87" s="22" t="s">
        <v>114</v>
      </c>
      <c r="T87" s="26">
        <v>54.65</v>
      </c>
      <c r="U87" s="26">
        <v>1</v>
      </c>
      <c r="V87" s="26">
        <v>1.2</v>
      </c>
      <c r="W87" s="26">
        <v>6.4000000000000001E-2</v>
      </c>
      <c r="X87" s="26">
        <f t="shared" si="5"/>
        <v>1.2</v>
      </c>
      <c r="Y87" s="26">
        <f t="shared" si="5"/>
        <v>6.4000000000000001E-2</v>
      </c>
      <c r="Z87" s="26">
        <v>0.41099999999999998</v>
      </c>
      <c r="AA87" s="27">
        <v>5.3060602292067001E-4</v>
      </c>
      <c r="AB87">
        <f t="shared" si="6"/>
        <v>1</v>
      </c>
      <c r="AC87">
        <f t="shared" si="7"/>
        <v>0</v>
      </c>
      <c r="AD87">
        <f t="shared" si="8"/>
        <v>0</v>
      </c>
      <c r="AE87">
        <f>'TP Factors'!$D$4</f>
        <v>0.98096512680287296</v>
      </c>
      <c r="AF87">
        <f t="shared" si="9"/>
        <v>0</v>
      </c>
    </row>
    <row r="88" spans="1:32">
      <c r="A88" s="22" t="s">
        <v>109</v>
      </c>
      <c r="B88" s="22">
        <v>14</v>
      </c>
      <c r="C88" s="22" t="s">
        <v>110</v>
      </c>
      <c r="D88" s="23">
        <v>33.47</v>
      </c>
      <c r="E88" s="22" t="s">
        <v>111</v>
      </c>
      <c r="F88" s="22">
        <v>3456</v>
      </c>
      <c r="G88" s="24">
        <v>30.5</v>
      </c>
      <c r="H88" s="22" t="s">
        <v>112</v>
      </c>
      <c r="I88" s="22" t="s">
        <v>113</v>
      </c>
      <c r="J88" s="22">
        <v>31</v>
      </c>
      <c r="K88" s="25">
        <v>94.493752371300005</v>
      </c>
      <c r="L88" s="25">
        <v>218.57963467600001</v>
      </c>
      <c r="M88" s="23">
        <v>0.06</v>
      </c>
      <c r="N88" s="23">
        <v>0.02</v>
      </c>
      <c r="O88" s="22">
        <v>37981</v>
      </c>
      <c r="P88" s="22">
        <v>37033</v>
      </c>
      <c r="Q88" s="26">
        <v>37981</v>
      </c>
      <c r="R88" s="26">
        <v>3100</v>
      </c>
      <c r="S88" s="22" t="s">
        <v>114</v>
      </c>
      <c r="T88" s="26">
        <v>54.65</v>
      </c>
      <c r="U88" s="26">
        <v>1</v>
      </c>
      <c r="V88" s="26">
        <v>1.2</v>
      </c>
      <c r="W88" s="26">
        <v>6.4000000000000001E-2</v>
      </c>
      <c r="X88" s="26">
        <f t="shared" si="5"/>
        <v>1.2</v>
      </c>
      <c r="Y88" s="26">
        <f t="shared" si="5"/>
        <v>6.4000000000000001E-2</v>
      </c>
      <c r="Z88" s="26">
        <v>0.41099999999999998</v>
      </c>
      <c r="AA88" s="27">
        <v>5.3094732866871698E-2</v>
      </c>
      <c r="AB88">
        <f t="shared" si="6"/>
        <v>123</v>
      </c>
      <c r="AC88">
        <f t="shared" si="7"/>
        <v>0</v>
      </c>
      <c r="AD88">
        <f t="shared" si="8"/>
        <v>0</v>
      </c>
      <c r="AE88">
        <f>'TP Factors'!$D$4</f>
        <v>0.98096512680287296</v>
      </c>
      <c r="AF88">
        <f t="shared" si="9"/>
        <v>0</v>
      </c>
    </row>
    <row r="89" spans="1:32">
      <c r="A89" s="22" t="s">
        <v>109</v>
      </c>
      <c r="B89" s="22">
        <v>14</v>
      </c>
      <c r="C89" s="22" t="s">
        <v>110</v>
      </c>
      <c r="D89" s="23">
        <v>33.47</v>
      </c>
      <c r="E89" s="22" t="s">
        <v>111</v>
      </c>
      <c r="F89" s="22">
        <v>3456</v>
      </c>
      <c r="G89" s="24">
        <v>0</v>
      </c>
      <c r="H89" s="22" t="s">
        <v>112</v>
      </c>
      <c r="I89" s="22" t="s">
        <v>113</v>
      </c>
      <c r="J89" s="22">
        <v>135</v>
      </c>
      <c r="K89" s="25">
        <v>177.53072642500001</v>
      </c>
      <c r="L89" s="25">
        <v>858.62530035099996</v>
      </c>
      <c r="M89" s="23">
        <v>0</v>
      </c>
      <c r="N89" s="23">
        <v>0</v>
      </c>
      <c r="O89" s="22">
        <v>38030</v>
      </c>
      <c r="P89" s="22">
        <v>37082</v>
      </c>
      <c r="Q89" s="26">
        <v>38030</v>
      </c>
      <c r="R89" s="26">
        <v>3100</v>
      </c>
      <c r="S89" s="22" t="s">
        <v>114</v>
      </c>
      <c r="T89" s="26">
        <v>54.65</v>
      </c>
      <c r="U89" s="26">
        <v>1</v>
      </c>
      <c r="V89" s="26">
        <v>1.2</v>
      </c>
      <c r="W89" s="26">
        <v>6.4000000000000001E-2</v>
      </c>
      <c r="X89" s="26">
        <f t="shared" si="5"/>
        <v>1.2</v>
      </c>
      <c r="Y89" s="26">
        <f t="shared" si="5"/>
        <v>6.4000000000000001E-2</v>
      </c>
      <c r="Z89" s="26">
        <v>0.41099999999999998</v>
      </c>
      <c r="AA89" s="27">
        <v>7.6937211354300003E-6</v>
      </c>
      <c r="AB89">
        <f t="shared" si="6"/>
        <v>0</v>
      </c>
      <c r="AC89">
        <f t="shared" si="7"/>
        <v>0</v>
      </c>
      <c r="AD89">
        <f t="shared" si="8"/>
        <v>0</v>
      </c>
      <c r="AE89">
        <f>'TP Factors'!$D$4</f>
        <v>0.98096512680287296</v>
      </c>
      <c r="AF89">
        <f t="shared" si="9"/>
        <v>0</v>
      </c>
    </row>
    <row r="90" spans="1:32">
      <c r="A90" s="22" t="s">
        <v>109</v>
      </c>
      <c r="B90" s="22">
        <v>14</v>
      </c>
      <c r="C90" s="22" t="s">
        <v>110</v>
      </c>
      <c r="D90" s="23">
        <v>33.47</v>
      </c>
      <c r="E90" s="22" t="s">
        <v>111</v>
      </c>
      <c r="F90" s="22">
        <v>3456</v>
      </c>
      <c r="G90" s="24">
        <v>0</v>
      </c>
      <c r="H90" s="22" t="s">
        <v>112</v>
      </c>
      <c r="I90" s="22" t="s">
        <v>113</v>
      </c>
      <c r="J90" s="22">
        <v>614</v>
      </c>
      <c r="K90" s="25">
        <v>327.804230346</v>
      </c>
      <c r="L90" s="25">
        <v>3889.3758563900001</v>
      </c>
      <c r="M90" s="23">
        <v>0</v>
      </c>
      <c r="N90" s="23">
        <v>0</v>
      </c>
      <c r="O90" s="22">
        <v>38031</v>
      </c>
      <c r="P90" s="22">
        <v>37083</v>
      </c>
      <c r="Q90" s="26">
        <v>38031</v>
      </c>
      <c r="R90" s="26">
        <v>3100</v>
      </c>
      <c r="S90" s="22" t="s">
        <v>114</v>
      </c>
      <c r="T90" s="26">
        <v>54.65</v>
      </c>
      <c r="U90" s="26">
        <v>1</v>
      </c>
      <c r="V90" s="26">
        <v>1.2</v>
      </c>
      <c r="W90" s="26">
        <v>6.4000000000000001E-2</v>
      </c>
      <c r="X90" s="26">
        <f t="shared" si="5"/>
        <v>1.2</v>
      </c>
      <c r="Y90" s="26">
        <f t="shared" si="5"/>
        <v>6.4000000000000001E-2</v>
      </c>
      <c r="Z90" s="26">
        <v>0.41099999999999998</v>
      </c>
      <c r="AA90" s="27">
        <v>6.2585357291986702E-3</v>
      </c>
      <c r="AB90">
        <f t="shared" si="6"/>
        <v>14</v>
      </c>
      <c r="AC90">
        <f t="shared" si="7"/>
        <v>0</v>
      </c>
      <c r="AD90">
        <f t="shared" si="8"/>
        <v>0</v>
      </c>
      <c r="AE90">
        <f>'TP Factors'!$D$4</f>
        <v>0.98096512680287296</v>
      </c>
      <c r="AF90">
        <f t="shared" si="9"/>
        <v>0</v>
      </c>
    </row>
    <row r="91" spans="1:32">
      <c r="A91" s="22" t="s">
        <v>109</v>
      </c>
      <c r="B91" s="22">
        <v>14</v>
      </c>
      <c r="C91" s="22" t="s">
        <v>110</v>
      </c>
      <c r="D91" s="23">
        <v>33.47</v>
      </c>
      <c r="E91" s="22" t="s">
        <v>111</v>
      </c>
      <c r="F91" s="22">
        <v>3456</v>
      </c>
      <c r="G91" s="24">
        <v>0</v>
      </c>
      <c r="H91" s="22" t="s">
        <v>112</v>
      </c>
      <c r="I91" s="22" t="s">
        <v>113</v>
      </c>
      <c r="J91" s="22">
        <v>529</v>
      </c>
      <c r="K91" s="25">
        <v>464.87944326500002</v>
      </c>
      <c r="L91" s="25">
        <v>3354.55101066</v>
      </c>
      <c r="M91" s="23">
        <v>0</v>
      </c>
      <c r="N91" s="23">
        <v>0</v>
      </c>
      <c r="O91" s="22">
        <v>38060</v>
      </c>
      <c r="P91" s="22">
        <v>37112</v>
      </c>
      <c r="Q91" s="26">
        <v>38060</v>
      </c>
      <c r="R91" s="26">
        <v>3100</v>
      </c>
      <c r="S91" s="22" t="s">
        <v>114</v>
      </c>
      <c r="T91" s="26">
        <v>54.65</v>
      </c>
      <c r="U91" s="26">
        <v>1</v>
      </c>
      <c r="V91" s="26">
        <v>1.2</v>
      </c>
      <c r="W91" s="26">
        <v>6.4000000000000001E-2</v>
      </c>
      <c r="X91" s="26">
        <f t="shared" si="5"/>
        <v>1.2</v>
      </c>
      <c r="Y91" s="26">
        <f t="shared" si="5"/>
        <v>6.4000000000000001E-2</v>
      </c>
      <c r="Z91" s="26">
        <v>0.41099999999999998</v>
      </c>
      <c r="AA91" s="27">
        <v>0.12628661071464201</v>
      </c>
      <c r="AB91">
        <f t="shared" si="6"/>
        <v>292</v>
      </c>
      <c r="AC91">
        <f t="shared" si="7"/>
        <v>1</v>
      </c>
      <c r="AD91">
        <f t="shared" si="8"/>
        <v>0</v>
      </c>
      <c r="AE91">
        <f>'TP Factors'!$D$4</f>
        <v>0.98096512680287296</v>
      </c>
      <c r="AF91">
        <f t="shared" si="9"/>
        <v>0</v>
      </c>
    </row>
    <row r="92" spans="1:32">
      <c r="A92" s="22" t="s">
        <v>109</v>
      </c>
      <c r="B92" s="22">
        <v>14</v>
      </c>
      <c r="C92" s="22" t="s">
        <v>110</v>
      </c>
      <c r="D92" s="23">
        <v>33.47</v>
      </c>
      <c r="E92" s="22" t="s">
        <v>111</v>
      </c>
      <c r="F92" s="22">
        <v>3456</v>
      </c>
      <c r="G92" s="24">
        <v>30.5</v>
      </c>
      <c r="H92" s="22" t="s">
        <v>112</v>
      </c>
      <c r="I92" s="22" t="s">
        <v>113</v>
      </c>
      <c r="J92" s="22">
        <v>375</v>
      </c>
      <c r="K92" s="25">
        <v>200.38401453399999</v>
      </c>
      <c r="L92" s="25">
        <v>2528.0209777300001</v>
      </c>
      <c r="M92" s="23">
        <v>0.72</v>
      </c>
      <c r="N92" s="23">
        <v>0.19</v>
      </c>
      <c r="O92" s="22">
        <v>38137</v>
      </c>
      <c r="P92" s="22">
        <v>37189</v>
      </c>
      <c r="Q92" s="26">
        <v>38137</v>
      </c>
      <c r="R92" s="26">
        <v>3100</v>
      </c>
      <c r="S92" s="22" t="s">
        <v>124</v>
      </c>
      <c r="T92" s="26">
        <v>54.65</v>
      </c>
      <c r="U92" s="26">
        <v>1</v>
      </c>
      <c r="V92" s="26">
        <v>1.2</v>
      </c>
      <c r="W92" s="26">
        <v>6.4000000000000001E-2</v>
      </c>
      <c r="X92" s="26">
        <f t="shared" si="5"/>
        <v>1.2</v>
      </c>
      <c r="Y92" s="26">
        <f t="shared" si="5"/>
        <v>6.4000000000000001E-2</v>
      </c>
      <c r="Z92" s="26">
        <v>0.41099999999999998</v>
      </c>
      <c r="AA92" s="27">
        <v>0.61990911332660403</v>
      </c>
      <c r="AB92">
        <f t="shared" si="6"/>
        <v>1431</v>
      </c>
      <c r="AC92">
        <f t="shared" si="7"/>
        <v>4</v>
      </c>
      <c r="AD92">
        <f t="shared" si="8"/>
        <v>0.2</v>
      </c>
      <c r="AE92">
        <f>'TP Factors'!$D$4</f>
        <v>0.98096512680287296</v>
      </c>
      <c r="AF92">
        <f t="shared" si="9"/>
        <v>0.2</v>
      </c>
    </row>
    <row r="93" spans="1:32">
      <c r="A93" s="22" t="s">
        <v>109</v>
      </c>
      <c r="B93" s="22">
        <v>14</v>
      </c>
      <c r="C93" s="22" t="s">
        <v>110</v>
      </c>
      <c r="D93" s="23">
        <v>33.47</v>
      </c>
      <c r="E93" s="22" t="s">
        <v>111</v>
      </c>
      <c r="F93" s="22">
        <v>3456</v>
      </c>
      <c r="G93" s="24">
        <v>0</v>
      </c>
      <c r="H93" s="22" t="s">
        <v>112</v>
      </c>
      <c r="I93" s="22" t="s">
        <v>113</v>
      </c>
      <c r="J93" s="22">
        <v>18</v>
      </c>
      <c r="K93" s="25">
        <v>77.347060878099995</v>
      </c>
      <c r="L93" s="25">
        <v>116.320556908</v>
      </c>
      <c r="M93" s="23">
        <v>0</v>
      </c>
      <c r="N93" s="23">
        <v>0</v>
      </c>
      <c r="O93" s="22">
        <v>38142</v>
      </c>
      <c r="P93" s="22">
        <v>37194</v>
      </c>
      <c r="Q93" s="26">
        <v>38142</v>
      </c>
      <c r="R93" s="26">
        <v>3100</v>
      </c>
      <c r="S93" s="22" t="s">
        <v>114</v>
      </c>
      <c r="T93" s="26">
        <v>54.65</v>
      </c>
      <c r="U93" s="26">
        <v>1</v>
      </c>
      <c r="V93" s="26">
        <v>1.2</v>
      </c>
      <c r="W93" s="26">
        <v>6.4000000000000001E-2</v>
      </c>
      <c r="X93" s="26">
        <f t="shared" si="5"/>
        <v>1.2</v>
      </c>
      <c r="Y93" s="26">
        <f t="shared" si="5"/>
        <v>6.4000000000000001E-2</v>
      </c>
      <c r="Z93" s="26">
        <v>0.41099999999999998</v>
      </c>
      <c r="AA93" s="27">
        <v>5.09902158276392E-3</v>
      </c>
      <c r="AB93">
        <f t="shared" si="6"/>
        <v>12</v>
      </c>
      <c r="AC93">
        <f t="shared" si="7"/>
        <v>0</v>
      </c>
      <c r="AD93">
        <f t="shared" si="8"/>
        <v>0</v>
      </c>
      <c r="AE93">
        <f>'TP Factors'!$D$4</f>
        <v>0.98096512680287296</v>
      </c>
      <c r="AF93">
        <f t="shared" si="9"/>
        <v>0</v>
      </c>
    </row>
    <row r="94" spans="1:32">
      <c r="A94" s="22" t="s">
        <v>109</v>
      </c>
      <c r="B94" s="22">
        <v>14</v>
      </c>
      <c r="C94" s="22" t="s">
        <v>110</v>
      </c>
      <c r="D94" s="23">
        <v>33.47</v>
      </c>
      <c r="E94" s="22" t="s">
        <v>111</v>
      </c>
      <c r="F94" s="22">
        <v>3456</v>
      </c>
      <c r="G94" s="24">
        <v>30.5</v>
      </c>
      <c r="H94" s="22" t="s">
        <v>112</v>
      </c>
      <c r="I94" s="22" t="s">
        <v>113</v>
      </c>
      <c r="J94" s="22">
        <v>78</v>
      </c>
      <c r="K94" s="25">
        <v>253.12396538799999</v>
      </c>
      <c r="L94" s="25">
        <v>526.467052438</v>
      </c>
      <c r="M94" s="23">
        <v>0.15</v>
      </c>
      <c r="N94" s="23">
        <v>0.04</v>
      </c>
      <c r="O94" s="22">
        <v>38150</v>
      </c>
      <c r="P94" s="22">
        <v>37202</v>
      </c>
      <c r="Q94" s="26">
        <v>38150</v>
      </c>
      <c r="R94" s="26">
        <v>3100</v>
      </c>
      <c r="S94" s="22" t="s">
        <v>124</v>
      </c>
      <c r="T94" s="26">
        <v>54.65</v>
      </c>
      <c r="U94" s="26">
        <v>1</v>
      </c>
      <c r="V94" s="26">
        <v>1.2</v>
      </c>
      <c r="W94" s="26">
        <v>6.4000000000000001E-2</v>
      </c>
      <c r="X94" s="26">
        <f t="shared" si="5"/>
        <v>1.2</v>
      </c>
      <c r="Y94" s="26">
        <f t="shared" si="5"/>
        <v>6.4000000000000001E-2</v>
      </c>
      <c r="Z94" s="26">
        <v>0.41099999999999998</v>
      </c>
      <c r="AA94" s="27">
        <v>1.3931121977242601E-2</v>
      </c>
      <c r="AB94">
        <f t="shared" si="6"/>
        <v>32</v>
      </c>
      <c r="AC94">
        <f t="shared" si="7"/>
        <v>0</v>
      </c>
      <c r="AD94">
        <f t="shared" si="8"/>
        <v>0</v>
      </c>
      <c r="AE94">
        <f>'TP Factors'!$D$4</f>
        <v>0.98096512680287296</v>
      </c>
      <c r="AF94">
        <f t="shared" si="9"/>
        <v>0</v>
      </c>
    </row>
    <row r="95" spans="1:32">
      <c r="A95" s="22" t="s">
        <v>109</v>
      </c>
      <c r="B95" s="22">
        <v>14</v>
      </c>
      <c r="C95" s="22" t="s">
        <v>110</v>
      </c>
      <c r="D95" s="23">
        <v>33.47</v>
      </c>
      <c r="E95" s="22" t="s">
        <v>111</v>
      </c>
      <c r="F95" s="22">
        <v>3456</v>
      </c>
      <c r="G95" s="24">
        <v>30.5</v>
      </c>
      <c r="H95" s="22" t="s">
        <v>112</v>
      </c>
      <c r="I95" s="22" t="s">
        <v>113</v>
      </c>
      <c r="J95" s="22">
        <v>5</v>
      </c>
      <c r="K95" s="25">
        <v>43.673586401000001</v>
      </c>
      <c r="L95" s="25">
        <v>33.325787532299998</v>
      </c>
      <c r="M95" s="23">
        <v>0.01</v>
      </c>
      <c r="N95" s="23">
        <v>0</v>
      </c>
      <c r="O95" s="22">
        <v>38152</v>
      </c>
      <c r="P95" s="22">
        <v>37204</v>
      </c>
      <c r="Q95" s="26">
        <v>38152</v>
      </c>
      <c r="R95" s="26">
        <v>3100</v>
      </c>
      <c r="S95" s="22" t="s">
        <v>124</v>
      </c>
      <c r="T95" s="26">
        <v>54.65</v>
      </c>
      <c r="U95" s="26">
        <v>1</v>
      </c>
      <c r="V95" s="26">
        <v>1.2</v>
      </c>
      <c r="W95" s="26">
        <v>6.4000000000000001E-2</v>
      </c>
      <c r="X95" s="26">
        <f t="shared" si="5"/>
        <v>1.2</v>
      </c>
      <c r="Y95" s="26">
        <f t="shared" si="5"/>
        <v>6.4000000000000001E-2</v>
      </c>
      <c r="Z95" s="26">
        <v>0.41099999999999998</v>
      </c>
      <c r="AA95" s="27">
        <v>5.7608044123270098E-3</v>
      </c>
      <c r="AB95">
        <f t="shared" si="6"/>
        <v>13</v>
      </c>
      <c r="AC95">
        <f t="shared" si="7"/>
        <v>0</v>
      </c>
      <c r="AD95">
        <f t="shared" si="8"/>
        <v>0</v>
      </c>
      <c r="AE95">
        <f>'TP Factors'!$D$4</f>
        <v>0.98096512680287296</v>
      </c>
      <c r="AF95">
        <f t="shared" si="9"/>
        <v>0</v>
      </c>
    </row>
    <row r="96" spans="1:32">
      <c r="A96" s="22" t="s">
        <v>109</v>
      </c>
      <c r="B96" s="22">
        <v>14</v>
      </c>
      <c r="C96" s="22" t="s">
        <v>110</v>
      </c>
      <c r="D96" s="23">
        <v>33.47</v>
      </c>
      <c r="E96" s="22" t="s">
        <v>111</v>
      </c>
      <c r="F96" s="22">
        <v>3456</v>
      </c>
      <c r="G96" s="24">
        <v>0</v>
      </c>
      <c r="H96" s="22" t="s">
        <v>112</v>
      </c>
      <c r="I96" s="22" t="s">
        <v>113</v>
      </c>
      <c r="J96" s="22">
        <v>2480</v>
      </c>
      <c r="K96" s="25">
        <v>747.05123739199996</v>
      </c>
      <c r="L96" s="25">
        <v>15721.5420703</v>
      </c>
      <c r="M96" s="23">
        <v>0</v>
      </c>
      <c r="N96" s="23">
        <v>0</v>
      </c>
      <c r="O96" s="22">
        <v>33813</v>
      </c>
      <c r="P96" s="22">
        <v>32907</v>
      </c>
      <c r="Q96" s="26">
        <v>33813</v>
      </c>
      <c r="R96" s="26">
        <v>3100</v>
      </c>
      <c r="S96" s="22" t="s">
        <v>130</v>
      </c>
      <c r="T96" s="26">
        <v>54.65</v>
      </c>
      <c r="U96" s="26">
        <v>1</v>
      </c>
      <c r="V96" s="26">
        <v>1.2</v>
      </c>
      <c r="W96" s="26">
        <v>6.4000000000000001E-2</v>
      </c>
      <c r="X96" s="26">
        <f t="shared" si="5"/>
        <v>1.2</v>
      </c>
      <c r="Y96" s="26">
        <f t="shared" si="5"/>
        <v>6.4000000000000001E-2</v>
      </c>
      <c r="Z96" s="26">
        <v>0.41099999999999998</v>
      </c>
      <c r="AA96" s="27">
        <v>4.8892045000369498E-2</v>
      </c>
      <c r="AB96">
        <f t="shared" si="6"/>
        <v>113</v>
      </c>
      <c r="AC96">
        <f t="shared" si="7"/>
        <v>0</v>
      </c>
      <c r="AD96">
        <f t="shared" si="8"/>
        <v>0</v>
      </c>
      <c r="AE96">
        <f>'TP Factors'!$D$4</f>
        <v>0.98096512680287296</v>
      </c>
      <c r="AF96">
        <f t="shared" si="9"/>
        <v>0</v>
      </c>
    </row>
    <row r="97" spans="1:32">
      <c r="A97" s="22" t="s">
        <v>109</v>
      </c>
      <c r="B97" s="22">
        <v>14</v>
      </c>
      <c r="C97" s="22" t="s">
        <v>110</v>
      </c>
      <c r="D97" s="23">
        <v>33.47</v>
      </c>
      <c r="E97" s="22" t="s">
        <v>111</v>
      </c>
      <c r="F97" s="22">
        <v>3456</v>
      </c>
      <c r="G97" s="24">
        <v>30.5</v>
      </c>
      <c r="H97" s="22" t="s">
        <v>112</v>
      </c>
      <c r="I97" s="22" t="s">
        <v>113</v>
      </c>
      <c r="J97" s="22">
        <v>98157</v>
      </c>
      <c r="K97" s="25">
        <v>10435.435613</v>
      </c>
      <c r="L97" s="25">
        <v>703442.68306499999</v>
      </c>
      <c r="M97" s="23">
        <v>188.46</v>
      </c>
      <c r="N97" s="23">
        <v>49.67</v>
      </c>
      <c r="O97" s="22">
        <v>36782</v>
      </c>
      <c r="P97" s="22">
        <v>35837</v>
      </c>
      <c r="Q97" s="26">
        <v>36782</v>
      </c>
      <c r="R97" s="26">
        <v>3100</v>
      </c>
      <c r="S97" s="22" t="s">
        <v>114</v>
      </c>
      <c r="T97" s="26">
        <v>54.65</v>
      </c>
      <c r="U97" s="26">
        <v>1</v>
      </c>
      <c r="V97" s="26">
        <v>1.2</v>
      </c>
      <c r="W97" s="26">
        <v>6.4000000000000001E-2</v>
      </c>
      <c r="X97" s="26">
        <f t="shared" si="5"/>
        <v>1.2</v>
      </c>
      <c r="Y97" s="26">
        <f t="shared" si="5"/>
        <v>6.4000000000000001E-2</v>
      </c>
      <c r="Z97" s="26">
        <v>0.41099999999999998</v>
      </c>
      <c r="AA97" s="27">
        <v>4.9252580733712898</v>
      </c>
      <c r="AB97">
        <f t="shared" si="6"/>
        <v>11371</v>
      </c>
      <c r="AC97">
        <f t="shared" si="7"/>
        <v>30</v>
      </c>
      <c r="AD97">
        <f t="shared" si="8"/>
        <v>1.6</v>
      </c>
      <c r="AE97">
        <f>'TP Factors'!$D$4</f>
        <v>0.98096512680287296</v>
      </c>
      <c r="AF97">
        <f t="shared" si="9"/>
        <v>1.6</v>
      </c>
    </row>
    <row r="98" spans="1:32">
      <c r="A98" s="22" t="s">
        <v>109</v>
      </c>
      <c r="B98" s="22">
        <v>14</v>
      </c>
      <c r="C98" s="22" t="s">
        <v>110</v>
      </c>
      <c r="D98" s="23">
        <v>33.47</v>
      </c>
      <c r="E98" s="22" t="s">
        <v>111</v>
      </c>
      <c r="F98" s="22">
        <v>3456</v>
      </c>
      <c r="G98" s="24">
        <v>0</v>
      </c>
      <c r="H98" s="22" t="s">
        <v>112</v>
      </c>
      <c r="I98" s="22" t="s">
        <v>113</v>
      </c>
      <c r="J98" s="22">
        <v>24676</v>
      </c>
      <c r="K98" s="25">
        <v>3320.64251719</v>
      </c>
      <c r="L98" s="25">
        <v>156416.782649</v>
      </c>
      <c r="M98" s="23">
        <v>0</v>
      </c>
      <c r="N98" s="23">
        <v>0</v>
      </c>
      <c r="O98" s="22">
        <v>36927</v>
      </c>
      <c r="P98" s="22">
        <v>35980</v>
      </c>
      <c r="Q98" s="26">
        <v>36927</v>
      </c>
      <c r="R98" s="26">
        <v>3100</v>
      </c>
      <c r="S98" s="22" t="s">
        <v>114</v>
      </c>
      <c r="T98" s="26">
        <v>54.65</v>
      </c>
      <c r="U98" s="26">
        <v>1</v>
      </c>
      <c r="V98" s="26">
        <v>1.2</v>
      </c>
      <c r="W98" s="26">
        <v>6.4000000000000001E-2</v>
      </c>
      <c r="X98" s="26">
        <f t="shared" si="5"/>
        <v>1.2</v>
      </c>
      <c r="Y98" s="26">
        <f t="shared" si="5"/>
        <v>6.4000000000000001E-2</v>
      </c>
      <c r="Z98" s="26">
        <v>0.41099999999999998</v>
      </c>
      <c r="AA98" s="27">
        <v>8.9147988409721893E-3</v>
      </c>
      <c r="AB98">
        <f t="shared" si="6"/>
        <v>21</v>
      </c>
      <c r="AC98">
        <f t="shared" si="7"/>
        <v>0</v>
      </c>
      <c r="AD98">
        <f t="shared" si="8"/>
        <v>0</v>
      </c>
      <c r="AE98">
        <f>'TP Factors'!$D$4</f>
        <v>0.98096512680287296</v>
      </c>
      <c r="AF98">
        <f t="shared" si="9"/>
        <v>0</v>
      </c>
    </row>
    <row r="99" spans="1:32">
      <c r="A99" s="22" t="s">
        <v>109</v>
      </c>
      <c r="B99" s="22">
        <v>14</v>
      </c>
      <c r="C99" s="22" t="s">
        <v>110</v>
      </c>
      <c r="D99" s="23">
        <v>33.47</v>
      </c>
      <c r="E99" s="22" t="s">
        <v>111</v>
      </c>
      <c r="F99" s="22">
        <v>3456</v>
      </c>
      <c r="G99" s="24">
        <v>3</v>
      </c>
      <c r="H99" s="22" t="s">
        <v>112</v>
      </c>
      <c r="I99" s="22" t="s">
        <v>113</v>
      </c>
      <c r="J99" s="22">
        <v>2243</v>
      </c>
      <c r="K99" s="25">
        <v>485.90675002</v>
      </c>
      <c r="L99" s="25">
        <v>10431.6112758</v>
      </c>
      <c r="M99" s="23">
        <v>1.57</v>
      </c>
      <c r="N99" s="23">
        <v>0.2</v>
      </c>
      <c r="O99" s="22">
        <v>37501</v>
      </c>
      <c r="P99" s="22">
        <v>36553</v>
      </c>
      <c r="Q99" s="26">
        <v>37501</v>
      </c>
      <c r="R99" s="26">
        <v>3100</v>
      </c>
      <c r="S99" s="22" t="s">
        <v>130</v>
      </c>
      <c r="T99" s="26">
        <v>54.65</v>
      </c>
      <c r="U99" s="26">
        <v>1</v>
      </c>
      <c r="V99" s="26">
        <v>1.2</v>
      </c>
      <c r="W99" s="26">
        <v>6.4000000000000001E-2</v>
      </c>
      <c r="X99" s="26">
        <f t="shared" si="5"/>
        <v>1.2</v>
      </c>
      <c r="Y99" s="26">
        <f t="shared" si="5"/>
        <v>6.4000000000000001E-2</v>
      </c>
      <c r="Z99" s="26">
        <v>0.41099999999999998</v>
      </c>
      <c r="AA99" s="27">
        <v>4.5252395331379196E-3</v>
      </c>
      <c r="AB99">
        <f t="shared" si="6"/>
        <v>10</v>
      </c>
      <c r="AC99">
        <f t="shared" si="7"/>
        <v>0</v>
      </c>
      <c r="AD99">
        <f t="shared" si="8"/>
        <v>0</v>
      </c>
      <c r="AE99">
        <f>'TP Factors'!$D$4</f>
        <v>0.98096512680287296</v>
      </c>
      <c r="AF99">
        <f t="shared" si="9"/>
        <v>0</v>
      </c>
    </row>
    <row r="100" spans="1:32">
      <c r="A100" s="22" t="s">
        <v>109</v>
      </c>
      <c r="B100" s="22">
        <v>14</v>
      </c>
      <c r="C100" s="22" t="s">
        <v>110</v>
      </c>
      <c r="D100" s="23">
        <v>33.47</v>
      </c>
      <c r="E100" s="22" t="s">
        <v>111</v>
      </c>
      <c r="F100" s="22">
        <v>3456</v>
      </c>
      <c r="G100" s="24">
        <v>0</v>
      </c>
      <c r="H100" s="22" t="s">
        <v>112</v>
      </c>
      <c r="I100" s="22" t="s">
        <v>113</v>
      </c>
      <c r="J100" s="22">
        <v>2951</v>
      </c>
      <c r="K100" s="25">
        <v>684.49976349600001</v>
      </c>
      <c r="L100" s="25">
        <v>18704.814618199998</v>
      </c>
      <c r="M100" s="23">
        <v>0</v>
      </c>
      <c r="N100" s="23">
        <v>0</v>
      </c>
      <c r="O100" s="22">
        <v>37541</v>
      </c>
      <c r="P100" s="22">
        <v>36593</v>
      </c>
      <c r="Q100" s="26">
        <v>37541</v>
      </c>
      <c r="R100" s="26">
        <v>3100</v>
      </c>
      <c r="S100" s="22" t="s">
        <v>124</v>
      </c>
      <c r="T100" s="26">
        <v>54.65</v>
      </c>
      <c r="U100" s="26">
        <v>1</v>
      </c>
      <c r="V100" s="26">
        <v>1.2</v>
      </c>
      <c r="W100" s="26">
        <v>6.4000000000000001E-2</v>
      </c>
      <c r="X100" s="26">
        <f t="shared" si="5"/>
        <v>1.2</v>
      </c>
      <c r="Y100" s="26">
        <f t="shared" si="5"/>
        <v>6.4000000000000001E-2</v>
      </c>
      <c r="Z100" s="26">
        <v>0.41099999999999998</v>
      </c>
      <c r="AA100" s="27">
        <v>4.7281733712210101E-3</v>
      </c>
      <c r="AB100">
        <f t="shared" si="6"/>
        <v>11</v>
      </c>
      <c r="AC100">
        <f t="shared" si="7"/>
        <v>0</v>
      </c>
      <c r="AD100">
        <f t="shared" si="8"/>
        <v>0</v>
      </c>
      <c r="AE100">
        <f>'TP Factors'!$D$4</f>
        <v>0.98096512680287296</v>
      </c>
      <c r="AF100">
        <f t="shared" si="9"/>
        <v>0</v>
      </c>
    </row>
    <row r="101" spans="1:32">
      <c r="A101" s="22" t="s">
        <v>109</v>
      </c>
      <c r="B101" s="22">
        <v>14</v>
      </c>
      <c r="C101" s="22" t="s">
        <v>110</v>
      </c>
      <c r="D101" s="23">
        <v>33.47</v>
      </c>
      <c r="E101" s="22" t="s">
        <v>111</v>
      </c>
      <c r="F101" s="22">
        <v>3456</v>
      </c>
      <c r="G101" s="24">
        <v>30.5</v>
      </c>
      <c r="H101" s="22" t="s">
        <v>112</v>
      </c>
      <c r="I101" s="22" t="s">
        <v>113</v>
      </c>
      <c r="J101" s="22">
        <v>270</v>
      </c>
      <c r="K101" s="25">
        <v>406.03190438899998</v>
      </c>
      <c r="L101" s="25">
        <v>1718.7286509400001</v>
      </c>
      <c r="M101" s="23">
        <v>0.52</v>
      </c>
      <c r="N101" s="23">
        <v>0.14000000000000001</v>
      </c>
      <c r="O101" s="22">
        <v>37748</v>
      </c>
      <c r="P101" s="22">
        <v>36800</v>
      </c>
      <c r="Q101" s="26">
        <v>37748</v>
      </c>
      <c r="R101" s="26">
        <v>3100</v>
      </c>
      <c r="S101" s="22" t="s">
        <v>130</v>
      </c>
      <c r="T101" s="26">
        <v>54.65</v>
      </c>
      <c r="U101" s="26">
        <v>1</v>
      </c>
      <c r="V101" s="26">
        <v>1.2</v>
      </c>
      <c r="W101" s="26">
        <v>6.4000000000000001E-2</v>
      </c>
      <c r="X101" s="26">
        <f t="shared" si="5"/>
        <v>1.2</v>
      </c>
      <c r="Y101" s="26">
        <f t="shared" si="5"/>
        <v>6.4000000000000001E-2</v>
      </c>
      <c r="Z101" s="26">
        <v>0.41099999999999998</v>
      </c>
      <c r="AA101" s="27">
        <v>0.41047825269916999</v>
      </c>
      <c r="AB101">
        <f t="shared" si="6"/>
        <v>948</v>
      </c>
      <c r="AC101">
        <f t="shared" si="7"/>
        <v>3</v>
      </c>
      <c r="AD101">
        <f t="shared" si="8"/>
        <v>0.1</v>
      </c>
      <c r="AE101">
        <f>'TP Factors'!$D$4</f>
        <v>0.98096512680287296</v>
      </c>
      <c r="AF101">
        <f t="shared" si="9"/>
        <v>0.1</v>
      </c>
    </row>
    <row r="102" spans="1:32">
      <c r="A102" s="22" t="s">
        <v>109</v>
      </c>
      <c r="B102" s="22">
        <v>14</v>
      </c>
      <c r="C102" s="22" t="s">
        <v>110</v>
      </c>
      <c r="D102" s="23">
        <v>33.47</v>
      </c>
      <c r="E102" s="22" t="s">
        <v>111</v>
      </c>
      <c r="F102" s="22">
        <v>3456</v>
      </c>
      <c r="G102" s="24">
        <v>30.5</v>
      </c>
      <c r="H102" s="22" t="s">
        <v>112</v>
      </c>
      <c r="I102" s="22" t="s">
        <v>113</v>
      </c>
      <c r="J102" s="22">
        <v>52</v>
      </c>
      <c r="K102" s="25">
        <v>107.69247341000001</v>
      </c>
      <c r="L102" s="25">
        <v>351.15534118099998</v>
      </c>
      <c r="M102" s="23">
        <v>0.1</v>
      </c>
      <c r="N102" s="23">
        <v>0.03</v>
      </c>
      <c r="O102" s="22">
        <v>37766</v>
      </c>
      <c r="P102" s="22">
        <v>36818</v>
      </c>
      <c r="Q102" s="26">
        <v>37766</v>
      </c>
      <c r="R102" s="26">
        <v>3100</v>
      </c>
      <c r="S102" s="22" t="s">
        <v>124</v>
      </c>
      <c r="T102" s="26">
        <v>54.65</v>
      </c>
      <c r="U102" s="26">
        <v>1</v>
      </c>
      <c r="V102" s="26">
        <v>1.2</v>
      </c>
      <c r="W102" s="26">
        <v>6.4000000000000001E-2</v>
      </c>
      <c r="X102" s="26">
        <f t="shared" si="5"/>
        <v>1.2</v>
      </c>
      <c r="Y102" s="26">
        <f t="shared" si="5"/>
        <v>6.4000000000000001E-2</v>
      </c>
      <c r="Z102" s="26">
        <v>0.41099999999999998</v>
      </c>
      <c r="AA102" s="27">
        <v>8.6045876957966602E-2</v>
      </c>
      <c r="AB102">
        <f t="shared" si="6"/>
        <v>199</v>
      </c>
      <c r="AC102">
        <f t="shared" si="7"/>
        <v>1</v>
      </c>
      <c r="AD102">
        <f t="shared" si="8"/>
        <v>0</v>
      </c>
      <c r="AE102">
        <f>'TP Factors'!$D$4</f>
        <v>0.98096512680287296</v>
      </c>
      <c r="AF102">
        <f t="shared" si="9"/>
        <v>0</v>
      </c>
    </row>
    <row r="103" spans="1:32">
      <c r="A103" s="22" t="s">
        <v>109</v>
      </c>
      <c r="B103" s="22">
        <v>14</v>
      </c>
      <c r="C103" s="22" t="s">
        <v>110</v>
      </c>
      <c r="D103" s="23">
        <v>33.47</v>
      </c>
      <c r="E103" s="22" t="s">
        <v>111</v>
      </c>
      <c r="F103" s="22">
        <v>3456</v>
      </c>
      <c r="G103" s="24">
        <v>0</v>
      </c>
      <c r="H103" s="22" t="s">
        <v>112</v>
      </c>
      <c r="I103" s="22" t="s">
        <v>113</v>
      </c>
      <c r="J103" s="22">
        <v>10</v>
      </c>
      <c r="K103" s="25">
        <v>84.083355207500006</v>
      </c>
      <c r="L103" s="25">
        <v>66.000458199999997</v>
      </c>
      <c r="M103" s="23">
        <v>0</v>
      </c>
      <c r="N103" s="23">
        <v>0</v>
      </c>
      <c r="O103" s="22">
        <v>37804</v>
      </c>
      <c r="P103" s="22">
        <v>36856</v>
      </c>
      <c r="Q103" s="26">
        <v>37804</v>
      </c>
      <c r="R103" s="26">
        <v>3100</v>
      </c>
      <c r="S103" s="22" t="s">
        <v>114</v>
      </c>
      <c r="T103" s="26">
        <v>54.65</v>
      </c>
      <c r="U103" s="26">
        <v>1</v>
      </c>
      <c r="V103" s="26">
        <v>1.2</v>
      </c>
      <c r="W103" s="26">
        <v>6.4000000000000001E-2</v>
      </c>
      <c r="X103" s="26">
        <f t="shared" si="5"/>
        <v>1.2</v>
      </c>
      <c r="Y103" s="26">
        <f t="shared" si="5"/>
        <v>6.4000000000000001E-2</v>
      </c>
      <c r="Z103" s="26">
        <v>0.41099999999999998</v>
      </c>
      <c r="AA103" s="27">
        <v>2.40781585306191E-3</v>
      </c>
      <c r="AB103">
        <f t="shared" si="6"/>
        <v>6</v>
      </c>
      <c r="AC103">
        <f t="shared" si="7"/>
        <v>0</v>
      </c>
      <c r="AD103">
        <f t="shared" si="8"/>
        <v>0</v>
      </c>
      <c r="AE103">
        <f>'TP Factors'!$D$4</f>
        <v>0.98096512680287296</v>
      </c>
      <c r="AF103">
        <f t="shared" si="9"/>
        <v>0</v>
      </c>
    </row>
    <row r="104" spans="1:32">
      <c r="A104" s="22" t="s">
        <v>109</v>
      </c>
      <c r="B104" s="22">
        <v>14</v>
      </c>
      <c r="C104" s="22" t="s">
        <v>110</v>
      </c>
      <c r="D104" s="23">
        <v>33.47</v>
      </c>
      <c r="E104" s="22" t="s">
        <v>111</v>
      </c>
      <c r="F104" s="22">
        <v>3456</v>
      </c>
      <c r="G104" s="24">
        <v>0</v>
      </c>
      <c r="H104" s="22" t="s">
        <v>112</v>
      </c>
      <c r="I104" s="22" t="s">
        <v>113</v>
      </c>
      <c r="J104" s="22">
        <v>450</v>
      </c>
      <c r="K104" s="25">
        <v>285.09260728599997</v>
      </c>
      <c r="L104" s="25">
        <v>2850.92389121</v>
      </c>
      <c r="M104" s="23">
        <v>0</v>
      </c>
      <c r="N104" s="23">
        <v>0</v>
      </c>
      <c r="O104" s="22">
        <v>36262</v>
      </c>
      <c r="P104" s="22">
        <v>35322</v>
      </c>
      <c r="Q104" s="26">
        <v>36262</v>
      </c>
      <c r="R104" s="26">
        <v>3100</v>
      </c>
      <c r="S104" s="22" t="s">
        <v>114</v>
      </c>
      <c r="T104" s="26">
        <v>54.65</v>
      </c>
      <c r="U104" s="26">
        <v>1</v>
      </c>
      <c r="V104" s="26">
        <v>1.2</v>
      </c>
      <c r="W104" s="26">
        <v>6.4000000000000001E-2</v>
      </c>
      <c r="X104" s="26">
        <f t="shared" si="5"/>
        <v>1.2</v>
      </c>
      <c r="Y104" s="26">
        <f t="shared" si="5"/>
        <v>6.4000000000000001E-2</v>
      </c>
      <c r="Z104" s="26">
        <v>0.41099999999999998</v>
      </c>
      <c r="AA104" s="27">
        <v>0.39129229562078499</v>
      </c>
      <c r="AB104">
        <f t="shared" si="6"/>
        <v>903</v>
      </c>
      <c r="AC104">
        <f t="shared" si="7"/>
        <v>2</v>
      </c>
      <c r="AD104">
        <f t="shared" si="8"/>
        <v>0.1</v>
      </c>
      <c r="AE104">
        <f>'TP Factors'!$D$4</f>
        <v>0.98096512680287296</v>
      </c>
      <c r="AF104">
        <f t="shared" si="9"/>
        <v>0.1</v>
      </c>
    </row>
    <row r="105" spans="1:32">
      <c r="A105" s="22" t="s">
        <v>109</v>
      </c>
      <c r="B105" s="22">
        <v>14</v>
      </c>
      <c r="C105" s="22" t="s">
        <v>110</v>
      </c>
      <c r="D105" s="23">
        <v>33.47</v>
      </c>
      <c r="E105" s="22" t="s">
        <v>111</v>
      </c>
      <c r="F105" s="22">
        <v>3456</v>
      </c>
      <c r="G105" s="24">
        <v>30.5</v>
      </c>
      <c r="H105" s="22" t="s">
        <v>112</v>
      </c>
      <c r="I105" s="22" t="s">
        <v>113</v>
      </c>
      <c r="J105" s="22">
        <v>34</v>
      </c>
      <c r="K105" s="25">
        <v>99.877360669599994</v>
      </c>
      <c r="L105" s="25">
        <v>231.43745380600001</v>
      </c>
      <c r="M105" s="23">
        <v>7.0000000000000007E-2</v>
      </c>
      <c r="N105" s="23">
        <v>0.02</v>
      </c>
      <c r="O105" s="22">
        <v>36282</v>
      </c>
      <c r="P105" s="22">
        <v>35342</v>
      </c>
      <c r="Q105" s="26">
        <v>36282</v>
      </c>
      <c r="R105" s="26">
        <v>3100</v>
      </c>
      <c r="S105" s="22" t="s">
        <v>124</v>
      </c>
      <c r="T105" s="26">
        <v>54.65</v>
      </c>
      <c r="U105" s="26">
        <v>1</v>
      </c>
      <c r="V105" s="26">
        <v>1.2</v>
      </c>
      <c r="W105" s="26">
        <v>6.4000000000000001E-2</v>
      </c>
      <c r="X105" s="26">
        <f t="shared" si="5"/>
        <v>1.2</v>
      </c>
      <c r="Y105" s="26">
        <f t="shared" si="5"/>
        <v>6.4000000000000001E-2</v>
      </c>
      <c r="Z105" s="26">
        <v>0.41099999999999998</v>
      </c>
      <c r="AA105" s="27">
        <v>5.65419153988014E-2</v>
      </c>
      <c r="AB105">
        <f t="shared" si="6"/>
        <v>131</v>
      </c>
      <c r="AC105">
        <f t="shared" si="7"/>
        <v>0</v>
      </c>
      <c r="AD105">
        <f t="shared" si="8"/>
        <v>0</v>
      </c>
      <c r="AE105">
        <f>'TP Factors'!$D$4</f>
        <v>0.98096512680287296</v>
      </c>
      <c r="AF105">
        <f t="shared" si="9"/>
        <v>0</v>
      </c>
    </row>
    <row r="106" spans="1:32">
      <c r="A106" s="22" t="s">
        <v>109</v>
      </c>
      <c r="B106" s="22">
        <v>14</v>
      </c>
      <c r="C106" s="22" t="s">
        <v>110</v>
      </c>
      <c r="D106" s="23">
        <v>33.47</v>
      </c>
      <c r="E106" s="22" t="s">
        <v>111</v>
      </c>
      <c r="F106" s="22">
        <v>3456</v>
      </c>
      <c r="G106" s="24">
        <v>0</v>
      </c>
      <c r="H106" s="22" t="s">
        <v>112</v>
      </c>
      <c r="I106" s="22" t="s">
        <v>113</v>
      </c>
      <c r="J106" s="22">
        <v>162</v>
      </c>
      <c r="K106" s="25">
        <v>171.88841212400001</v>
      </c>
      <c r="L106" s="25">
        <v>1028.1055631300001</v>
      </c>
      <c r="M106" s="23">
        <v>0</v>
      </c>
      <c r="N106" s="23">
        <v>0</v>
      </c>
      <c r="O106" s="22">
        <v>36286</v>
      </c>
      <c r="P106" s="22">
        <v>35346</v>
      </c>
      <c r="Q106" s="26">
        <v>36286</v>
      </c>
      <c r="R106" s="26">
        <v>3100</v>
      </c>
      <c r="S106" s="22" t="s">
        <v>114</v>
      </c>
      <c r="T106" s="26">
        <v>54.65</v>
      </c>
      <c r="U106" s="26">
        <v>1</v>
      </c>
      <c r="V106" s="26">
        <v>1.2</v>
      </c>
      <c r="W106" s="26">
        <v>6.4000000000000001E-2</v>
      </c>
      <c r="X106" s="26">
        <f t="shared" si="5"/>
        <v>1.2</v>
      </c>
      <c r="Y106" s="26">
        <f t="shared" si="5"/>
        <v>6.4000000000000001E-2</v>
      </c>
      <c r="Z106" s="26">
        <v>0.41099999999999998</v>
      </c>
      <c r="AA106" s="27">
        <v>3.1161090714621901E-3</v>
      </c>
      <c r="AB106">
        <f t="shared" si="6"/>
        <v>7</v>
      </c>
      <c r="AC106">
        <f t="shared" si="7"/>
        <v>0</v>
      </c>
      <c r="AD106">
        <f t="shared" si="8"/>
        <v>0</v>
      </c>
      <c r="AE106">
        <f>'TP Factors'!$D$4</f>
        <v>0.98096512680287296</v>
      </c>
      <c r="AF106">
        <f t="shared" si="9"/>
        <v>0</v>
      </c>
    </row>
    <row r="107" spans="1:32">
      <c r="A107" s="22" t="s">
        <v>109</v>
      </c>
      <c r="B107" s="22">
        <v>14</v>
      </c>
      <c r="C107" s="22" t="s">
        <v>110</v>
      </c>
      <c r="D107" s="23">
        <v>33.47</v>
      </c>
      <c r="E107" s="22" t="s">
        <v>111</v>
      </c>
      <c r="F107" s="22">
        <v>3456</v>
      </c>
      <c r="G107" s="24">
        <v>0</v>
      </c>
      <c r="H107" s="22" t="s">
        <v>112</v>
      </c>
      <c r="I107" s="22" t="s">
        <v>113</v>
      </c>
      <c r="J107" s="22">
        <v>6</v>
      </c>
      <c r="K107" s="25">
        <v>37.056427546099997</v>
      </c>
      <c r="L107" s="25">
        <v>35.300616552100003</v>
      </c>
      <c r="M107" s="23">
        <v>0</v>
      </c>
      <c r="N107" s="23">
        <v>0</v>
      </c>
      <c r="O107" s="22">
        <v>36287</v>
      </c>
      <c r="P107" s="22">
        <v>35347</v>
      </c>
      <c r="Q107" s="26">
        <v>36287</v>
      </c>
      <c r="R107" s="26">
        <v>3100</v>
      </c>
      <c r="S107" s="22" t="s">
        <v>114</v>
      </c>
      <c r="T107" s="26">
        <v>54.65</v>
      </c>
      <c r="U107" s="26">
        <v>1</v>
      </c>
      <c r="V107" s="26">
        <v>1.2</v>
      </c>
      <c r="W107" s="26">
        <v>6.4000000000000001E-2</v>
      </c>
      <c r="X107" s="26">
        <f t="shared" si="5"/>
        <v>1.2</v>
      </c>
      <c r="Y107" s="26">
        <f t="shared" si="5"/>
        <v>6.4000000000000001E-2</v>
      </c>
      <c r="Z107" s="26">
        <v>0.41099999999999998</v>
      </c>
      <c r="AA107" s="27">
        <v>1.2462945823486001E-4</v>
      </c>
      <c r="AB107">
        <f t="shared" si="6"/>
        <v>0</v>
      </c>
      <c r="AC107">
        <f t="shared" si="7"/>
        <v>0</v>
      </c>
      <c r="AD107">
        <f t="shared" si="8"/>
        <v>0</v>
      </c>
      <c r="AE107">
        <f>'TP Factors'!$D$4</f>
        <v>0.98096512680287296</v>
      </c>
      <c r="AF107">
        <f t="shared" si="9"/>
        <v>0</v>
      </c>
    </row>
    <row r="108" spans="1:32">
      <c r="A108" s="22" t="s">
        <v>109</v>
      </c>
      <c r="B108" s="22">
        <v>14</v>
      </c>
      <c r="C108" s="22" t="s">
        <v>110</v>
      </c>
      <c r="D108" s="23">
        <v>33.47</v>
      </c>
      <c r="E108" s="22" t="s">
        <v>111</v>
      </c>
      <c r="F108" s="22">
        <v>3456</v>
      </c>
      <c r="G108" s="24">
        <v>30.5</v>
      </c>
      <c r="H108" s="22" t="s">
        <v>112</v>
      </c>
      <c r="I108" s="22" t="s">
        <v>113</v>
      </c>
      <c r="J108" s="22">
        <v>37791</v>
      </c>
      <c r="K108" s="25">
        <v>5404.5268102399996</v>
      </c>
      <c r="L108" s="25">
        <v>270832.97490099998</v>
      </c>
      <c r="M108" s="23">
        <v>72.56</v>
      </c>
      <c r="N108" s="23">
        <v>19.12</v>
      </c>
      <c r="O108" s="22">
        <v>36289</v>
      </c>
      <c r="P108" s="22">
        <v>35349</v>
      </c>
      <c r="Q108" s="26">
        <v>36289</v>
      </c>
      <c r="R108" s="26">
        <v>3100</v>
      </c>
      <c r="S108" s="22" t="s">
        <v>114</v>
      </c>
      <c r="T108" s="26">
        <v>54.65</v>
      </c>
      <c r="U108" s="26">
        <v>1</v>
      </c>
      <c r="V108" s="26">
        <v>1.2</v>
      </c>
      <c r="W108" s="26">
        <v>6.4000000000000001E-2</v>
      </c>
      <c r="X108" s="26">
        <f t="shared" si="5"/>
        <v>1.2</v>
      </c>
      <c r="Y108" s="26">
        <f t="shared" si="5"/>
        <v>6.4000000000000001E-2</v>
      </c>
      <c r="Z108" s="26">
        <v>0.41099999999999998</v>
      </c>
      <c r="AA108" s="27">
        <v>46.869394350199997</v>
      </c>
      <c r="AB108">
        <f t="shared" si="6"/>
        <v>108211</v>
      </c>
      <c r="AC108">
        <f t="shared" si="7"/>
        <v>286</v>
      </c>
      <c r="AD108">
        <f t="shared" si="8"/>
        <v>15.3</v>
      </c>
      <c r="AE108">
        <f>'TP Factors'!$D$4</f>
        <v>0.98096512680287296</v>
      </c>
      <c r="AF108">
        <f t="shared" si="9"/>
        <v>15</v>
      </c>
    </row>
    <row r="109" spans="1:32">
      <c r="A109" s="22" t="s">
        <v>109</v>
      </c>
      <c r="B109" s="22">
        <v>14</v>
      </c>
      <c r="C109" s="22" t="s">
        <v>110</v>
      </c>
      <c r="D109" s="23">
        <v>33.47</v>
      </c>
      <c r="E109" s="22" t="s">
        <v>111</v>
      </c>
      <c r="F109" s="22">
        <v>3456</v>
      </c>
      <c r="G109" s="24">
        <v>30.5</v>
      </c>
      <c r="H109" s="22" t="s">
        <v>112</v>
      </c>
      <c r="I109" s="22" t="s">
        <v>113</v>
      </c>
      <c r="J109" s="22">
        <v>87</v>
      </c>
      <c r="K109" s="25">
        <v>101.126850678</v>
      </c>
      <c r="L109" s="25">
        <v>554.10150818499994</v>
      </c>
      <c r="M109" s="23">
        <v>0.17</v>
      </c>
      <c r="N109" s="23">
        <v>0.04</v>
      </c>
      <c r="O109" s="22">
        <v>36293</v>
      </c>
      <c r="P109" s="22">
        <v>35353</v>
      </c>
      <c r="Q109" s="26">
        <v>36293</v>
      </c>
      <c r="R109" s="26">
        <v>3100</v>
      </c>
      <c r="S109" s="22" t="s">
        <v>130</v>
      </c>
      <c r="T109" s="26">
        <v>54.65</v>
      </c>
      <c r="U109" s="26">
        <v>1</v>
      </c>
      <c r="V109" s="26">
        <v>1.2</v>
      </c>
      <c r="W109" s="26">
        <v>6.4000000000000001E-2</v>
      </c>
      <c r="X109" s="26">
        <f t="shared" si="5"/>
        <v>1.2</v>
      </c>
      <c r="Y109" s="26">
        <f t="shared" si="5"/>
        <v>6.4000000000000001E-2</v>
      </c>
      <c r="Z109" s="26">
        <v>0.41099999999999998</v>
      </c>
      <c r="AA109" s="27">
        <v>0.13551965896517901</v>
      </c>
      <c r="AB109">
        <f t="shared" si="6"/>
        <v>313</v>
      </c>
      <c r="AC109">
        <f t="shared" si="7"/>
        <v>1</v>
      </c>
      <c r="AD109">
        <f t="shared" si="8"/>
        <v>0</v>
      </c>
      <c r="AE109">
        <f>'TP Factors'!$D$4</f>
        <v>0.98096512680287296</v>
      </c>
      <c r="AF109">
        <f t="shared" si="9"/>
        <v>0</v>
      </c>
    </row>
    <row r="110" spans="1:32">
      <c r="A110" s="22" t="s">
        <v>109</v>
      </c>
      <c r="B110" s="22">
        <v>14</v>
      </c>
      <c r="C110" s="22" t="s">
        <v>110</v>
      </c>
      <c r="D110" s="23">
        <v>33.47</v>
      </c>
      <c r="E110" s="22" t="s">
        <v>111</v>
      </c>
      <c r="F110" s="22">
        <v>3456</v>
      </c>
      <c r="G110" s="24">
        <v>0</v>
      </c>
      <c r="H110" s="22" t="s">
        <v>112</v>
      </c>
      <c r="I110" s="22" t="s">
        <v>113</v>
      </c>
      <c r="J110" s="22">
        <v>77</v>
      </c>
      <c r="K110" s="25">
        <v>180.78908179000001</v>
      </c>
      <c r="L110" s="25">
        <v>485.04145807600003</v>
      </c>
      <c r="M110" s="23">
        <v>0</v>
      </c>
      <c r="N110" s="23">
        <v>0</v>
      </c>
      <c r="O110" s="22">
        <v>36295</v>
      </c>
      <c r="P110" s="22">
        <v>35355</v>
      </c>
      <c r="Q110" s="26">
        <v>36295</v>
      </c>
      <c r="R110" s="26">
        <v>3100</v>
      </c>
      <c r="S110" s="22" t="s">
        <v>114</v>
      </c>
      <c r="T110" s="26">
        <v>54.65</v>
      </c>
      <c r="U110" s="26">
        <v>1</v>
      </c>
      <c r="V110" s="26">
        <v>1.2</v>
      </c>
      <c r="W110" s="26">
        <v>6.4000000000000001E-2</v>
      </c>
      <c r="X110" s="26">
        <f t="shared" si="5"/>
        <v>1.2</v>
      </c>
      <c r="Y110" s="26">
        <f t="shared" si="5"/>
        <v>6.4000000000000001E-2</v>
      </c>
      <c r="Z110" s="26">
        <v>0.41099999999999998</v>
      </c>
      <c r="AA110" s="27">
        <v>6.7016280365950003E-5</v>
      </c>
      <c r="AB110">
        <f t="shared" si="6"/>
        <v>0</v>
      </c>
      <c r="AC110">
        <f t="shared" si="7"/>
        <v>0</v>
      </c>
      <c r="AD110">
        <f t="shared" si="8"/>
        <v>0</v>
      </c>
      <c r="AE110">
        <f>'TP Factors'!$D$4</f>
        <v>0.98096512680287296</v>
      </c>
      <c r="AF110">
        <f t="shared" si="9"/>
        <v>0</v>
      </c>
    </row>
    <row r="111" spans="1:32">
      <c r="A111" s="22" t="s">
        <v>109</v>
      </c>
      <c r="B111" s="22">
        <v>14</v>
      </c>
      <c r="C111" s="22" t="s">
        <v>110</v>
      </c>
      <c r="D111" s="23">
        <v>33.47</v>
      </c>
      <c r="E111" s="22" t="s">
        <v>111</v>
      </c>
      <c r="F111" s="22">
        <v>3456</v>
      </c>
      <c r="G111" s="24">
        <v>30.5</v>
      </c>
      <c r="H111" s="22" t="s">
        <v>112</v>
      </c>
      <c r="I111" s="22" t="s">
        <v>113</v>
      </c>
      <c r="J111" s="22">
        <v>98157</v>
      </c>
      <c r="K111" s="25">
        <v>10435.435613</v>
      </c>
      <c r="L111" s="25">
        <v>703442.68306499999</v>
      </c>
      <c r="M111" s="23">
        <v>188.46</v>
      </c>
      <c r="N111" s="23">
        <v>49.67</v>
      </c>
      <c r="O111" s="22">
        <v>36782</v>
      </c>
      <c r="P111" s="22">
        <v>35837</v>
      </c>
      <c r="Q111" s="26">
        <v>36782</v>
      </c>
      <c r="R111" s="26">
        <v>3100</v>
      </c>
      <c r="S111" s="22" t="s">
        <v>114</v>
      </c>
      <c r="T111" s="26">
        <v>54.65</v>
      </c>
      <c r="U111" s="26">
        <v>1</v>
      </c>
      <c r="V111" s="26">
        <v>1.2</v>
      </c>
      <c r="W111" s="26">
        <v>6.4000000000000001E-2</v>
      </c>
      <c r="X111" s="26">
        <f t="shared" si="5"/>
        <v>1.2</v>
      </c>
      <c r="Y111" s="26">
        <f t="shared" si="5"/>
        <v>6.4000000000000001E-2</v>
      </c>
      <c r="Z111" s="26">
        <v>0.41099999999999998</v>
      </c>
      <c r="AA111" s="27">
        <v>26.002093341199998</v>
      </c>
      <c r="AB111">
        <f t="shared" si="6"/>
        <v>60033</v>
      </c>
      <c r="AC111">
        <f t="shared" si="7"/>
        <v>159</v>
      </c>
      <c r="AD111">
        <f t="shared" si="8"/>
        <v>8.5</v>
      </c>
      <c r="AE111">
        <f>'TP Factors'!$D$4</f>
        <v>0.98096512680287296</v>
      </c>
      <c r="AF111">
        <f t="shared" si="9"/>
        <v>8.3000000000000007</v>
      </c>
    </row>
    <row r="112" spans="1:32">
      <c r="A112" s="22" t="s">
        <v>109</v>
      </c>
      <c r="B112" s="22">
        <v>14</v>
      </c>
      <c r="C112" s="22" t="s">
        <v>110</v>
      </c>
      <c r="D112" s="23">
        <v>33.47</v>
      </c>
      <c r="E112" s="22" t="s">
        <v>111</v>
      </c>
      <c r="F112" s="22">
        <v>3456</v>
      </c>
      <c r="G112" s="24">
        <v>0</v>
      </c>
      <c r="H112" s="22" t="s">
        <v>112</v>
      </c>
      <c r="I112" s="22" t="s">
        <v>113</v>
      </c>
      <c r="J112" s="22">
        <v>7592</v>
      </c>
      <c r="K112" s="25">
        <v>1663.80178581</v>
      </c>
      <c r="L112" s="25">
        <v>48123.773964100001</v>
      </c>
      <c r="M112" s="23">
        <v>0</v>
      </c>
      <c r="N112" s="23">
        <v>0</v>
      </c>
      <c r="O112" s="22">
        <v>37293</v>
      </c>
      <c r="P112" s="22">
        <v>36345</v>
      </c>
      <c r="Q112" s="26">
        <v>37293</v>
      </c>
      <c r="R112" s="26">
        <v>3100</v>
      </c>
      <c r="S112" s="22" t="s">
        <v>130</v>
      </c>
      <c r="T112" s="26">
        <v>54.65</v>
      </c>
      <c r="U112" s="26">
        <v>1</v>
      </c>
      <c r="V112" s="26">
        <v>1.2</v>
      </c>
      <c r="W112" s="26">
        <v>6.4000000000000001E-2</v>
      </c>
      <c r="X112" s="26">
        <f t="shared" si="5"/>
        <v>1.2</v>
      </c>
      <c r="Y112" s="26">
        <f t="shared" si="5"/>
        <v>6.4000000000000001E-2</v>
      </c>
      <c r="Z112" s="26">
        <v>0.41099999999999998</v>
      </c>
      <c r="AA112" s="27">
        <v>0.36801709019053003</v>
      </c>
      <c r="AB112">
        <f t="shared" si="6"/>
        <v>850</v>
      </c>
      <c r="AC112">
        <f t="shared" si="7"/>
        <v>2</v>
      </c>
      <c r="AD112">
        <f t="shared" si="8"/>
        <v>0.1</v>
      </c>
      <c r="AE112">
        <f>'TP Factors'!$D$4</f>
        <v>0.98096512680287296</v>
      </c>
      <c r="AF112">
        <f t="shared" si="9"/>
        <v>0.1</v>
      </c>
    </row>
    <row r="113" spans="1:32">
      <c r="A113" s="22" t="s">
        <v>109</v>
      </c>
      <c r="B113" s="22">
        <v>14</v>
      </c>
      <c r="C113" s="22" t="s">
        <v>110</v>
      </c>
      <c r="D113" s="23">
        <v>33.47</v>
      </c>
      <c r="E113" s="22" t="s">
        <v>111</v>
      </c>
      <c r="F113" s="22">
        <v>3456</v>
      </c>
      <c r="G113" s="24">
        <v>0</v>
      </c>
      <c r="H113" s="22" t="s">
        <v>112</v>
      </c>
      <c r="I113" s="22" t="s">
        <v>113</v>
      </c>
      <c r="J113" s="22">
        <v>1009</v>
      </c>
      <c r="K113" s="25">
        <v>710.26492484899995</v>
      </c>
      <c r="L113" s="25">
        <v>6395.8110094599997</v>
      </c>
      <c r="M113" s="23">
        <v>0</v>
      </c>
      <c r="N113" s="23">
        <v>0</v>
      </c>
      <c r="O113" s="22">
        <v>37419</v>
      </c>
      <c r="P113" s="22">
        <v>36471</v>
      </c>
      <c r="Q113" s="26">
        <v>37419</v>
      </c>
      <c r="R113" s="26">
        <v>3100</v>
      </c>
      <c r="S113" s="22" t="s">
        <v>130</v>
      </c>
      <c r="T113" s="26">
        <v>54.65</v>
      </c>
      <c r="U113" s="26">
        <v>1</v>
      </c>
      <c r="V113" s="26">
        <v>1.2</v>
      </c>
      <c r="W113" s="26">
        <v>6.4000000000000001E-2</v>
      </c>
      <c r="X113" s="26">
        <f t="shared" si="5"/>
        <v>1.2</v>
      </c>
      <c r="Y113" s="26">
        <f t="shared" si="5"/>
        <v>6.4000000000000001E-2</v>
      </c>
      <c r="Z113" s="26">
        <v>0.41099999999999998</v>
      </c>
      <c r="AA113" s="27">
        <v>1.8927327575774401E-2</v>
      </c>
      <c r="AB113">
        <f t="shared" si="6"/>
        <v>44</v>
      </c>
      <c r="AC113">
        <f t="shared" si="7"/>
        <v>0</v>
      </c>
      <c r="AD113">
        <f t="shared" si="8"/>
        <v>0</v>
      </c>
      <c r="AE113">
        <f>'TP Factors'!$D$4</f>
        <v>0.98096512680287296</v>
      </c>
      <c r="AF113">
        <f t="shared" si="9"/>
        <v>0</v>
      </c>
    </row>
    <row r="114" spans="1:32">
      <c r="A114" s="22" t="s">
        <v>109</v>
      </c>
      <c r="B114" s="22">
        <v>14</v>
      </c>
      <c r="C114" s="22" t="s">
        <v>110</v>
      </c>
      <c r="D114" s="23">
        <v>33.47</v>
      </c>
      <c r="E114" s="22" t="s">
        <v>111</v>
      </c>
      <c r="F114" s="22">
        <v>3456</v>
      </c>
      <c r="G114" s="24">
        <v>30.5</v>
      </c>
      <c r="H114" s="22" t="s">
        <v>112</v>
      </c>
      <c r="I114" s="22" t="s">
        <v>113</v>
      </c>
      <c r="J114" s="22">
        <v>1637</v>
      </c>
      <c r="K114" s="25">
        <v>481.50268826899998</v>
      </c>
      <c r="L114" s="25">
        <v>11734.8480568</v>
      </c>
      <c r="M114" s="23">
        <v>3.14</v>
      </c>
      <c r="N114" s="23">
        <v>0.83</v>
      </c>
      <c r="O114" s="22">
        <v>37424</v>
      </c>
      <c r="P114" s="22">
        <v>36476</v>
      </c>
      <c r="Q114" s="26">
        <v>37424</v>
      </c>
      <c r="R114" s="26">
        <v>3100</v>
      </c>
      <c r="S114" s="22" t="s">
        <v>114</v>
      </c>
      <c r="T114" s="26">
        <v>54.65</v>
      </c>
      <c r="U114" s="26">
        <v>1</v>
      </c>
      <c r="V114" s="26">
        <v>1.2</v>
      </c>
      <c r="W114" s="26">
        <v>6.4000000000000001E-2</v>
      </c>
      <c r="X114" s="26">
        <f t="shared" si="5"/>
        <v>1.2</v>
      </c>
      <c r="Y114" s="26">
        <f t="shared" si="5"/>
        <v>6.4000000000000001E-2</v>
      </c>
      <c r="Z114" s="26">
        <v>0.41099999999999998</v>
      </c>
      <c r="AA114" s="27">
        <v>2.87726866262298</v>
      </c>
      <c r="AB114">
        <f t="shared" si="6"/>
        <v>6643</v>
      </c>
      <c r="AC114">
        <f t="shared" si="7"/>
        <v>18</v>
      </c>
      <c r="AD114">
        <f t="shared" si="8"/>
        <v>0.9</v>
      </c>
      <c r="AE114">
        <f>'TP Factors'!$D$4</f>
        <v>0.98096512680287296</v>
      </c>
      <c r="AF114">
        <f t="shared" si="9"/>
        <v>0.9</v>
      </c>
    </row>
    <row r="115" spans="1:32">
      <c r="A115" s="22" t="s">
        <v>109</v>
      </c>
      <c r="B115" s="22">
        <v>14</v>
      </c>
      <c r="C115" s="22" t="s">
        <v>110</v>
      </c>
      <c r="D115" s="23">
        <v>33.47</v>
      </c>
      <c r="E115" s="22" t="s">
        <v>111</v>
      </c>
      <c r="F115" s="22">
        <v>3456</v>
      </c>
      <c r="G115" s="24">
        <v>0</v>
      </c>
      <c r="H115" s="22" t="s">
        <v>112</v>
      </c>
      <c r="I115" s="22" t="s">
        <v>113</v>
      </c>
      <c r="J115" s="22">
        <v>2951</v>
      </c>
      <c r="K115" s="25">
        <v>684.49976349600001</v>
      </c>
      <c r="L115" s="25">
        <v>18704.814618199998</v>
      </c>
      <c r="M115" s="23">
        <v>0</v>
      </c>
      <c r="N115" s="23">
        <v>0</v>
      </c>
      <c r="O115" s="22">
        <v>37541</v>
      </c>
      <c r="P115" s="22">
        <v>36593</v>
      </c>
      <c r="Q115" s="26">
        <v>37541</v>
      </c>
      <c r="R115" s="26">
        <v>3100</v>
      </c>
      <c r="S115" s="22" t="s">
        <v>124</v>
      </c>
      <c r="T115" s="26">
        <v>54.65</v>
      </c>
      <c r="U115" s="26">
        <v>1</v>
      </c>
      <c r="V115" s="26">
        <v>1.2</v>
      </c>
      <c r="W115" s="26">
        <v>6.4000000000000001E-2</v>
      </c>
      <c r="X115" s="26">
        <f t="shared" si="5"/>
        <v>1.2</v>
      </c>
      <c r="Y115" s="26">
        <f t="shared" si="5"/>
        <v>6.4000000000000001E-2</v>
      </c>
      <c r="Z115" s="26">
        <v>0.41099999999999998</v>
      </c>
      <c r="AA115" s="27">
        <v>2.5303155694623901E-2</v>
      </c>
      <c r="AB115">
        <f t="shared" si="6"/>
        <v>58</v>
      </c>
      <c r="AC115">
        <f t="shared" si="7"/>
        <v>0</v>
      </c>
      <c r="AD115">
        <f t="shared" si="8"/>
        <v>0</v>
      </c>
      <c r="AE115">
        <f>'TP Factors'!$D$4</f>
        <v>0.98096512680287296</v>
      </c>
      <c r="AF115">
        <f t="shared" si="9"/>
        <v>0</v>
      </c>
    </row>
    <row r="116" spans="1:32">
      <c r="A116" s="22" t="s">
        <v>109</v>
      </c>
      <c r="B116" s="22">
        <v>14</v>
      </c>
      <c r="C116" s="22" t="s">
        <v>110</v>
      </c>
      <c r="D116" s="23">
        <v>33.47</v>
      </c>
      <c r="E116" s="22" t="s">
        <v>111</v>
      </c>
      <c r="F116" s="22">
        <v>3456</v>
      </c>
      <c r="G116" s="24">
        <v>0</v>
      </c>
      <c r="H116" s="22" t="s">
        <v>112</v>
      </c>
      <c r="I116" s="22" t="s">
        <v>113</v>
      </c>
      <c r="J116" s="22">
        <v>2978</v>
      </c>
      <c r="K116" s="25">
        <v>799.56318728799999</v>
      </c>
      <c r="L116" s="25">
        <v>18877.214268299998</v>
      </c>
      <c r="M116" s="23">
        <v>0</v>
      </c>
      <c r="N116" s="23">
        <v>0</v>
      </c>
      <c r="O116" s="22">
        <v>37548</v>
      </c>
      <c r="P116" s="22">
        <v>36600</v>
      </c>
      <c r="Q116" s="26">
        <v>37548</v>
      </c>
      <c r="R116" s="26">
        <v>3100</v>
      </c>
      <c r="S116" s="22" t="s">
        <v>114</v>
      </c>
      <c r="T116" s="26">
        <v>54.65</v>
      </c>
      <c r="U116" s="26">
        <v>1</v>
      </c>
      <c r="V116" s="26">
        <v>1.2</v>
      </c>
      <c r="W116" s="26">
        <v>6.4000000000000001E-2</v>
      </c>
      <c r="X116" s="26">
        <f t="shared" si="5"/>
        <v>1.2</v>
      </c>
      <c r="Y116" s="26">
        <f t="shared" si="5"/>
        <v>6.4000000000000001E-2</v>
      </c>
      <c r="Z116" s="26">
        <v>0.41099999999999998</v>
      </c>
      <c r="AA116" s="27">
        <v>0.20291129968750499</v>
      </c>
      <c r="AB116">
        <f t="shared" si="6"/>
        <v>468</v>
      </c>
      <c r="AC116">
        <f t="shared" si="7"/>
        <v>1</v>
      </c>
      <c r="AD116">
        <f t="shared" si="8"/>
        <v>0.1</v>
      </c>
      <c r="AE116">
        <f>'TP Factors'!$D$4</f>
        <v>0.98096512680287296</v>
      </c>
      <c r="AF116">
        <f t="shared" si="9"/>
        <v>0.1</v>
      </c>
    </row>
    <row r="117" spans="1:32">
      <c r="A117" s="22" t="s">
        <v>109</v>
      </c>
      <c r="B117" s="22">
        <v>14</v>
      </c>
      <c r="C117" s="22" t="s">
        <v>110</v>
      </c>
      <c r="D117" s="23">
        <v>33.47</v>
      </c>
      <c r="E117" s="22" t="s">
        <v>111</v>
      </c>
      <c r="F117" s="22">
        <v>3456</v>
      </c>
      <c r="G117" s="24">
        <v>30.5</v>
      </c>
      <c r="H117" s="22" t="s">
        <v>112</v>
      </c>
      <c r="I117" s="22" t="s">
        <v>113</v>
      </c>
      <c r="J117" s="22">
        <v>297</v>
      </c>
      <c r="K117" s="25">
        <v>172.159228501</v>
      </c>
      <c r="L117" s="25">
        <v>1887.27700701</v>
      </c>
      <c r="M117" s="23">
        <v>0.56999999999999995</v>
      </c>
      <c r="N117" s="23">
        <v>0.15</v>
      </c>
      <c r="O117" s="22">
        <v>37616</v>
      </c>
      <c r="P117" s="22">
        <v>36668</v>
      </c>
      <c r="Q117" s="26">
        <v>37616</v>
      </c>
      <c r="R117" s="26">
        <v>3100</v>
      </c>
      <c r="S117" s="22" t="s">
        <v>130</v>
      </c>
      <c r="T117" s="26">
        <v>54.65</v>
      </c>
      <c r="U117" s="26">
        <v>1</v>
      </c>
      <c r="V117" s="26">
        <v>1.2</v>
      </c>
      <c r="W117" s="26">
        <v>6.4000000000000001E-2</v>
      </c>
      <c r="X117" s="26">
        <f t="shared" si="5"/>
        <v>1.2</v>
      </c>
      <c r="Y117" s="26">
        <f t="shared" si="5"/>
        <v>6.4000000000000001E-2</v>
      </c>
      <c r="Z117" s="26">
        <v>0.41099999999999998</v>
      </c>
      <c r="AA117" s="27">
        <v>0.464726242946846</v>
      </c>
      <c r="AB117">
        <f t="shared" si="6"/>
        <v>1073</v>
      </c>
      <c r="AC117">
        <f t="shared" si="7"/>
        <v>3</v>
      </c>
      <c r="AD117">
        <f t="shared" si="8"/>
        <v>0.2</v>
      </c>
      <c r="AE117">
        <f>'TP Factors'!$D$4</f>
        <v>0.98096512680287296</v>
      </c>
      <c r="AF117">
        <f t="shared" si="9"/>
        <v>0.2</v>
      </c>
    </row>
    <row r="118" spans="1:32">
      <c r="A118" s="22" t="s">
        <v>109</v>
      </c>
      <c r="B118" s="22">
        <v>14</v>
      </c>
      <c r="C118" s="22" t="s">
        <v>110</v>
      </c>
      <c r="D118" s="23">
        <v>33.47</v>
      </c>
      <c r="E118" s="22" t="s">
        <v>111</v>
      </c>
      <c r="F118" s="22">
        <v>3456</v>
      </c>
      <c r="G118" s="24">
        <v>0</v>
      </c>
      <c r="H118" s="22" t="s">
        <v>112</v>
      </c>
      <c r="I118" s="22" t="s">
        <v>113</v>
      </c>
      <c r="J118" s="22">
        <v>142</v>
      </c>
      <c r="K118" s="25">
        <v>208.28739701000001</v>
      </c>
      <c r="L118" s="25">
        <v>903.16674766899996</v>
      </c>
      <c r="M118" s="23">
        <v>0</v>
      </c>
      <c r="N118" s="23">
        <v>0</v>
      </c>
      <c r="O118" s="22">
        <v>37622</v>
      </c>
      <c r="P118" s="22">
        <v>36674</v>
      </c>
      <c r="Q118" s="26">
        <v>37622</v>
      </c>
      <c r="R118" s="26">
        <v>3100</v>
      </c>
      <c r="S118" s="22" t="s">
        <v>114</v>
      </c>
      <c r="T118" s="26">
        <v>54.65</v>
      </c>
      <c r="U118" s="26">
        <v>1</v>
      </c>
      <c r="V118" s="26">
        <v>1.2</v>
      </c>
      <c r="W118" s="26">
        <v>6.4000000000000001E-2</v>
      </c>
      <c r="X118" s="26">
        <f t="shared" si="5"/>
        <v>1.2</v>
      </c>
      <c r="Y118" s="26">
        <f t="shared" si="5"/>
        <v>6.4000000000000001E-2</v>
      </c>
      <c r="Z118" s="26">
        <v>0.41099999999999998</v>
      </c>
      <c r="AA118" s="27">
        <v>1.02342390160488E-3</v>
      </c>
      <c r="AB118">
        <f t="shared" si="6"/>
        <v>2</v>
      </c>
      <c r="AC118">
        <f t="shared" si="7"/>
        <v>0</v>
      </c>
      <c r="AD118">
        <f t="shared" si="8"/>
        <v>0</v>
      </c>
      <c r="AE118">
        <f>'TP Factors'!$D$4</f>
        <v>0.98096512680287296</v>
      </c>
      <c r="AF118">
        <f t="shared" si="9"/>
        <v>0</v>
      </c>
    </row>
    <row r="119" spans="1:32">
      <c r="A119" s="22" t="s">
        <v>109</v>
      </c>
      <c r="B119" s="22">
        <v>14</v>
      </c>
      <c r="C119" s="22" t="s">
        <v>110</v>
      </c>
      <c r="D119" s="23">
        <v>33.47</v>
      </c>
      <c r="E119" s="22" t="s">
        <v>111</v>
      </c>
      <c r="F119" s="22">
        <v>3456</v>
      </c>
      <c r="G119" s="24">
        <v>0</v>
      </c>
      <c r="H119" s="22" t="s">
        <v>112</v>
      </c>
      <c r="I119" s="22" t="s">
        <v>113</v>
      </c>
      <c r="J119" s="22">
        <v>2435</v>
      </c>
      <c r="K119" s="25">
        <v>1525.3573616900001</v>
      </c>
      <c r="L119" s="25">
        <v>15431.856694399999</v>
      </c>
      <c r="M119" s="23">
        <v>0</v>
      </c>
      <c r="N119" s="23">
        <v>0</v>
      </c>
      <c r="O119" s="22">
        <v>37623</v>
      </c>
      <c r="P119" s="22">
        <v>36675</v>
      </c>
      <c r="Q119" s="26">
        <v>37623</v>
      </c>
      <c r="R119" s="26">
        <v>3100</v>
      </c>
      <c r="S119" s="22" t="s">
        <v>114</v>
      </c>
      <c r="T119" s="26">
        <v>54.65</v>
      </c>
      <c r="U119" s="26">
        <v>1</v>
      </c>
      <c r="V119" s="26">
        <v>1.2</v>
      </c>
      <c r="W119" s="26">
        <v>6.4000000000000001E-2</v>
      </c>
      <c r="X119" s="26">
        <f t="shared" si="5"/>
        <v>1.2</v>
      </c>
      <c r="Y119" s="26">
        <f t="shared" si="5"/>
        <v>6.4000000000000001E-2</v>
      </c>
      <c r="Z119" s="26">
        <v>0.41099999999999998</v>
      </c>
      <c r="AA119" s="27">
        <v>0.14006127613797201</v>
      </c>
      <c r="AB119">
        <f t="shared" si="6"/>
        <v>323</v>
      </c>
      <c r="AC119">
        <f t="shared" si="7"/>
        <v>1</v>
      </c>
      <c r="AD119">
        <f t="shared" si="8"/>
        <v>0</v>
      </c>
      <c r="AE119">
        <f>'TP Factors'!$D$4</f>
        <v>0.98096512680287296</v>
      </c>
      <c r="AF119">
        <f t="shared" si="9"/>
        <v>0</v>
      </c>
    </row>
    <row r="120" spans="1:32">
      <c r="A120" s="22" t="s">
        <v>109</v>
      </c>
      <c r="B120" s="22">
        <v>14</v>
      </c>
      <c r="C120" s="22" t="s">
        <v>110</v>
      </c>
      <c r="D120" s="23">
        <v>33.47</v>
      </c>
      <c r="E120" s="22" t="s">
        <v>111</v>
      </c>
      <c r="F120" s="22">
        <v>3456</v>
      </c>
      <c r="G120" s="24">
        <v>0</v>
      </c>
      <c r="H120" s="22" t="s">
        <v>112</v>
      </c>
      <c r="I120" s="22" t="s">
        <v>113</v>
      </c>
      <c r="J120" s="22">
        <v>4760</v>
      </c>
      <c r="K120" s="25">
        <v>933.44891221099999</v>
      </c>
      <c r="L120" s="25">
        <v>30172.894769099999</v>
      </c>
      <c r="M120" s="23">
        <v>0</v>
      </c>
      <c r="N120" s="23">
        <v>0</v>
      </c>
      <c r="O120" s="22">
        <v>37629</v>
      </c>
      <c r="P120" s="22">
        <v>36681</v>
      </c>
      <c r="Q120" s="26">
        <v>37629</v>
      </c>
      <c r="R120" s="26">
        <v>3100</v>
      </c>
      <c r="S120" s="22" t="s">
        <v>130</v>
      </c>
      <c r="T120" s="26">
        <v>54.65</v>
      </c>
      <c r="U120" s="26">
        <v>1</v>
      </c>
      <c r="V120" s="26">
        <v>1.2</v>
      </c>
      <c r="W120" s="26">
        <v>6.4000000000000001E-2</v>
      </c>
      <c r="X120" s="26">
        <f t="shared" si="5"/>
        <v>1.2</v>
      </c>
      <c r="Y120" s="26">
        <f t="shared" si="5"/>
        <v>6.4000000000000001E-2</v>
      </c>
      <c r="Z120" s="26">
        <v>0.41099999999999998</v>
      </c>
      <c r="AA120" s="27">
        <v>7.4785220745887698E-2</v>
      </c>
      <c r="AB120">
        <f t="shared" si="6"/>
        <v>173</v>
      </c>
      <c r="AC120">
        <f t="shared" si="7"/>
        <v>0</v>
      </c>
      <c r="AD120">
        <f t="shared" si="8"/>
        <v>0</v>
      </c>
      <c r="AE120">
        <f>'TP Factors'!$D$4</f>
        <v>0.98096512680287296</v>
      </c>
      <c r="AF120">
        <f t="shared" si="9"/>
        <v>0</v>
      </c>
    </row>
    <row r="121" spans="1:32">
      <c r="A121" s="22" t="s">
        <v>109</v>
      </c>
      <c r="B121" s="22">
        <v>14</v>
      </c>
      <c r="C121" s="22" t="s">
        <v>110</v>
      </c>
      <c r="D121" s="23">
        <v>33.47</v>
      </c>
      <c r="E121" s="22" t="s">
        <v>111</v>
      </c>
      <c r="F121" s="22">
        <v>3456</v>
      </c>
      <c r="G121" s="24">
        <v>0</v>
      </c>
      <c r="H121" s="22" t="s">
        <v>112</v>
      </c>
      <c r="I121" s="22" t="s">
        <v>113</v>
      </c>
      <c r="J121" s="22">
        <v>606</v>
      </c>
      <c r="K121" s="25">
        <v>674.19863387099997</v>
      </c>
      <c r="L121" s="25">
        <v>3838.1168047299998</v>
      </c>
      <c r="M121" s="23">
        <v>0</v>
      </c>
      <c r="N121" s="23">
        <v>0</v>
      </c>
      <c r="O121" s="22">
        <v>37631</v>
      </c>
      <c r="P121" s="22">
        <v>36683</v>
      </c>
      <c r="Q121" s="26">
        <v>37631</v>
      </c>
      <c r="R121" s="26">
        <v>3100</v>
      </c>
      <c r="S121" s="22" t="s">
        <v>114</v>
      </c>
      <c r="T121" s="26">
        <v>54.65</v>
      </c>
      <c r="U121" s="26">
        <v>1</v>
      </c>
      <c r="V121" s="26">
        <v>1.2</v>
      </c>
      <c r="W121" s="26">
        <v>6.4000000000000001E-2</v>
      </c>
      <c r="X121" s="26">
        <f t="shared" si="5"/>
        <v>1.2</v>
      </c>
      <c r="Y121" s="26">
        <f t="shared" si="5"/>
        <v>6.4000000000000001E-2</v>
      </c>
      <c r="Z121" s="26">
        <v>0.41099999999999998</v>
      </c>
      <c r="AA121" s="27">
        <v>4.3796596609588102E-2</v>
      </c>
      <c r="AB121">
        <f t="shared" si="6"/>
        <v>101</v>
      </c>
      <c r="AC121">
        <f t="shared" si="7"/>
        <v>0</v>
      </c>
      <c r="AD121">
        <f t="shared" si="8"/>
        <v>0</v>
      </c>
      <c r="AE121">
        <f>'TP Factors'!$D$4</f>
        <v>0.98096512680287296</v>
      </c>
      <c r="AF121">
        <f t="shared" si="9"/>
        <v>0</v>
      </c>
    </row>
    <row r="122" spans="1:32">
      <c r="A122" s="22" t="s">
        <v>109</v>
      </c>
      <c r="B122" s="22">
        <v>14</v>
      </c>
      <c r="C122" s="22" t="s">
        <v>110</v>
      </c>
      <c r="D122" s="23">
        <v>33.47</v>
      </c>
      <c r="E122" s="22" t="s">
        <v>111</v>
      </c>
      <c r="F122" s="22">
        <v>3456</v>
      </c>
      <c r="G122" s="24">
        <v>0</v>
      </c>
      <c r="H122" s="22" t="s">
        <v>112</v>
      </c>
      <c r="I122" s="22" t="s">
        <v>113</v>
      </c>
      <c r="J122" s="22">
        <v>3</v>
      </c>
      <c r="K122" s="25">
        <v>26.982456152200001</v>
      </c>
      <c r="L122" s="25">
        <v>19.432712008900001</v>
      </c>
      <c r="M122" s="23">
        <v>0</v>
      </c>
      <c r="N122" s="23">
        <v>0</v>
      </c>
      <c r="O122" s="22">
        <v>37648</v>
      </c>
      <c r="P122" s="22">
        <v>36700</v>
      </c>
      <c r="Q122" s="26">
        <v>37648</v>
      </c>
      <c r="R122" s="26">
        <v>3100</v>
      </c>
      <c r="S122" s="22" t="s">
        <v>114</v>
      </c>
      <c r="T122" s="26">
        <v>54.65</v>
      </c>
      <c r="U122" s="26">
        <v>1</v>
      </c>
      <c r="V122" s="26">
        <v>1.2</v>
      </c>
      <c r="W122" s="26">
        <v>6.4000000000000001E-2</v>
      </c>
      <c r="X122" s="26">
        <f t="shared" si="5"/>
        <v>1.2</v>
      </c>
      <c r="Y122" s="26">
        <f t="shared" si="5"/>
        <v>6.4000000000000001E-2</v>
      </c>
      <c r="Z122" s="26">
        <v>0.41099999999999998</v>
      </c>
      <c r="AA122" s="27">
        <v>1.1628689501686901E-3</v>
      </c>
      <c r="AB122">
        <f t="shared" si="6"/>
        <v>3</v>
      </c>
      <c r="AC122">
        <f t="shared" si="7"/>
        <v>0</v>
      </c>
      <c r="AD122">
        <f t="shared" si="8"/>
        <v>0</v>
      </c>
      <c r="AE122">
        <f>'TP Factors'!$D$4</f>
        <v>0.98096512680287296</v>
      </c>
      <c r="AF122">
        <f t="shared" si="9"/>
        <v>0</v>
      </c>
    </row>
    <row r="123" spans="1:32">
      <c r="A123" s="22" t="s">
        <v>109</v>
      </c>
      <c r="B123" s="22">
        <v>14</v>
      </c>
      <c r="C123" s="22" t="s">
        <v>110</v>
      </c>
      <c r="D123" s="23">
        <v>33.47</v>
      </c>
      <c r="E123" s="22" t="s">
        <v>111</v>
      </c>
      <c r="F123" s="22">
        <v>3456</v>
      </c>
      <c r="G123" s="24">
        <v>0</v>
      </c>
      <c r="H123" s="22" t="s">
        <v>112</v>
      </c>
      <c r="I123" s="22" t="s">
        <v>113</v>
      </c>
      <c r="J123" s="22">
        <v>188</v>
      </c>
      <c r="K123" s="25">
        <v>263.42995267100002</v>
      </c>
      <c r="L123" s="25">
        <v>1192.09492862</v>
      </c>
      <c r="M123" s="23">
        <v>0</v>
      </c>
      <c r="N123" s="23">
        <v>0</v>
      </c>
      <c r="O123" s="22">
        <v>37653</v>
      </c>
      <c r="P123" s="22">
        <v>36705</v>
      </c>
      <c r="Q123" s="26">
        <v>37653</v>
      </c>
      <c r="R123" s="26">
        <v>3100</v>
      </c>
      <c r="S123" s="22" t="s">
        <v>114</v>
      </c>
      <c r="T123" s="26">
        <v>54.65</v>
      </c>
      <c r="U123" s="26">
        <v>1</v>
      </c>
      <c r="V123" s="26">
        <v>1.2</v>
      </c>
      <c r="W123" s="26">
        <v>6.4000000000000001E-2</v>
      </c>
      <c r="X123" s="26">
        <f t="shared" si="5"/>
        <v>1.2</v>
      </c>
      <c r="Y123" s="26">
        <f t="shared" si="5"/>
        <v>6.4000000000000001E-2</v>
      </c>
      <c r="Z123" s="26">
        <v>0.41099999999999998</v>
      </c>
      <c r="AA123" s="27">
        <v>4.9088425604350998E-2</v>
      </c>
      <c r="AB123">
        <f t="shared" si="6"/>
        <v>113</v>
      </c>
      <c r="AC123">
        <f t="shared" si="7"/>
        <v>0</v>
      </c>
      <c r="AD123">
        <f t="shared" si="8"/>
        <v>0</v>
      </c>
      <c r="AE123">
        <f>'TP Factors'!$D$4</f>
        <v>0.98096512680287296</v>
      </c>
      <c r="AF123">
        <f t="shared" si="9"/>
        <v>0</v>
      </c>
    </row>
    <row r="124" spans="1:32">
      <c r="A124" s="22" t="s">
        <v>109</v>
      </c>
      <c r="B124" s="22">
        <v>14</v>
      </c>
      <c r="C124" s="22" t="s">
        <v>110</v>
      </c>
      <c r="D124" s="23">
        <v>33.47</v>
      </c>
      <c r="E124" s="22" t="s">
        <v>111</v>
      </c>
      <c r="F124" s="22">
        <v>3456</v>
      </c>
      <c r="G124" s="24">
        <v>30.5</v>
      </c>
      <c r="H124" s="22" t="s">
        <v>112</v>
      </c>
      <c r="I124" s="22" t="s">
        <v>113</v>
      </c>
      <c r="J124" s="22">
        <v>1216</v>
      </c>
      <c r="K124" s="25">
        <v>394.19364448099998</v>
      </c>
      <c r="L124" s="25">
        <v>8714.6303163199991</v>
      </c>
      <c r="M124" s="23">
        <v>2.33</v>
      </c>
      <c r="N124" s="23">
        <v>0.62</v>
      </c>
      <c r="O124" s="22">
        <v>37742</v>
      </c>
      <c r="P124" s="22">
        <v>36794</v>
      </c>
      <c r="Q124" s="26">
        <v>37742</v>
      </c>
      <c r="R124" s="26">
        <v>3100</v>
      </c>
      <c r="S124" s="22" t="s">
        <v>114</v>
      </c>
      <c r="T124" s="26">
        <v>54.65</v>
      </c>
      <c r="U124" s="26">
        <v>1</v>
      </c>
      <c r="V124" s="26">
        <v>1.2</v>
      </c>
      <c r="W124" s="26">
        <v>6.4000000000000001E-2</v>
      </c>
      <c r="X124" s="26">
        <f t="shared" si="5"/>
        <v>1.2</v>
      </c>
      <c r="Y124" s="26">
        <f t="shared" si="5"/>
        <v>6.4000000000000001E-2</v>
      </c>
      <c r="Z124" s="26">
        <v>0.41099999999999998</v>
      </c>
      <c r="AA124" s="27">
        <v>2.1531282964135299</v>
      </c>
      <c r="AB124">
        <f t="shared" si="6"/>
        <v>4971</v>
      </c>
      <c r="AC124">
        <f t="shared" si="7"/>
        <v>13</v>
      </c>
      <c r="AD124">
        <f t="shared" si="8"/>
        <v>0.7</v>
      </c>
      <c r="AE124">
        <f>'TP Factors'!$D$4</f>
        <v>0.98096512680287296</v>
      </c>
      <c r="AF124">
        <f t="shared" si="9"/>
        <v>0.7</v>
      </c>
    </row>
    <row r="125" spans="1:32">
      <c r="A125" s="22" t="s">
        <v>109</v>
      </c>
      <c r="B125" s="22">
        <v>14</v>
      </c>
      <c r="C125" s="22" t="s">
        <v>110</v>
      </c>
      <c r="D125" s="23">
        <v>33.47</v>
      </c>
      <c r="E125" s="22" t="s">
        <v>111</v>
      </c>
      <c r="F125" s="22">
        <v>3456</v>
      </c>
      <c r="G125" s="24">
        <v>30.5</v>
      </c>
      <c r="H125" s="22" t="s">
        <v>112</v>
      </c>
      <c r="I125" s="22" t="s">
        <v>113</v>
      </c>
      <c r="J125" s="22">
        <v>2159</v>
      </c>
      <c r="K125" s="25">
        <v>1015.9845591</v>
      </c>
      <c r="L125" s="25">
        <v>15472.165577100001</v>
      </c>
      <c r="M125" s="23">
        <v>4.1500000000000004</v>
      </c>
      <c r="N125" s="23">
        <v>1.0900000000000001</v>
      </c>
      <c r="O125" s="22">
        <v>37747</v>
      </c>
      <c r="P125" s="22">
        <v>36799</v>
      </c>
      <c r="Q125" s="26">
        <v>37747</v>
      </c>
      <c r="R125" s="26">
        <v>3100</v>
      </c>
      <c r="S125" s="22" t="s">
        <v>114</v>
      </c>
      <c r="T125" s="26">
        <v>54.65</v>
      </c>
      <c r="U125" s="26">
        <v>1</v>
      </c>
      <c r="V125" s="26">
        <v>1.2</v>
      </c>
      <c r="W125" s="26">
        <v>6.4000000000000001E-2</v>
      </c>
      <c r="X125" s="26">
        <f t="shared" si="5"/>
        <v>1.2</v>
      </c>
      <c r="Y125" s="26">
        <f t="shared" si="5"/>
        <v>6.4000000000000001E-2</v>
      </c>
      <c r="Z125" s="26">
        <v>0.41099999999999998</v>
      </c>
      <c r="AA125" s="27">
        <v>3.7634943246717198</v>
      </c>
      <c r="AB125">
        <f t="shared" si="6"/>
        <v>8689</v>
      </c>
      <c r="AC125">
        <f t="shared" si="7"/>
        <v>23</v>
      </c>
      <c r="AD125">
        <f t="shared" si="8"/>
        <v>1.2</v>
      </c>
      <c r="AE125">
        <f>'TP Factors'!$D$4</f>
        <v>0.98096512680287296</v>
      </c>
      <c r="AF125">
        <f t="shared" si="9"/>
        <v>1.2</v>
      </c>
    </row>
    <row r="126" spans="1:32">
      <c r="A126" s="22" t="s">
        <v>109</v>
      </c>
      <c r="B126" s="22">
        <v>14</v>
      </c>
      <c r="C126" s="22" t="s">
        <v>110</v>
      </c>
      <c r="D126" s="23">
        <v>33.47</v>
      </c>
      <c r="E126" s="22" t="s">
        <v>111</v>
      </c>
      <c r="F126" s="22">
        <v>3456</v>
      </c>
      <c r="G126" s="24">
        <v>30.5</v>
      </c>
      <c r="H126" s="22" t="s">
        <v>112</v>
      </c>
      <c r="I126" s="22" t="s">
        <v>113</v>
      </c>
      <c r="J126" s="22">
        <v>224</v>
      </c>
      <c r="K126" s="25">
        <v>432.45416774699999</v>
      </c>
      <c r="L126" s="25">
        <v>1424.44265838</v>
      </c>
      <c r="M126" s="23">
        <v>0.43</v>
      </c>
      <c r="N126" s="23">
        <v>0.11</v>
      </c>
      <c r="O126" s="22">
        <v>37767</v>
      </c>
      <c r="P126" s="22">
        <v>36819</v>
      </c>
      <c r="Q126" s="26">
        <v>37767</v>
      </c>
      <c r="R126" s="26">
        <v>3100</v>
      </c>
      <c r="S126" s="22" t="s">
        <v>130</v>
      </c>
      <c r="T126" s="26">
        <v>54.65</v>
      </c>
      <c r="U126" s="26">
        <v>1</v>
      </c>
      <c r="V126" s="26">
        <v>1.2</v>
      </c>
      <c r="W126" s="26">
        <v>6.4000000000000001E-2</v>
      </c>
      <c r="X126" s="26">
        <f t="shared" si="5"/>
        <v>1.2</v>
      </c>
      <c r="Y126" s="26">
        <f t="shared" si="5"/>
        <v>6.4000000000000001E-2</v>
      </c>
      <c r="Z126" s="26">
        <v>0.41099999999999998</v>
      </c>
      <c r="AA126" s="27">
        <v>0.13499355197888299</v>
      </c>
      <c r="AB126">
        <f t="shared" si="6"/>
        <v>312</v>
      </c>
      <c r="AC126">
        <f t="shared" si="7"/>
        <v>1</v>
      </c>
      <c r="AD126">
        <f t="shared" si="8"/>
        <v>0</v>
      </c>
      <c r="AE126">
        <f>'TP Factors'!$D$4</f>
        <v>0.98096512680287296</v>
      </c>
      <c r="AF126">
        <f t="shared" si="9"/>
        <v>0</v>
      </c>
    </row>
    <row r="127" spans="1:32">
      <c r="A127" s="22" t="s">
        <v>109</v>
      </c>
      <c r="B127" s="22">
        <v>14</v>
      </c>
      <c r="C127" s="22" t="s">
        <v>110</v>
      </c>
      <c r="D127" s="23">
        <v>33.47</v>
      </c>
      <c r="E127" s="22" t="s">
        <v>111</v>
      </c>
      <c r="F127" s="22">
        <v>3456</v>
      </c>
      <c r="G127" s="24">
        <v>30.5</v>
      </c>
      <c r="H127" s="22" t="s">
        <v>112</v>
      </c>
      <c r="I127" s="22" t="s">
        <v>113</v>
      </c>
      <c r="J127" s="22">
        <v>216</v>
      </c>
      <c r="K127" s="25">
        <v>303.10218401399999</v>
      </c>
      <c r="L127" s="25">
        <v>1456.3715886099999</v>
      </c>
      <c r="M127" s="23">
        <v>0.41</v>
      </c>
      <c r="N127" s="23">
        <v>0.11</v>
      </c>
      <c r="O127" s="22">
        <v>37769</v>
      </c>
      <c r="P127" s="22">
        <v>36821</v>
      </c>
      <c r="Q127" s="26">
        <v>37769</v>
      </c>
      <c r="R127" s="26">
        <v>3100</v>
      </c>
      <c r="S127" s="22" t="s">
        <v>124</v>
      </c>
      <c r="T127" s="26">
        <v>54.65</v>
      </c>
      <c r="U127" s="26">
        <v>1</v>
      </c>
      <c r="V127" s="26">
        <v>1.2</v>
      </c>
      <c r="W127" s="26">
        <v>6.4000000000000001E-2</v>
      </c>
      <c r="X127" s="26">
        <f t="shared" si="5"/>
        <v>1.2</v>
      </c>
      <c r="Y127" s="26">
        <f t="shared" si="5"/>
        <v>6.4000000000000001E-2</v>
      </c>
      <c r="Z127" s="26">
        <v>0.41099999999999998</v>
      </c>
      <c r="AA127" s="27">
        <v>0.186326051337836</v>
      </c>
      <c r="AB127">
        <f t="shared" si="6"/>
        <v>430</v>
      </c>
      <c r="AC127">
        <f t="shared" si="7"/>
        <v>1</v>
      </c>
      <c r="AD127">
        <f t="shared" si="8"/>
        <v>0.1</v>
      </c>
      <c r="AE127">
        <f>'TP Factors'!$D$4</f>
        <v>0.98096512680287296</v>
      </c>
      <c r="AF127">
        <f t="shared" si="9"/>
        <v>0.1</v>
      </c>
    </row>
    <row r="128" spans="1:32">
      <c r="A128" s="22" t="s">
        <v>109</v>
      </c>
      <c r="B128" s="22">
        <v>14</v>
      </c>
      <c r="C128" s="22" t="s">
        <v>110</v>
      </c>
      <c r="D128" s="23">
        <v>33.47</v>
      </c>
      <c r="E128" s="22" t="s">
        <v>111</v>
      </c>
      <c r="F128" s="22">
        <v>3456</v>
      </c>
      <c r="G128" s="24">
        <v>12</v>
      </c>
      <c r="H128" s="22" t="s">
        <v>112</v>
      </c>
      <c r="I128" s="22" t="s">
        <v>113</v>
      </c>
      <c r="J128" s="22">
        <v>427</v>
      </c>
      <c r="K128" s="25">
        <v>274.877790264</v>
      </c>
      <c r="L128" s="25">
        <v>3508.1709704</v>
      </c>
      <c r="M128" s="23">
        <v>0.64</v>
      </c>
      <c r="N128" s="23">
        <v>0.05</v>
      </c>
      <c r="O128" s="22">
        <v>37775</v>
      </c>
      <c r="P128" s="22">
        <v>36827</v>
      </c>
      <c r="Q128" s="26">
        <v>37775</v>
      </c>
      <c r="R128" s="26">
        <v>3100</v>
      </c>
      <c r="S128" s="22" t="s">
        <v>124</v>
      </c>
      <c r="T128" s="26">
        <v>54.65</v>
      </c>
      <c r="U128" s="26">
        <v>1</v>
      </c>
      <c r="V128" s="26">
        <v>1.2</v>
      </c>
      <c r="W128" s="26">
        <v>6.4000000000000001E-2</v>
      </c>
      <c r="X128" s="26">
        <f t="shared" si="5"/>
        <v>1.2</v>
      </c>
      <c r="Y128" s="26">
        <f t="shared" si="5"/>
        <v>6.4000000000000001E-2</v>
      </c>
      <c r="Z128" s="26">
        <v>0.41099999999999998</v>
      </c>
      <c r="AA128" s="27">
        <v>3.2978554604566699E-3</v>
      </c>
      <c r="AB128">
        <f t="shared" si="6"/>
        <v>8</v>
      </c>
      <c r="AC128">
        <f t="shared" si="7"/>
        <v>0</v>
      </c>
      <c r="AD128">
        <f t="shared" si="8"/>
        <v>0</v>
      </c>
      <c r="AE128">
        <f>'TP Factors'!$D$4</f>
        <v>0.98096512680287296</v>
      </c>
      <c r="AF128">
        <f t="shared" si="9"/>
        <v>0</v>
      </c>
    </row>
    <row r="129" spans="1:32">
      <c r="A129" s="22" t="s">
        <v>109</v>
      </c>
      <c r="B129" s="22">
        <v>14</v>
      </c>
      <c r="C129" s="22" t="s">
        <v>110</v>
      </c>
      <c r="D129" s="23">
        <v>33.47</v>
      </c>
      <c r="E129" s="22" t="s">
        <v>111</v>
      </c>
      <c r="F129" s="22">
        <v>3456</v>
      </c>
      <c r="G129" s="24">
        <v>0</v>
      </c>
      <c r="H129" s="22" t="s">
        <v>112</v>
      </c>
      <c r="I129" s="22" t="s">
        <v>113</v>
      </c>
      <c r="J129" s="22">
        <v>1</v>
      </c>
      <c r="K129" s="25">
        <v>14.9335358959</v>
      </c>
      <c r="L129" s="25">
        <v>7.0955515993000002</v>
      </c>
      <c r="M129" s="23">
        <v>0</v>
      </c>
      <c r="N129" s="23">
        <v>0</v>
      </c>
      <c r="O129" s="22">
        <v>37797</v>
      </c>
      <c r="P129" s="22">
        <v>36849</v>
      </c>
      <c r="Q129" s="26">
        <v>37797</v>
      </c>
      <c r="R129" s="26">
        <v>3100</v>
      </c>
      <c r="S129" s="22" t="s">
        <v>114</v>
      </c>
      <c r="T129" s="26">
        <v>54.65</v>
      </c>
      <c r="U129" s="26">
        <v>1</v>
      </c>
      <c r="V129" s="26">
        <v>1.2</v>
      </c>
      <c r="W129" s="26">
        <v>6.4000000000000001E-2</v>
      </c>
      <c r="X129" s="26">
        <f t="shared" si="5"/>
        <v>1.2</v>
      </c>
      <c r="Y129" s="26">
        <f t="shared" si="5"/>
        <v>6.4000000000000001E-2</v>
      </c>
      <c r="Z129" s="26">
        <v>0.41099999999999998</v>
      </c>
      <c r="AA129" s="27">
        <v>1.7533419722104799E-3</v>
      </c>
      <c r="AB129">
        <f t="shared" si="6"/>
        <v>4</v>
      </c>
      <c r="AC129">
        <f t="shared" si="7"/>
        <v>0</v>
      </c>
      <c r="AD129">
        <f t="shared" si="8"/>
        <v>0</v>
      </c>
      <c r="AE129">
        <f>'TP Factors'!$D$4</f>
        <v>0.98096512680287296</v>
      </c>
      <c r="AF129">
        <f t="shared" si="9"/>
        <v>0</v>
      </c>
    </row>
    <row r="130" spans="1:32">
      <c r="A130" s="22" t="s">
        <v>109</v>
      </c>
      <c r="B130" s="22">
        <v>14</v>
      </c>
      <c r="C130" s="22" t="s">
        <v>110</v>
      </c>
      <c r="D130" s="23">
        <v>33.47</v>
      </c>
      <c r="E130" s="22" t="s">
        <v>111</v>
      </c>
      <c r="F130" s="22">
        <v>3456</v>
      </c>
      <c r="G130" s="24">
        <v>0</v>
      </c>
      <c r="H130" s="22" t="s">
        <v>112</v>
      </c>
      <c r="I130" s="22" t="s">
        <v>113</v>
      </c>
      <c r="J130" s="22">
        <v>10</v>
      </c>
      <c r="K130" s="25">
        <v>84.083355207500006</v>
      </c>
      <c r="L130" s="25">
        <v>66.000458199999997</v>
      </c>
      <c r="M130" s="23">
        <v>0</v>
      </c>
      <c r="N130" s="23">
        <v>0</v>
      </c>
      <c r="O130" s="22">
        <v>37804</v>
      </c>
      <c r="P130" s="22">
        <v>36856</v>
      </c>
      <c r="Q130" s="26">
        <v>37804</v>
      </c>
      <c r="R130" s="26">
        <v>3100</v>
      </c>
      <c r="S130" s="22" t="s">
        <v>114</v>
      </c>
      <c r="T130" s="26">
        <v>54.65</v>
      </c>
      <c r="U130" s="26">
        <v>1</v>
      </c>
      <c r="V130" s="26">
        <v>1.2</v>
      </c>
      <c r="W130" s="26">
        <v>6.4000000000000001E-2</v>
      </c>
      <c r="X130" s="26">
        <f t="shared" si="5"/>
        <v>1.2</v>
      </c>
      <c r="Y130" s="26">
        <f t="shared" si="5"/>
        <v>6.4000000000000001E-2</v>
      </c>
      <c r="Z130" s="26">
        <v>0.41099999999999998</v>
      </c>
      <c r="AA130" s="27">
        <v>8.3846736177926404E-3</v>
      </c>
      <c r="AB130">
        <f t="shared" si="6"/>
        <v>19</v>
      </c>
      <c r="AC130">
        <f t="shared" si="7"/>
        <v>0</v>
      </c>
      <c r="AD130">
        <f t="shared" si="8"/>
        <v>0</v>
      </c>
      <c r="AE130">
        <f>'TP Factors'!$D$4</f>
        <v>0.98096512680287296</v>
      </c>
      <c r="AF130">
        <f t="shared" si="9"/>
        <v>0</v>
      </c>
    </row>
    <row r="131" spans="1:32">
      <c r="A131" s="22" t="s">
        <v>109</v>
      </c>
      <c r="B131" s="22">
        <v>14</v>
      </c>
      <c r="C131" s="22" t="s">
        <v>110</v>
      </c>
      <c r="D131" s="23">
        <v>33.47</v>
      </c>
      <c r="E131" s="22" t="s">
        <v>111</v>
      </c>
      <c r="F131" s="22">
        <v>3456</v>
      </c>
      <c r="G131" s="24">
        <v>30.5</v>
      </c>
      <c r="H131" s="22" t="s">
        <v>112</v>
      </c>
      <c r="I131" s="22" t="s">
        <v>113</v>
      </c>
      <c r="J131" s="22">
        <v>28</v>
      </c>
      <c r="K131" s="25">
        <v>66.509707330200001</v>
      </c>
      <c r="L131" s="25">
        <v>180.33572857999999</v>
      </c>
      <c r="M131" s="23">
        <v>0.05</v>
      </c>
      <c r="N131" s="23">
        <v>0.01</v>
      </c>
      <c r="O131" s="22">
        <v>37809</v>
      </c>
      <c r="P131" s="22">
        <v>36861</v>
      </c>
      <c r="Q131" s="26">
        <v>37809</v>
      </c>
      <c r="R131" s="26">
        <v>3100</v>
      </c>
      <c r="S131" s="22" t="s">
        <v>130</v>
      </c>
      <c r="T131" s="26">
        <v>54.65</v>
      </c>
      <c r="U131" s="26">
        <v>1</v>
      </c>
      <c r="V131" s="26">
        <v>1.2</v>
      </c>
      <c r="W131" s="26">
        <v>6.4000000000000001E-2</v>
      </c>
      <c r="X131" s="26">
        <f t="shared" ref="X131:Y194" si="10">V131</f>
        <v>1.2</v>
      </c>
      <c r="Y131" s="26">
        <f t="shared" si="10"/>
        <v>6.4000000000000001E-2</v>
      </c>
      <c r="Z131" s="26">
        <v>0.41099999999999998</v>
      </c>
      <c r="AA131" s="27">
        <v>4.4561750747404698E-2</v>
      </c>
      <c r="AB131">
        <f t="shared" ref="AB131:AB194" si="11">ROUND(AA131*Z131*T131*102.79,0)</f>
        <v>103</v>
      </c>
      <c r="AC131">
        <f t="shared" ref="AC131:AC194" si="12">ROUND(X131*AB131*0.002205,0)</f>
        <v>0</v>
      </c>
      <c r="AD131">
        <f t="shared" ref="AD131:AD194" si="13">ROUND(Y131*AB131*0.002205,1)</f>
        <v>0</v>
      </c>
      <c r="AE131">
        <f>'TP Factors'!$D$4</f>
        <v>0.98096512680287296</v>
      </c>
      <c r="AF131">
        <f t="shared" ref="AF131:AF194" si="14">ROUND(AD131*AE131,1)</f>
        <v>0</v>
      </c>
    </row>
    <row r="132" spans="1:32">
      <c r="A132" s="22" t="s">
        <v>109</v>
      </c>
      <c r="B132" s="22">
        <v>14</v>
      </c>
      <c r="C132" s="22" t="s">
        <v>110</v>
      </c>
      <c r="D132" s="23">
        <v>33.47</v>
      </c>
      <c r="E132" s="22" t="s">
        <v>111</v>
      </c>
      <c r="F132" s="22">
        <v>3456</v>
      </c>
      <c r="G132" s="24">
        <v>30.5</v>
      </c>
      <c r="H132" s="22" t="s">
        <v>112</v>
      </c>
      <c r="I132" s="22" t="s">
        <v>113</v>
      </c>
      <c r="J132" s="22">
        <v>312</v>
      </c>
      <c r="K132" s="25">
        <v>448.71536023800002</v>
      </c>
      <c r="L132" s="25">
        <v>1981.34613397</v>
      </c>
      <c r="M132" s="23">
        <v>0.6</v>
      </c>
      <c r="N132" s="23">
        <v>0.16</v>
      </c>
      <c r="O132" s="22">
        <v>37814</v>
      </c>
      <c r="P132" s="22">
        <v>36866</v>
      </c>
      <c r="Q132" s="26">
        <v>37814</v>
      </c>
      <c r="R132" s="26">
        <v>3100</v>
      </c>
      <c r="S132" s="22" t="s">
        <v>130</v>
      </c>
      <c r="T132" s="26">
        <v>54.65</v>
      </c>
      <c r="U132" s="26">
        <v>1</v>
      </c>
      <c r="V132" s="26">
        <v>1.2</v>
      </c>
      <c r="W132" s="26">
        <v>6.4000000000000001E-2</v>
      </c>
      <c r="X132" s="26">
        <f t="shared" si="10"/>
        <v>1.2</v>
      </c>
      <c r="Y132" s="26">
        <f t="shared" si="10"/>
        <v>6.4000000000000001E-2</v>
      </c>
      <c r="Z132" s="26">
        <v>0.41099999999999998</v>
      </c>
      <c r="AA132" s="27">
        <v>0.48160152998100503</v>
      </c>
      <c r="AB132">
        <f t="shared" si="11"/>
        <v>1112</v>
      </c>
      <c r="AC132">
        <f t="shared" si="12"/>
        <v>3</v>
      </c>
      <c r="AD132">
        <f t="shared" si="13"/>
        <v>0.2</v>
      </c>
      <c r="AE132">
        <f>'TP Factors'!$D$4</f>
        <v>0.98096512680287296</v>
      </c>
      <c r="AF132">
        <f t="shared" si="14"/>
        <v>0.2</v>
      </c>
    </row>
    <row r="133" spans="1:32">
      <c r="A133" s="22" t="s">
        <v>109</v>
      </c>
      <c r="B133" s="22">
        <v>14</v>
      </c>
      <c r="C133" s="22" t="s">
        <v>110</v>
      </c>
      <c r="D133" s="23">
        <v>33.47</v>
      </c>
      <c r="E133" s="22" t="s">
        <v>111</v>
      </c>
      <c r="F133" s="22">
        <v>3456</v>
      </c>
      <c r="G133" s="24">
        <v>12</v>
      </c>
      <c r="H133" s="22" t="s">
        <v>112</v>
      </c>
      <c r="I133" s="22" t="s">
        <v>113</v>
      </c>
      <c r="J133" s="22">
        <v>25</v>
      </c>
      <c r="K133" s="25">
        <v>85.302187177700006</v>
      </c>
      <c r="L133" s="25">
        <v>205.32517668200001</v>
      </c>
      <c r="M133" s="23">
        <v>0.04</v>
      </c>
      <c r="N133" s="23">
        <v>0</v>
      </c>
      <c r="O133" s="22">
        <v>37819</v>
      </c>
      <c r="P133" s="22">
        <v>36871</v>
      </c>
      <c r="Q133" s="26">
        <v>37819</v>
      </c>
      <c r="R133" s="26">
        <v>3100</v>
      </c>
      <c r="S133" s="22" t="s">
        <v>114</v>
      </c>
      <c r="T133" s="26">
        <v>54.65</v>
      </c>
      <c r="U133" s="26">
        <v>1</v>
      </c>
      <c r="V133" s="26">
        <v>1.2</v>
      </c>
      <c r="W133" s="26">
        <v>6.4000000000000001E-2</v>
      </c>
      <c r="X133" s="26">
        <f t="shared" si="10"/>
        <v>1.2</v>
      </c>
      <c r="Y133" s="26">
        <f t="shared" si="10"/>
        <v>6.4000000000000001E-2</v>
      </c>
      <c r="Z133" s="26">
        <v>0.41099999999999998</v>
      </c>
      <c r="AA133" s="27">
        <v>7.1429193668029998E-4</v>
      </c>
      <c r="AB133">
        <f t="shared" si="11"/>
        <v>2</v>
      </c>
      <c r="AC133">
        <f t="shared" si="12"/>
        <v>0</v>
      </c>
      <c r="AD133">
        <f t="shared" si="13"/>
        <v>0</v>
      </c>
      <c r="AE133">
        <f>'TP Factors'!$D$4</f>
        <v>0.98096512680287296</v>
      </c>
      <c r="AF133">
        <f t="shared" si="14"/>
        <v>0</v>
      </c>
    </row>
    <row r="134" spans="1:32">
      <c r="A134" s="22" t="s">
        <v>109</v>
      </c>
      <c r="B134" s="22">
        <v>14</v>
      </c>
      <c r="C134" s="22" t="s">
        <v>110</v>
      </c>
      <c r="D134" s="23">
        <v>33.47</v>
      </c>
      <c r="E134" s="22" t="s">
        <v>111</v>
      </c>
      <c r="F134" s="22">
        <v>3456</v>
      </c>
      <c r="G134" s="24">
        <v>0</v>
      </c>
      <c r="H134" s="22" t="s">
        <v>112</v>
      </c>
      <c r="I134" s="22" t="s">
        <v>113</v>
      </c>
      <c r="J134" s="22">
        <v>6</v>
      </c>
      <c r="K134" s="25">
        <v>31.944361523000001</v>
      </c>
      <c r="L134" s="25">
        <v>37.663214259699998</v>
      </c>
      <c r="M134" s="23">
        <v>0</v>
      </c>
      <c r="N134" s="23">
        <v>0</v>
      </c>
      <c r="O134" s="22">
        <v>37821</v>
      </c>
      <c r="P134" s="22">
        <v>36873</v>
      </c>
      <c r="Q134" s="26">
        <v>37821</v>
      </c>
      <c r="R134" s="26">
        <v>3100</v>
      </c>
      <c r="S134" s="22" t="s">
        <v>114</v>
      </c>
      <c r="T134" s="26">
        <v>54.65</v>
      </c>
      <c r="U134" s="26">
        <v>1</v>
      </c>
      <c r="V134" s="26">
        <v>1.2</v>
      </c>
      <c r="W134" s="26">
        <v>6.4000000000000001E-2</v>
      </c>
      <c r="X134" s="26">
        <f t="shared" si="10"/>
        <v>1.2</v>
      </c>
      <c r="Y134" s="26">
        <f t="shared" si="10"/>
        <v>6.4000000000000001E-2</v>
      </c>
      <c r="Z134" s="26">
        <v>0.41099999999999998</v>
      </c>
      <c r="AA134" s="27">
        <v>6.0051355966701699E-3</v>
      </c>
      <c r="AB134">
        <f t="shared" si="11"/>
        <v>14</v>
      </c>
      <c r="AC134">
        <f t="shared" si="12"/>
        <v>0</v>
      </c>
      <c r="AD134">
        <f t="shared" si="13"/>
        <v>0</v>
      </c>
      <c r="AE134">
        <f>'TP Factors'!$D$4</f>
        <v>0.98096512680287296</v>
      </c>
      <c r="AF134">
        <f t="shared" si="14"/>
        <v>0</v>
      </c>
    </row>
    <row r="135" spans="1:32">
      <c r="A135" s="22" t="s">
        <v>109</v>
      </c>
      <c r="B135" s="22">
        <v>14</v>
      </c>
      <c r="C135" s="22" t="s">
        <v>110</v>
      </c>
      <c r="D135" s="23">
        <v>33.47</v>
      </c>
      <c r="E135" s="22" t="s">
        <v>111</v>
      </c>
      <c r="F135" s="22">
        <v>3456</v>
      </c>
      <c r="G135" s="24">
        <v>30.5</v>
      </c>
      <c r="H135" s="22" t="s">
        <v>112</v>
      </c>
      <c r="I135" s="22" t="s">
        <v>113</v>
      </c>
      <c r="J135" s="22">
        <v>81</v>
      </c>
      <c r="K135" s="25">
        <v>182.85695164800001</v>
      </c>
      <c r="L135" s="25">
        <v>513.93927777800002</v>
      </c>
      <c r="M135" s="23">
        <v>0.16</v>
      </c>
      <c r="N135" s="23">
        <v>0.04</v>
      </c>
      <c r="O135" s="22">
        <v>37831</v>
      </c>
      <c r="P135" s="22">
        <v>36883</v>
      </c>
      <c r="Q135" s="26">
        <v>37831</v>
      </c>
      <c r="R135" s="26">
        <v>3100</v>
      </c>
      <c r="S135" s="22" t="s">
        <v>130</v>
      </c>
      <c r="T135" s="26">
        <v>54.65</v>
      </c>
      <c r="U135" s="26">
        <v>1</v>
      </c>
      <c r="V135" s="26">
        <v>1.2</v>
      </c>
      <c r="W135" s="26">
        <v>6.4000000000000001E-2</v>
      </c>
      <c r="X135" s="26">
        <f t="shared" si="10"/>
        <v>1.2</v>
      </c>
      <c r="Y135" s="26">
        <f t="shared" si="10"/>
        <v>6.4000000000000001E-2</v>
      </c>
      <c r="Z135" s="26">
        <v>0.41099999999999998</v>
      </c>
      <c r="AA135" s="27">
        <v>5.0860846868025597E-2</v>
      </c>
      <c r="AB135">
        <f t="shared" si="11"/>
        <v>117</v>
      </c>
      <c r="AC135">
        <f t="shared" si="12"/>
        <v>0</v>
      </c>
      <c r="AD135">
        <f t="shared" si="13"/>
        <v>0</v>
      </c>
      <c r="AE135">
        <f>'TP Factors'!$D$4</f>
        <v>0.98096512680287296</v>
      </c>
      <c r="AF135">
        <f t="shared" si="14"/>
        <v>0</v>
      </c>
    </row>
    <row r="136" spans="1:32">
      <c r="A136" s="22" t="s">
        <v>109</v>
      </c>
      <c r="B136" s="22">
        <v>14</v>
      </c>
      <c r="C136" s="22" t="s">
        <v>110</v>
      </c>
      <c r="D136" s="23">
        <v>33.47</v>
      </c>
      <c r="E136" s="22" t="s">
        <v>111</v>
      </c>
      <c r="F136" s="22">
        <v>3456</v>
      </c>
      <c r="G136" s="24">
        <v>0</v>
      </c>
      <c r="H136" s="22" t="s">
        <v>112</v>
      </c>
      <c r="I136" s="22" t="s">
        <v>113</v>
      </c>
      <c r="J136" s="22">
        <v>57</v>
      </c>
      <c r="K136" s="25">
        <v>136.56793133100001</v>
      </c>
      <c r="L136" s="25">
        <v>359.651838419</v>
      </c>
      <c r="M136" s="23">
        <v>0</v>
      </c>
      <c r="N136" s="23">
        <v>0</v>
      </c>
      <c r="O136" s="22">
        <v>37886</v>
      </c>
      <c r="P136" s="22">
        <v>36938</v>
      </c>
      <c r="Q136" s="26">
        <v>37886</v>
      </c>
      <c r="R136" s="26">
        <v>3100</v>
      </c>
      <c r="S136" s="22" t="s">
        <v>114</v>
      </c>
      <c r="T136" s="26">
        <v>54.65</v>
      </c>
      <c r="U136" s="26">
        <v>1</v>
      </c>
      <c r="V136" s="26">
        <v>1.2</v>
      </c>
      <c r="W136" s="26">
        <v>6.4000000000000001E-2</v>
      </c>
      <c r="X136" s="26">
        <f t="shared" si="10"/>
        <v>1.2</v>
      </c>
      <c r="Y136" s="26">
        <f t="shared" si="10"/>
        <v>6.4000000000000001E-2</v>
      </c>
      <c r="Z136" s="26">
        <v>0.41099999999999998</v>
      </c>
      <c r="AA136" s="27">
        <v>7.5598682423220001E-5</v>
      </c>
      <c r="AB136">
        <f t="shared" si="11"/>
        <v>0</v>
      </c>
      <c r="AC136">
        <f t="shared" si="12"/>
        <v>0</v>
      </c>
      <c r="AD136">
        <f t="shared" si="13"/>
        <v>0</v>
      </c>
      <c r="AE136">
        <f>'TP Factors'!$D$4</f>
        <v>0.98096512680287296</v>
      </c>
      <c r="AF136">
        <f t="shared" si="14"/>
        <v>0</v>
      </c>
    </row>
    <row r="137" spans="1:32">
      <c r="A137" s="22" t="s">
        <v>109</v>
      </c>
      <c r="B137" s="22">
        <v>14</v>
      </c>
      <c r="C137" s="22" t="s">
        <v>110</v>
      </c>
      <c r="D137" s="23">
        <v>33.47</v>
      </c>
      <c r="E137" s="22" t="s">
        <v>111</v>
      </c>
      <c r="F137" s="22">
        <v>3456</v>
      </c>
      <c r="G137" s="24">
        <v>0</v>
      </c>
      <c r="H137" s="22" t="s">
        <v>112</v>
      </c>
      <c r="I137" s="22" t="s">
        <v>113</v>
      </c>
      <c r="J137" s="22">
        <v>6</v>
      </c>
      <c r="K137" s="25">
        <v>42.123223880200001</v>
      </c>
      <c r="L137" s="25">
        <v>38.709926220200003</v>
      </c>
      <c r="M137" s="23">
        <v>0</v>
      </c>
      <c r="N137" s="23">
        <v>0</v>
      </c>
      <c r="O137" s="22">
        <v>37911</v>
      </c>
      <c r="P137" s="22">
        <v>36963</v>
      </c>
      <c r="Q137" s="26">
        <v>37911</v>
      </c>
      <c r="R137" s="26">
        <v>3100</v>
      </c>
      <c r="S137" s="22" t="s">
        <v>114</v>
      </c>
      <c r="T137" s="26">
        <v>54.65</v>
      </c>
      <c r="U137" s="26">
        <v>1</v>
      </c>
      <c r="V137" s="26">
        <v>1.2</v>
      </c>
      <c r="W137" s="26">
        <v>6.4000000000000001E-2</v>
      </c>
      <c r="X137" s="26">
        <f t="shared" si="10"/>
        <v>1.2</v>
      </c>
      <c r="Y137" s="26">
        <f t="shared" si="10"/>
        <v>6.4000000000000001E-2</v>
      </c>
      <c r="Z137" s="26">
        <v>0.41099999999999998</v>
      </c>
      <c r="AA137" s="27">
        <v>8.8903132338800006E-6</v>
      </c>
      <c r="AB137">
        <f t="shared" si="11"/>
        <v>0</v>
      </c>
      <c r="AC137">
        <f t="shared" si="12"/>
        <v>0</v>
      </c>
      <c r="AD137">
        <f t="shared" si="13"/>
        <v>0</v>
      </c>
      <c r="AE137">
        <f>'TP Factors'!$D$4</f>
        <v>0.98096512680287296</v>
      </c>
      <c r="AF137">
        <f t="shared" si="14"/>
        <v>0</v>
      </c>
    </row>
    <row r="138" spans="1:32">
      <c r="A138" s="22" t="s">
        <v>109</v>
      </c>
      <c r="B138" s="22">
        <v>14</v>
      </c>
      <c r="C138" s="22" t="s">
        <v>110</v>
      </c>
      <c r="D138" s="23">
        <v>33.47</v>
      </c>
      <c r="E138" s="22" t="s">
        <v>111</v>
      </c>
      <c r="F138" s="22">
        <v>3456</v>
      </c>
      <c r="G138" s="24">
        <v>30.5</v>
      </c>
      <c r="H138" s="22" t="s">
        <v>112</v>
      </c>
      <c r="I138" s="22" t="s">
        <v>113</v>
      </c>
      <c r="J138" s="22">
        <v>268</v>
      </c>
      <c r="K138" s="25">
        <v>199.926229025</v>
      </c>
      <c r="L138" s="25">
        <v>1922.74184279</v>
      </c>
      <c r="M138" s="23">
        <v>0.51</v>
      </c>
      <c r="N138" s="23">
        <v>0.14000000000000001</v>
      </c>
      <c r="O138" s="22">
        <v>37914</v>
      </c>
      <c r="P138" s="22">
        <v>36966</v>
      </c>
      <c r="Q138" s="26">
        <v>37914</v>
      </c>
      <c r="R138" s="26">
        <v>3100</v>
      </c>
      <c r="S138" s="22" t="s">
        <v>114</v>
      </c>
      <c r="T138" s="26">
        <v>54.65</v>
      </c>
      <c r="U138" s="26">
        <v>1</v>
      </c>
      <c r="V138" s="26">
        <v>1.2</v>
      </c>
      <c r="W138" s="26">
        <v>6.4000000000000001E-2</v>
      </c>
      <c r="X138" s="26">
        <f t="shared" si="10"/>
        <v>1.2</v>
      </c>
      <c r="Y138" s="26">
        <f t="shared" si="10"/>
        <v>6.4000000000000001E-2</v>
      </c>
      <c r="Z138" s="26">
        <v>0.41099999999999998</v>
      </c>
      <c r="AA138" s="27">
        <v>0.47243276735433398</v>
      </c>
      <c r="AB138">
        <f t="shared" si="11"/>
        <v>1091</v>
      </c>
      <c r="AC138">
        <f t="shared" si="12"/>
        <v>3</v>
      </c>
      <c r="AD138">
        <f t="shared" si="13"/>
        <v>0.2</v>
      </c>
      <c r="AE138">
        <f>'TP Factors'!$D$4</f>
        <v>0.98096512680287296</v>
      </c>
      <c r="AF138">
        <f t="shared" si="14"/>
        <v>0.2</v>
      </c>
    </row>
    <row r="139" spans="1:32">
      <c r="A139" s="22" t="s">
        <v>109</v>
      </c>
      <c r="B139" s="22">
        <v>14</v>
      </c>
      <c r="C139" s="22" t="s">
        <v>110</v>
      </c>
      <c r="D139" s="23">
        <v>33.47</v>
      </c>
      <c r="E139" s="22" t="s">
        <v>111</v>
      </c>
      <c r="F139" s="22">
        <v>3456</v>
      </c>
      <c r="G139" s="24">
        <v>0</v>
      </c>
      <c r="H139" s="22" t="s">
        <v>112</v>
      </c>
      <c r="I139" s="22" t="s">
        <v>113</v>
      </c>
      <c r="J139" s="22">
        <v>952</v>
      </c>
      <c r="K139" s="25">
        <v>341.44228375599999</v>
      </c>
      <c r="L139" s="25">
        <v>6037.0272023099997</v>
      </c>
      <c r="M139" s="23">
        <v>0</v>
      </c>
      <c r="N139" s="23">
        <v>0</v>
      </c>
      <c r="O139" s="22">
        <v>37916</v>
      </c>
      <c r="P139" s="22">
        <v>36968</v>
      </c>
      <c r="Q139" s="26">
        <v>37916</v>
      </c>
      <c r="R139" s="26">
        <v>3100</v>
      </c>
      <c r="S139" s="22" t="s">
        <v>130</v>
      </c>
      <c r="T139" s="26">
        <v>54.65</v>
      </c>
      <c r="U139" s="26">
        <v>1</v>
      </c>
      <c r="V139" s="26">
        <v>1.2</v>
      </c>
      <c r="W139" s="26">
        <v>6.4000000000000001E-2</v>
      </c>
      <c r="X139" s="26">
        <f t="shared" si="10"/>
        <v>1.2</v>
      </c>
      <c r="Y139" s="26">
        <f t="shared" si="10"/>
        <v>6.4000000000000001E-2</v>
      </c>
      <c r="Z139" s="26">
        <v>0.41099999999999998</v>
      </c>
      <c r="AA139" s="27">
        <v>8.4617668944511008E-3</v>
      </c>
      <c r="AB139">
        <f t="shared" si="11"/>
        <v>20</v>
      </c>
      <c r="AC139">
        <f t="shared" si="12"/>
        <v>0</v>
      </c>
      <c r="AD139">
        <f t="shared" si="13"/>
        <v>0</v>
      </c>
      <c r="AE139">
        <f>'TP Factors'!$D$4</f>
        <v>0.98096512680287296</v>
      </c>
      <c r="AF139">
        <f t="shared" si="14"/>
        <v>0</v>
      </c>
    </row>
    <row r="140" spans="1:32">
      <c r="A140" s="22" t="s">
        <v>109</v>
      </c>
      <c r="B140" s="22">
        <v>14</v>
      </c>
      <c r="C140" s="22" t="s">
        <v>110</v>
      </c>
      <c r="D140" s="23">
        <v>33.47</v>
      </c>
      <c r="E140" s="22" t="s">
        <v>111</v>
      </c>
      <c r="F140" s="22">
        <v>3456</v>
      </c>
      <c r="G140" s="24">
        <v>30.5</v>
      </c>
      <c r="H140" s="22" t="s">
        <v>112</v>
      </c>
      <c r="I140" s="22" t="s">
        <v>113</v>
      </c>
      <c r="J140" s="22">
        <v>9</v>
      </c>
      <c r="K140" s="25">
        <v>58.437883485599997</v>
      </c>
      <c r="L140" s="25">
        <v>58.036425529200002</v>
      </c>
      <c r="M140" s="23">
        <v>0.02</v>
      </c>
      <c r="N140" s="23">
        <v>0</v>
      </c>
      <c r="O140" s="22">
        <v>37917</v>
      </c>
      <c r="P140" s="22">
        <v>36969</v>
      </c>
      <c r="Q140" s="26">
        <v>37917</v>
      </c>
      <c r="R140" s="26">
        <v>3100</v>
      </c>
      <c r="S140" s="22" t="s">
        <v>130</v>
      </c>
      <c r="T140" s="26">
        <v>54.65</v>
      </c>
      <c r="U140" s="26">
        <v>1</v>
      </c>
      <c r="V140" s="26">
        <v>1.2</v>
      </c>
      <c r="W140" s="26">
        <v>6.4000000000000001E-2</v>
      </c>
      <c r="X140" s="26">
        <f t="shared" si="10"/>
        <v>1.2</v>
      </c>
      <c r="Y140" s="26">
        <f t="shared" si="10"/>
        <v>6.4000000000000001E-2</v>
      </c>
      <c r="Z140" s="26">
        <v>0.41099999999999998</v>
      </c>
      <c r="AA140" s="27">
        <v>8.3981967205507199E-3</v>
      </c>
      <c r="AB140">
        <f t="shared" si="11"/>
        <v>19</v>
      </c>
      <c r="AC140">
        <f t="shared" si="12"/>
        <v>0</v>
      </c>
      <c r="AD140">
        <f t="shared" si="13"/>
        <v>0</v>
      </c>
      <c r="AE140">
        <f>'TP Factors'!$D$4</f>
        <v>0.98096512680287296</v>
      </c>
      <c r="AF140">
        <f t="shared" si="14"/>
        <v>0</v>
      </c>
    </row>
    <row r="141" spans="1:32">
      <c r="A141" s="22" t="s">
        <v>109</v>
      </c>
      <c r="B141" s="22">
        <v>14</v>
      </c>
      <c r="C141" s="22" t="s">
        <v>110</v>
      </c>
      <c r="D141" s="23">
        <v>33.47</v>
      </c>
      <c r="E141" s="22" t="s">
        <v>111</v>
      </c>
      <c r="F141" s="22">
        <v>3456</v>
      </c>
      <c r="G141" s="24">
        <v>30.5</v>
      </c>
      <c r="H141" s="22" t="s">
        <v>112</v>
      </c>
      <c r="I141" s="22" t="s">
        <v>113</v>
      </c>
      <c r="J141" s="22">
        <v>168</v>
      </c>
      <c r="K141" s="25">
        <v>221.50453993599999</v>
      </c>
      <c r="L141" s="25">
        <v>1070.8712593800001</v>
      </c>
      <c r="M141" s="23">
        <v>0.32</v>
      </c>
      <c r="N141" s="23">
        <v>0.09</v>
      </c>
      <c r="O141" s="22">
        <v>37919</v>
      </c>
      <c r="P141" s="22">
        <v>36971</v>
      </c>
      <c r="Q141" s="26">
        <v>37919</v>
      </c>
      <c r="R141" s="26">
        <v>3100</v>
      </c>
      <c r="S141" s="22" t="s">
        <v>130</v>
      </c>
      <c r="T141" s="26">
        <v>54.65</v>
      </c>
      <c r="U141" s="26">
        <v>1</v>
      </c>
      <c r="V141" s="26">
        <v>1.2</v>
      </c>
      <c r="W141" s="26">
        <v>6.4000000000000001E-2</v>
      </c>
      <c r="X141" s="26">
        <f t="shared" si="10"/>
        <v>1.2</v>
      </c>
      <c r="Y141" s="26">
        <f t="shared" si="10"/>
        <v>6.4000000000000001E-2</v>
      </c>
      <c r="Z141" s="26">
        <v>0.41099999999999998</v>
      </c>
      <c r="AA141" s="27">
        <v>0.245883884098441</v>
      </c>
      <c r="AB141">
        <f t="shared" si="11"/>
        <v>568</v>
      </c>
      <c r="AC141">
        <f t="shared" si="12"/>
        <v>2</v>
      </c>
      <c r="AD141">
        <f t="shared" si="13"/>
        <v>0.1</v>
      </c>
      <c r="AE141">
        <f>'TP Factors'!$D$4</f>
        <v>0.98096512680287296</v>
      </c>
      <c r="AF141">
        <f t="shared" si="14"/>
        <v>0.1</v>
      </c>
    </row>
    <row r="142" spans="1:32">
      <c r="A142" s="22" t="s">
        <v>109</v>
      </c>
      <c r="B142" s="22">
        <v>14</v>
      </c>
      <c r="C142" s="22" t="s">
        <v>110</v>
      </c>
      <c r="D142" s="23">
        <v>33.47</v>
      </c>
      <c r="E142" s="22" t="s">
        <v>111</v>
      </c>
      <c r="F142" s="22">
        <v>3456</v>
      </c>
      <c r="G142" s="24">
        <v>30.5</v>
      </c>
      <c r="H142" s="22" t="s">
        <v>112</v>
      </c>
      <c r="I142" s="22" t="s">
        <v>113</v>
      </c>
      <c r="J142" s="22">
        <v>116</v>
      </c>
      <c r="K142" s="25">
        <v>146.49819119099999</v>
      </c>
      <c r="L142" s="25">
        <v>735.73118835499997</v>
      </c>
      <c r="M142" s="23">
        <v>0.22</v>
      </c>
      <c r="N142" s="23">
        <v>0.06</v>
      </c>
      <c r="O142" s="22">
        <v>37926</v>
      </c>
      <c r="P142" s="22">
        <v>36978</v>
      </c>
      <c r="Q142" s="26">
        <v>37926</v>
      </c>
      <c r="R142" s="26">
        <v>3100</v>
      </c>
      <c r="S142" s="22" t="s">
        <v>130</v>
      </c>
      <c r="T142" s="26">
        <v>54.65</v>
      </c>
      <c r="U142" s="26">
        <v>1</v>
      </c>
      <c r="V142" s="26">
        <v>1.2</v>
      </c>
      <c r="W142" s="26">
        <v>6.4000000000000001E-2</v>
      </c>
      <c r="X142" s="26">
        <f t="shared" si="10"/>
        <v>1.2</v>
      </c>
      <c r="Y142" s="26">
        <f t="shared" si="10"/>
        <v>6.4000000000000001E-2</v>
      </c>
      <c r="Z142" s="26">
        <v>0.41099999999999998</v>
      </c>
      <c r="AA142" s="27">
        <v>0.17711436178241899</v>
      </c>
      <c r="AB142">
        <f t="shared" si="11"/>
        <v>409</v>
      </c>
      <c r="AC142">
        <f t="shared" si="12"/>
        <v>1</v>
      </c>
      <c r="AD142">
        <f t="shared" si="13"/>
        <v>0.1</v>
      </c>
      <c r="AE142">
        <f>'TP Factors'!$D$4</f>
        <v>0.98096512680287296</v>
      </c>
      <c r="AF142">
        <f t="shared" si="14"/>
        <v>0.1</v>
      </c>
    </row>
    <row r="143" spans="1:32">
      <c r="A143" s="22" t="s">
        <v>109</v>
      </c>
      <c r="B143" s="22">
        <v>14</v>
      </c>
      <c r="C143" s="22" t="s">
        <v>110</v>
      </c>
      <c r="D143" s="23">
        <v>33.47</v>
      </c>
      <c r="E143" s="22" t="s">
        <v>111</v>
      </c>
      <c r="F143" s="22">
        <v>3456</v>
      </c>
      <c r="G143" s="24">
        <v>30.5</v>
      </c>
      <c r="H143" s="22" t="s">
        <v>112</v>
      </c>
      <c r="I143" s="22" t="s">
        <v>113</v>
      </c>
      <c r="J143" s="22">
        <v>41</v>
      </c>
      <c r="K143" s="25">
        <v>185.604014186</v>
      </c>
      <c r="L143" s="25">
        <v>262.63972063599999</v>
      </c>
      <c r="M143" s="23">
        <v>0.08</v>
      </c>
      <c r="N143" s="23">
        <v>0.02</v>
      </c>
      <c r="O143" s="22">
        <v>37927</v>
      </c>
      <c r="P143" s="22">
        <v>36979</v>
      </c>
      <c r="Q143" s="26">
        <v>37927</v>
      </c>
      <c r="R143" s="26">
        <v>3100</v>
      </c>
      <c r="S143" s="22" t="s">
        <v>130</v>
      </c>
      <c r="T143" s="26">
        <v>54.65</v>
      </c>
      <c r="U143" s="26">
        <v>1</v>
      </c>
      <c r="V143" s="26">
        <v>1.2</v>
      </c>
      <c r="W143" s="26">
        <v>6.4000000000000001E-2</v>
      </c>
      <c r="X143" s="26">
        <f t="shared" si="10"/>
        <v>1.2</v>
      </c>
      <c r="Y143" s="26">
        <f t="shared" si="10"/>
        <v>6.4000000000000001E-2</v>
      </c>
      <c r="Z143" s="26">
        <v>0.41099999999999998</v>
      </c>
      <c r="AA143" s="27">
        <v>8.9774778548438097E-3</v>
      </c>
      <c r="AB143">
        <f t="shared" si="11"/>
        <v>21</v>
      </c>
      <c r="AC143">
        <f t="shared" si="12"/>
        <v>0</v>
      </c>
      <c r="AD143">
        <f t="shared" si="13"/>
        <v>0</v>
      </c>
      <c r="AE143">
        <f>'TP Factors'!$D$4</f>
        <v>0.98096512680287296</v>
      </c>
      <c r="AF143">
        <f t="shared" si="14"/>
        <v>0</v>
      </c>
    </row>
    <row r="144" spans="1:32">
      <c r="A144" s="22" t="s">
        <v>109</v>
      </c>
      <c r="B144" s="22">
        <v>14</v>
      </c>
      <c r="C144" s="22" t="s">
        <v>110</v>
      </c>
      <c r="D144" s="23">
        <v>33.47</v>
      </c>
      <c r="E144" s="22" t="s">
        <v>111</v>
      </c>
      <c r="F144" s="22">
        <v>3456</v>
      </c>
      <c r="G144" s="24">
        <v>0</v>
      </c>
      <c r="H144" s="22" t="s">
        <v>112</v>
      </c>
      <c r="I144" s="22" t="s">
        <v>113</v>
      </c>
      <c r="J144" s="22">
        <v>5927</v>
      </c>
      <c r="K144" s="25">
        <v>1434.2955838600001</v>
      </c>
      <c r="L144" s="25">
        <v>37571.302721499997</v>
      </c>
      <c r="M144" s="23">
        <v>0</v>
      </c>
      <c r="N144" s="23">
        <v>0</v>
      </c>
      <c r="O144" s="22">
        <v>37932</v>
      </c>
      <c r="P144" s="22">
        <v>36984</v>
      </c>
      <c r="Q144" s="26">
        <v>37932</v>
      </c>
      <c r="R144" s="26">
        <v>3100</v>
      </c>
      <c r="S144" s="22" t="s">
        <v>130</v>
      </c>
      <c r="T144" s="26">
        <v>54.65</v>
      </c>
      <c r="U144" s="26">
        <v>1</v>
      </c>
      <c r="V144" s="26">
        <v>1.2</v>
      </c>
      <c r="W144" s="26">
        <v>6.4000000000000001E-2</v>
      </c>
      <c r="X144" s="26">
        <f t="shared" si="10"/>
        <v>1.2</v>
      </c>
      <c r="Y144" s="26">
        <f t="shared" si="10"/>
        <v>6.4000000000000001E-2</v>
      </c>
      <c r="Z144" s="26">
        <v>0.41099999999999998</v>
      </c>
      <c r="AA144" s="27">
        <v>1.54746431471194E-2</v>
      </c>
      <c r="AB144">
        <f t="shared" si="11"/>
        <v>36</v>
      </c>
      <c r="AC144">
        <f t="shared" si="12"/>
        <v>0</v>
      </c>
      <c r="AD144">
        <f t="shared" si="13"/>
        <v>0</v>
      </c>
      <c r="AE144">
        <f>'TP Factors'!$D$4</f>
        <v>0.98096512680287296</v>
      </c>
      <c r="AF144">
        <f t="shared" si="14"/>
        <v>0</v>
      </c>
    </row>
    <row r="145" spans="1:32">
      <c r="A145" s="22" t="s">
        <v>109</v>
      </c>
      <c r="B145" s="22">
        <v>14</v>
      </c>
      <c r="C145" s="22" t="s">
        <v>110</v>
      </c>
      <c r="D145" s="23">
        <v>33.47</v>
      </c>
      <c r="E145" s="22" t="s">
        <v>111</v>
      </c>
      <c r="F145" s="22">
        <v>3456</v>
      </c>
      <c r="G145" s="24">
        <v>30.5</v>
      </c>
      <c r="H145" s="22" t="s">
        <v>112</v>
      </c>
      <c r="I145" s="22" t="s">
        <v>113</v>
      </c>
      <c r="J145" s="22">
        <v>773</v>
      </c>
      <c r="K145" s="25">
        <v>322.97485573</v>
      </c>
      <c r="L145" s="25">
        <v>5541.92425903</v>
      </c>
      <c r="M145" s="23">
        <v>1.48</v>
      </c>
      <c r="N145" s="23">
        <v>0.39</v>
      </c>
      <c r="O145" s="22">
        <v>37935</v>
      </c>
      <c r="P145" s="22">
        <v>36987</v>
      </c>
      <c r="Q145" s="26">
        <v>37935</v>
      </c>
      <c r="R145" s="26">
        <v>3100</v>
      </c>
      <c r="S145" s="22" t="s">
        <v>114</v>
      </c>
      <c r="T145" s="26">
        <v>54.65</v>
      </c>
      <c r="U145" s="26">
        <v>1</v>
      </c>
      <c r="V145" s="26">
        <v>1.2</v>
      </c>
      <c r="W145" s="26">
        <v>6.4000000000000001E-2</v>
      </c>
      <c r="X145" s="26">
        <f t="shared" si="10"/>
        <v>1.2</v>
      </c>
      <c r="Y145" s="26">
        <f t="shared" si="10"/>
        <v>6.4000000000000001E-2</v>
      </c>
      <c r="Z145" s="26">
        <v>0.41099999999999998</v>
      </c>
      <c r="AA145" s="27">
        <v>1.36822477266903</v>
      </c>
      <c r="AB145">
        <f t="shared" si="11"/>
        <v>3159</v>
      </c>
      <c r="AC145">
        <f t="shared" si="12"/>
        <v>8</v>
      </c>
      <c r="AD145">
        <f t="shared" si="13"/>
        <v>0.4</v>
      </c>
      <c r="AE145">
        <f>'TP Factors'!$D$4</f>
        <v>0.98096512680287296</v>
      </c>
      <c r="AF145">
        <f t="shared" si="14"/>
        <v>0.4</v>
      </c>
    </row>
    <row r="146" spans="1:32">
      <c r="A146" s="22" t="s">
        <v>109</v>
      </c>
      <c r="B146" s="22">
        <v>14</v>
      </c>
      <c r="C146" s="22" t="s">
        <v>110</v>
      </c>
      <c r="D146" s="23">
        <v>33.47</v>
      </c>
      <c r="E146" s="22" t="s">
        <v>111</v>
      </c>
      <c r="F146" s="22">
        <v>3456</v>
      </c>
      <c r="G146" s="24">
        <v>0</v>
      </c>
      <c r="H146" s="22" t="s">
        <v>112</v>
      </c>
      <c r="I146" s="22" t="s">
        <v>113</v>
      </c>
      <c r="J146" s="22">
        <v>50</v>
      </c>
      <c r="K146" s="25">
        <v>210.504422283</v>
      </c>
      <c r="L146" s="25">
        <v>315.03418264499999</v>
      </c>
      <c r="M146" s="23">
        <v>0</v>
      </c>
      <c r="N146" s="23">
        <v>0</v>
      </c>
      <c r="O146" s="22">
        <v>37938</v>
      </c>
      <c r="P146" s="22">
        <v>36990</v>
      </c>
      <c r="Q146" s="26">
        <v>37938</v>
      </c>
      <c r="R146" s="26">
        <v>3100</v>
      </c>
      <c r="S146" s="22" t="s">
        <v>114</v>
      </c>
      <c r="T146" s="26">
        <v>54.65</v>
      </c>
      <c r="U146" s="26">
        <v>1</v>
      </c>
      <c r="V146" s="26">
        <v>1.2</v>
      </c>
      <c r="W146" s="26">
        <v>6.4000000000000001E-2</v>
      </c>
      <c r="X146" s="26">
        <f t="shared" si="10"/>
        <v>1.2</v>
      </c>
      <c r="Y146" s="26">
        <f t="shared" si="10"/>
        <v>6.4000000000000001E-2</v>
      </c>
      <c r="Z146" s="26">
        <v>0.41099999999999998</v>
      </c>
      <c r="AA146" s="27">
        <v>5.5885296623769797E-3</v>
      </c>
      <c r="AB146">
        <f t="shared" si="11"/>
        <v>13</v>
      </c>
      <c r="AC146">
        <f t="shared" si="12"/>
        <v>0</v>
      </c>
      <c r="AD146">
        <f t="shared" si="13"/>
        <v>0</v>
      </c>
      <c r="AE146">
        <f>'TP Factors'!$D$4</f>
        <v>0.98096512680287296</v>
      </c>
      <c r="AF146">
        <f t="shared" si="14"/>
        <v>0</v>
      </c>
    </row>
    <row r="147" spans="1:32">
      <c r="A147" s="22" t="s">
        <v>109</v>
      </c>
      <c r="B147" s="22">
        <v>14</v>
      </c>
      <c r="C147" s="22" t="s">
        <v>110</v>
      </c>
      <c r="D147" s="23">
        <v>33.47</v>
      </c>
      <c r="E147" s="22" t="s">
        <v>111</v>
      </c>
      <c r="F147" s="22">
        <v>3456</v>
      </c>
      <c r="G147" s="24">
        <v>30.5</v>
      </c>
      <c r="H147" s="22" t="s">
        <v>112</v>
      </c>
      <c r="I147" s="22" t="s">
        <v>113</v>
      </c>
      <c r="J147" s="22">
        <v>13</v>
      </c>
      <c r="K147" s="25">
        <v>53.270689865599998</v>
      </c>
      <c r="L147" s="25">
        <v>83.9619377848</v>
      </c>
      <c r="M147" s="23">
        <v>0.02</v>
      </c>
      <c r="N147" s="23">
        <v>0.01</v>
      </c>
      <c r="O147" s="22">
        <v>37941</v>
      </c>
      <c r="P147" s="22">
        <v>36993</v>
      </c>
      <c r="Q147" s="26">
        <v>37941</v>
      </c>
      <c r="R147" s="26">
        <v>3100</v>
      </c>
      <c r="S147" s="22" t="s">
        <v>130</v>
      </c>
      <c r="T147" s="26">
        <v>54.65</v>
      </c>
      <c r="U147" s="26">
        <v>1</v>
      </c>
      <c r="V147" s="26">
        <v>1.2</v>
      </c>
      <c r="W147" s="26">
        <v>6.4000000000000001E-2</v>
      </c>
      <c r="X147" s="26">
        <f t="shared" si="10"/>
        <v>1.2</v>
      </c>
      <c r="Y147" s="26">
        <f t="shared" si="10"/>
        <v>6.4000000000000001E-2</v>
      </c>
      <c r="Z147" s="26">
        <v>0.41099999999999998</v>
      </c>
      <c r="AA147" s="27">
        <v>2.0747363673739399E-2</v>
      </c>
      <c r="AB147">
        <f t="shared" si="11"/>
        <v>48</v>
      </c>
      <c r="AC147">
        <f t="shared" si="12"/>
        <v>0</v>
      </c>
      <c r="AD147">
        <f t="shared" si="13"/>
        <v>0</v>
      </c>
      <c r="AE147">
        <f>'TP Factors'!$D$4</f>
        <v>0.98096512680287296</v>
      </c>
      <c r="AF147">
        <f t="shared" si="14"/>
        <v>0</v>
      </c>
    </row>
    <row r="148" spans="1:32">
      <c r="A148" s="22" t="s">
        <v>109</v>
      </c>
      <c r="B148" s="22">
        <v>14</v>
      </c>
      <c r="C148" s="22" t="s">
        <v>110</v>
      </c>
      <c r="D148" s="23">
        <v>33.47</v>
      </c>
      <c r="E148" s="22" t="s">
        <v>111</v>
      </c>
      <c r="F148" s="22">
        <v>3456</v>
      </c>
      <c r="G148" s="24">
        <v>0</v>
      </c>
      <c r="H148" s="22" t="s">
        <v>112</v>
      </c>
      <c r="I148" s="22" t="s">
        <v>113</v>
      </c>
      <c r="J148" s="22">
        <v>4</v>
      </c>
      <c r="K148" s="25">
        <v>26.9499608102</v>
      </c>
      <c r="L148" s="25">
        <v>26.775038165600002</v>
      </c>
      <c r="M148" s="23">
        <v>0</v>
      </c>
      <c r="N148" s="23">
        <v>0</v>
      </c>
      <c r="O148" s="22">
        <v>37951</v>
      </c>
      <c r="P148" s="22">
        <v>37003</v>
      </c>
      <c r="Q148" s="26">
        <v>37951</v>
      </c>
      <c r="R148" s="26">
        <v>3100</v>
      </c>
      <c r="S148" s="22" t="s">
        <v>114</v>
      </c>
      <c r="T148" s="26">
        <v>54.65</v>
      </c>
      <c r="U148" s="26">
        <v>1</v>
      </c>
      <c r="V148" s="26">
        <v>1.2</v>
      </c>
      <c r="W148" s="26">
        <v>6.4000000000000001E-2</v>
      </c>
      <c r="X148" s="26">
        <f t="shared" si="10"/>
        <v>1.2</v>
      </c>
      <c r="Y148" s="26">
        <f t="shared" si="10"/>
        <v>6.4000000000000001E-2</v>
      </c>
      <c r="Z148" s="26">
        <v>0.41099999999999998</v>
      </c>
      <c r="AA148" s="27">
        <v>2.4366442531900102E-3</v>
      </c>
      <c r="AB148">
        <f t="shared" si="11"/>
        <v>6</v>
      </c>
      <c r="AC148">
        <f t="shared" si="12"/>
        <v>0</v>
      </c>
      <c r="AD148">
        <f t="shared" si="13"/>
        <v>0</v>
      </c>
      <c r="AE148">
        <f>'TP Factors'!$D$4</f>
        <v>0.98096512680287296</v>
      </c>
      <c r="AF148">
        <f t="shared" si="14"/>
        <v>0</v>
      </c>
    </row>
    <row r="149" spans="1:32">
      <c r="A149" s="22" t="s">
        <v>109</v>
      </c>
      <c r="B149" s="22">
        <v>14</v>
      </c>
      <c r="C149" s="22" t="s">
        <v>110</v>
      </c>
      <c r="D149" s="23">
        <v>33.47</v>
      </c>
      <c r="E149" s="22" t="s">
        <v>111</v>
      </c>
      <c r="F149" s="22">
        <v>3456</v>
      </c>
      <c r="G149" s="24">
        <v>30.5</v>
      </c>
      <c r="H149" s="22" t="s">
        <v>112</v>
      </c>
      <c r="I149" s="22" t="s">
        <v>113</v>
      </c>
      <c r="J149" s="22">
        <v>1059</v>
      </c>
      <c r="K149" s="25">
        <v>613.14042204999998</v>
      </c>
      <c r="L149" s="25">
        <v>6736.9485405200003</v>
      </c>
      <c r="M149" s="23">
        <v>2.0299999999999998</v>
      </c>
      <c r="N149" s="23">
        <v>0.54</v>
      </c>
      <c r="O149" s="22">
        <v>37953</v>
      </c>
      <c r="P149" s="22">
        <v>37005</v>
      </c>
      <c r="Q149" s="26">
        <v>37953</v>
      </c>
      <c r="R149" s="26">
        <v>3100</v>
      </c>
      <c r="S149" s="22" t="s">
        <v>130</v>
      </c>
      <c r="T149" s="26">
        <v>54.65</v>
      </c>
      <c r="U149" s="26">
        <v>1</v>
      </c>
      <c r="V149" s="26">
        <v>1.2</v>
      </c>
      <c r="W149" s="26">
        <v>6.4000000000000001E-2</v>
      </c>
      <c r="X149" s="26">
        <f t="shared" si="10"/>
        <v>1.2</v>
      </c>
      <c r="Y149" s="26">
        <f t="shared" si="10"/>
        <v>6.4000000000000001E-2</v>
      </c>
      <c r="Z149" s="26">
        <v>0.41099999999999998</v>
      </c>
      <c r="AA149" s="27">
        <v>1.0060722415713499E-2</v>
      </c>
      <c r="AB149">
        <f t="shared" si="11"/>
        <v>23</v>
      </c>
      <c r="AC149">
        <f t="shared" si="12"/>
        <v>0</v>
      </c>
      <c r="AD149">
        <f t="shared" si="13"/>
        <v>0</v>
      </c>
      <c r="AE149">
        <f>'TP Factors'!$D$4</f>
        <v>0.98096512680287296</v>
      </c>
      <c r="AF149">
        <f t="shared" si="14"/>
        <v>0</v>
      </c>
    </row>
    <row r="150" spans="1:32">
      <c r="A150" s="22" t="s">
        <v>109</v>
      </c>
      <c r="B150" s="22">
        <v>14</v>
      </c>
      <c r="C150" s="22" t="s">
        <v>110</v>
      </c>
      <c r="D150" s="23">
        <v>33.47</v>
      </c>
      <c r="E150" s="22" t="s">
        <v>111</v>
      </c>
      <c r="F150" s="22">
        <v>3456</v>
      </c>
      <c r="G150" s="24">
        <v>0</v>
      </c>
      <c r="H150" s="22" t="s">
        <v>112</v>
      </c>
      <c r="I150" s="22" t="s">
        <v>113</v>
      </c>
      <c r="J150" s="22">
        <v>88</v>
      </c>
      <c r="K150" s="25">
        <v>185.03076956199999</v>
      </c>
      <c r="L150" s="25">
        <v>555.44190646100003</v>
      </c>
      <c r="M150" s="23">
        <v>0</v>
      </c>
      <c r="N150" s="23">
        <v>0</v>
      </c>
      <c r="O150" s="22">
        <v>37970</v>
      </c>
      <c r="P150" s="22">
        <v>37022</v>
      </c>
      <c r="Q150" s="26">
        <v>37970</v>
      </c>
      <c r="R150" s="26">
        <v>3100</v>
      </c>
      <c r="S150" s="22" t="s">
        <v>114</v>
      </c>
      <c r="T150" s="26">
        <v>54.65</v>
      </c>
      <c r="U150" s="26">
        <v>1</v>
      </c>
      <c r="V150" s="26">
        <v>1.2</v>
      </c>
      <c r="W150" s="26">
        <v>6.4000000000000001E-2</v>
      </c>
      <c r="X150" s="26">
        <f t="shared" si="10"/>
        <v>1.2</v>
      </c>
      <c r="Y150" s="26">
        <f t="shared" si="10"/>
        <v>6.4000000000000001E-2</v>
      </c>
      <c r="Z150" s="26">
        <v>0.41099999999999998</v>
      </c>
      <c r="AA150" s="27">
        <v>8.4008865649321095E-3</v>
      </c>
      <c r="AB150">
        <f t="shared" si="11"/>
        <v>19</v>
      </c>
      <c r="AC150">
        <f t="shared" si="12"/>
        <v>0</v>
      </c>
      <c r="AD150">
        <f t="shared" si="13"/>
        <v>0</v>
      </c>
      <c r="AE150">
        <f>'TP Factors'!$D$4</f>
        <v>0.98096512680287296</v>
      </c>
      <c r="AF150">
        <f t="shared" si="14"/>
        <v>0</v>
      </c>
    </row>
    <row r="151" spans="1:32">
      <c r="A151" s="22" t="s">
        <v>109</v>
      </c>
      <c r="B151" s="22">
        <v>14</v>
      </c>
      <c r="C151" s="22" t="s">
        <v>110</v>
      </c>
      <c r="D151" s="23">
        <v>33.47</v>
      </c>
      <c r="E151" s="22" t="s">
        <v>111</v>
      </c>
      <c r="F151" s="22">
        <v>3456</v>
      </c>
      <c r="G151" s="24">
        <v>0</v>
      </c>
      <c r="H151" s="22" t="s">
        <v>112</v>
      </c>
      <c r="I151" s="22" t="s">
        <v>113</v>
      </c>
      <c r="J151" s="22">
        <v>24531</v>
      </c>
      <c r="K151" s="25">
        <v>2975.5393279099999</v>
      </c>
      <c r="L151" s="25">
        <v>155495.91332200001</v>
      </c>
      <c r="M151" s="23">
        <v>0</v>
      </c>
      <c r="N151" s="23">
        <v>0</v>
      </c>
      <c r="O151" s="22">
        <v>37985</v>
      </c>
      <c r="P151" s="22">
        <v>37037</v>
      </c>
      <c r="Q151" s="26">
        <v>37985</v>
      </c>
      <c r="R151" s="26">
        <v>3100</v>
      </c>
      <c r="S151" s="22" t="s">
        <v>130</v>
      </c>
      <c r="T151" s="26">
        <v>54.65</v>
      </c>
      <c r="U151" s="26">
        <v>1</v>
      </c>
      <c r="V151" s="26">
        <v>1.2</v>
      </c>
      <c r="W151" s="26">
        <v>6.4000000000000001E-2</v>
      </c>
      <c r="X151" s="26">
        <f t="shared" si="10"/>
        <v>1.2</v>
      </c>
      <c r="Y151" s="26">
        <f t="shared" si="10"/>
        <v>6.4000000000000001E-2</v>
      </c>
      <c r="Z151" s="26">
        <v>0.41099999999999998</v>
      </c>
      <c r="AA151" s="27">
        <v>0.111557210592519</v>
      </c>
      <c r="AB151">
        <f t="shared" si="11"/>
        <v>258</v>
      </c>
      <c r="AC151">
        <f t="shared" si="12"/>
        <v>1</v>
      </c>
      <c r="AD151">
        <f t="shared" si="13"/>
        <v>0</v>
      </c>
      <c r="AE151">
        <f>'TP Factors'!$D$4</f>
        <v>0.98096512680287296</v>
      </c>
      <c r="AF151">
        <f t="shared" si="14"/>
        <v>0</v>
      </c>
    </row>
    <row r="152" spans="1:32">
      <c r="A152" s="22" t="s">
        <v>109</v>
      </c>
      <c r="B152" s="22">
        <v>14</v>
      </c>
      <c r="C152" s="22" t="s">
        <v>110</v>
      </c>
      <c r="D152" s="23">
        <v>33.47</v>
      </c>
      <c r="E152" s="22" t="s">
        <v>111</v>
      </c>
      <c r="F152" s="22">
        <v>3456</v>
      </c>
      <c r="G152" s="24">
        <v>0</v>
      </c>
      <c r="H152" s="22" t="s">
        <v>112</v>
      </c>
      <c r="I152" s="22" t="s">
        <v>113</v>
      </c>
      <c r="J152" s="22">
        <v>213</v>
      </c>
      <c r="K152" s="25">
        <v>222.645726534</v>
      </c>
      <c r="L152" s="25">
        <v>1352.0339057199999</v>
      </c>
      <c r="M152" s="23">
        <v>0</v>
      </c>
      <c r="N152" s="23">
        <v>0</v>
      </c>
      <c r="O152" s="22">
        <v>37987</v>
      </c>
      <c r="P152" s="22">
        <v>37039</v>
      </c>
      <c r="Q152" s="26">
        <v>37987</v>
      </c>
      <c r="R152" s="26">
        <v>3100</v>
      </c>
      <c r="S152" s="22" t="s">
        <v>114</v>
      </c>
      <c r="T152" s="26">
        <v>54.65</v>
      </c>
      <c r="U152" s="26">
        <v>1</v>
      </c>
      <c r="V152" s="26">
        <v>1.2</v>
      </c>
      <c r="W152" s="26">
        <v>6.4000000000000001E-2</v>
      </c>
      <c r="X152" s="26">
        <f t="shared" si="10"/>
        <v>1.2</v>
      </c>
      <c r="Y152" s="26">
        <f t="shared" si="10"/>
        <v>6.4000000000000001E-2</v>
      </c>
      <c r="Z152" s="26">
        <v>0.41099999999999998</v>
      </c>
      <c r="AA152" s="27">
        <v>1.8252213649879001E-3</v>
      </c>
      <c r="AB152">
        <f t="shared" si="11"/>
        <v>4</v>
      </c>
      <c r="AC152">
        <f t="shared" si="12"/>
        <v>0</v>
      </c>
      <c r="AD152">
        <f t="shared" si="13"/>
        <v>0</v>
      </c>
      <c r="AE152">
        <f>'TP Factors'!$D$4</f>
        <v>0.98096512680287296</v>
      </c>
      <c r="AF152">
        <f t="shared" si="14"/>
        <v>0</v>
      </c>
    </row>
    <row r="153" spans="1:32">
      <c r="A153" s="22" t="s">
        <v>109</v>
      </c>
      <c r="B153" s="22">
        <v>14</v>
      </c>
      <c r="C153" s="22" t="s">
        <v>110</v>
      </c>
      <c r="D153" s="23">
        <v>33.47</v>
      </c>
      <c r="E153" s="22" t="s">
        <v>111</v>
      </c>
      <c r="F153" s="22">
        <v>3456</v>
      </c>
      <c r="G153" s="24">
        <v>30.5</v>
      </c>
      <c r="H153" s="22" t="s">
        <v>112</v>
      </c>
      <c r="I153" s="22" t="s">
        <v>113</v>
      </c>
      <c r="J153" s="22">
        <v>16</v>
      </c>
      <c r="K153" s="25">
        <v>93.107812974699996</v>
      </c>
      <c r="L153" s="25">
        <v>102.050764141</v>
      </c>
      <c r="M153" s="23">
        <v>0.03</v>
      </c>
      <c r="N153" s="23">
        <v>0.01</v>
      </c>
      <c r="O153" s="22">
        <v>37999</v>
      </c>
      <c r="P153" s="22">
        <v>37051</v>
      </c>
      <c r="Q153" s="26">
        <v>37999</v>
      </c>
      <c r="R153" s="26">
        <v>3100</v>
      </c>
      <c r="S153" s="22" t="s">
        <v>130</v>
      </c>
      <c r="T153" s="26">
        <v>54.65</v>
      </c>
      <c r="U153" s="26">
        <v>1</v>
      </c>
      <c r="V153" s="26">
        <v>1.2</v>
      </c>
      <c r="W153" s="26">
        <v>6.4000000000000001E-2</v>
      </c>
      <c r="X153" s="26">
        <f t="shared" si="10"/>
        <v>1.2</v>
      </c>
      <c r="Y153" s="26">
        <f t="shared" si="10"/>
        <v>6.4000000000000001E-2</v>
      </c>
      <c r="Z153" s="26">
        <v>0.41099999999999998</v>
      </c>
      <c r="AA153" s="27">
        <v>2.4421127866740701E-2</v>
      </c>
      <c r="AB153">
        <f t="shared" si="11"/>
        <v>56</v>
      </c>
      <c r="AC153">
        <f t="shared" si="12"/>
        <v>0</v>
      </c>
      <c r="AD153">
        <f t="shared" si="13"/>
        <v>0</v>
      </c>
      <c r="AE153">
        <f>'TP Factors'!$D$4</f>
        <v>0.98096512680287296</v>
      </c>
      <c r="AF153">
        <f t="shared" si="14"/>
        <v>0</v>
      </c>
    </row>
    <row r="154" spans="1:32">
      <c r="A154" s="22" t="s">
        <v>109</v>
      </c>
      <c r="B154" s="22">
        <v>14</v>
      </c>
      <c r="C154" s="22" t="s">
        <v>110</v>
      </c>
      <c r="D154" s="23">
        <v>33.47</v>
      </c>
      <c r="E154" s="22" t="s">
        <v>111</v>
      </c>
      <c r="F154" s="22">
        <v>3456</v>
      </c>
      <c r="G154" s="24">
        <v>30.5</v>
      </c>
      <c r="H154" s="22" t="s">
        <v>112</v>
      </c>
      <c r="I154" s="22" t="s">
        <v>113</v>
      </c>
      <c r="J154" s="22">
        <v>0</v>
      </c>
      <c r="K154" s="25">
        <v>12.407901989599999</v>
      </c>
      <c r="L154" s="25">
        <v>2.2639724590100001</v>
      </c>
      <c r="M154" s="23">
        <v>0</v>
      </c>
      <c r="N154" s="23">
        <v>0</v>
      </c>
      <c r="O154" s="22">
        <v>38015</v>
      </c>
      <c r="P154" s="22">
        <v>37067</v>
      </c>
      <c r="Q154" s="26">
        <v>38015</v>
      </c>
      <c r="R154" s="26">
        <v>3100</v>
      </c>
      <c r="S154" s="22" t="s">
        <v>130</v>
      </c>
      <c r="T154" s="26">
        <v>54.65</v>
      </c>
      <c r="U154" s="26">
        <v>1</v>
      </c>
      <c r="V154" s="26">
        <v>1.2</v>
      </c>
      <c r="W154" s="26">
        <v>6.4000000000000001E-2</v>
      </c>
      <c r="X154" s="26">
        <f t="shared" si="10"/>
        <v>1.2</v>
      </c>
      <c r="Y154" s="26">
        <f t="shared" si="10"/>
        <v>6.4000000000000001E-2</v>
      </c>
      <c r="Z154" s="26">
        <v>0.41099999999999998</v>
      </c>
      <c r="AA154" s="27">
        <v>4.2770410846454003E-4</v>
      </c>
      <c r="AB154">
        <f t="shared" si="11"/>
        <v>1</v>
      </c>
      <c r="AC154">
        <f t="shared" si="12"/>
        <v>0</v>
      </c>
      <c r="AD154">
        <f t="shared" si="13"/>
        <v>0</v>
      </c>
      <c r="AE154">
        <f>'TP Factors'!$D$4</f>
        <v>0.98096512680287296</v>
      </c>
      <c r="AF154">
        <f t="shared" si="14"/>
        <v>0</v>
      </c>
    </row>
    <row r="155" spans="1:32">
      <c r="A155" s="22" t="s">
        <v>109</v>
      </c>
      <c r="B155" s="22">
        <v>14</v>
      </c>
      <c r="C155" s="22" t="s">
        <v>110</v>
      </c>
      <c r="D155" s="23">
        <v>33.47</v>
      </c>
      <c r="E155" s="22" t="s">
        <v>111</v>
      </c>
      <c r="F155" s="22">
        <v>3456</v>
      </c>
      <c r="G155" s="24">
        <v>30.5</v>
      </c>
      <c r="H155" s="22" t="s">
        <v>112</v>
      </c>
      <c r="I155" s="22" t="s">
        <v>113</v>
      </c>
      <c r="J155" s="22">
        <v>54</v>
      </c>
      <c r="K155" s="25">
        <v>99.835162079200003</v>
      </c>
      <c r="L155" s="25">
        <v>341.93718726899999</v>
      </c>
      <c r="M155" s="23">
        <v>0.1</v>
      </c>
      <c r="N155" s="23">
        <v>0.03</v>
      </c>
      <c r="O155" s="22">
        <v>38024</v>
      </c>
      <c r="P155" s="22">
        <v>37076</v>
      </c>
      <c r="Q155" s="26">
        <v>38024</v>
      </c>
      <c r="R155" s="26">
        <v>3100</v>
      </c>
      <c r="S155" s="22" t="s">
        <v>130</v>
      </c>
      <c r="T155" s="26">
        <v>54.65</v>
      </c>
      <c r="U155" s="26">
        <v>1</v>
      </c>
      <c r="V155" s="26">
        <v>1.2</v>
      </c>
      <c r="W155" s="26">
        <v>6.4000000000000001E-2</v>
      </c>
      <c r="X155" s="26">
        <f t="shared" si="10"/>
        <v>1.2</v>
      </c>
      <c r="Y155" s="26">
        <f t="shared" si="10"/>
        <v>6.4000000000000001E-2</v>
      </c>
      <c r="Z155" s="26">
        <v>0.41099999999999998</v>
      </c>
      <c r="AA155" s="27">
        <v>6.4431569025292304E-2</v>
      </c>
      <c r="AB155">
        <f t="shared" si="11"/>
        <v>149</v>
      </c>
      <c r="AC155">
        <f t="shared" si="12"/>
        <v>0</v>
      </c>
      <c r="AD155">
        <f t="shared" si="13"/>
        <v>0</v>
      </c>
      <c r="AE155">
        <f>'TP Factors'!$D$4</f>
        <v>0.98096512680287296</v>
      </c>
      <c r="AF155">
        <f t="shared" si="14"/>
        <v>0</v>
      </c>
    </row>
    <row r="156" spans="1:32">
      <c r="A156" s="22" t="s">
        <v>109</v>
      </c>
      <c r="B156" s="22">
        <v>14</v>
      </c>
      <c r="C156" s="22" t="s">
        <v>110</v>
      </c>
      <c r="D156" s="23">
        <v>33.47</v>
      </c>
      <c r="E156" s="22" t="s">
        <v>111</v>
      </c>
      <c r="F156" s="22">
        <v>3456</v>
      </c>
      <c r="G156" s="24">
        <v>0</v>
      </c>
      <c r="H156" s="22" t="s">
        <v>112</v>
      </c>
      <c r="I156" s="22" t="s">
        <v>113</v>
      </c>
      <c r="J156" s="22">
        <v>1087</v>
      </c>
      <c r="K156" s="25">
        <v>810.39396733599995</v>
      </c>
      <c r="L156" s="25">
        <v>6889.3146074400001</v>
      </c>
      <c r="M156" s="23">
        <v>0</v>
      </c>
      <c r="N156" s="23">
        <v>0</v>
      </c>
      <c r="O156" s="22">
        <v>38057</v>
      </c>
      <c r="P156" s="22">
        <v>37109</v>
      </c>
      <c r="Q156" s="26">
        <v>38057</v>
      </c>
      <c r="R156" s="26">
        <v>3100</v>
      </c>
      <c r="S156" s="22" t="s">
        <v>114</v>
      </c>
      <c r="T156" s="26">
        <v>54.65</v>
      </c>
      <c r="U156" s="26">
        <v>1</v>
      </c>
      <c r="V156" s="26">
        <v>1.2</v>
      </c>
      <c r="W156" s="26">
        <v>6.4000000000000001E-2</v>
      </c>
      <c r="X156" s="26">
        <f t="shared" si="10"/>
        <v>1.2</v>
      </c>
      <c r="Y156" s="26">
        <f t="shared" si="10"/>
        <v>6.4000000000000001E-2</v>
      </c>
      <c r="Z156" s="26">
        <v>0.41099999999999998</v>
      </c>
      <c r="AA156" s="27">
        <v>7.5426801573523106E-2</v>
      </c>
      <c r="AB156">
        <f t="shared" si="11"/>
        <v>174</v>
      </c>
      <c r="AC156">
        <f t="shared" si="12"/>
        <v>0</v>
      </c>
      <c r="AD156">
        <f t="shared" si="13"/>
        <v>0</v>
      </c>
      <c r="AE156">
        <f>'TP Factors'!$D$4</f>
        <v>0.98096512680287296</v>
      </c>
      <c r="AF156">
        <f t="shared" si="14"/>
        <v>0</v>
      </c>
    </row>
    <row r="157" spans="1:32">
      <c r="A157" s="22" t="s">
        <v>109</v>
      </c>
      <c r="B157" s="22">
        <v>14</v>
      </c>
      <c r="C157" s="22" t="s">
        <v>110</v>
      </c>
      <c r="D157" s="23">
        <v>33.47</v>
      </c>
      <c r="E157" s="22" t="s">
        <v>111</v>
      </c>
      <c r="F157" s="22">
        <v>3456</v>
      </c>
      <c r="G157" s="24">
        <v>0</v>
      </c>
      <c r="H157" s="22" t="s">
        <v>112</v>
      </c>
      <c r="I157" s="22" t="s">
        <v>113</v>
      </c>
      <c r="J157" s="22">
        <v>146</v>
      </c>
      <c r="K157" s="25">
        <v>179.78392520599999</v>
      </c>
      <c r="L157" s="25">
        <v>926.28690117300005</v>
      </c>
      <c r="M157" s="23">
        <v>0</v>
      </c>
      <c r="N157" s="23">
        <v>0</v>
      </c>
      <c r="O157" s="22">
        <v>38105</v>
      </c>
      <c r="P157" s="22">
        <v>37157</v>
      </c>
      <c r="Q157" s="26">
        <v>38105</v>
      </c>
      <c r="R157" s="26">
        <v>3100</v>
      </c>
      <c r="S157" s="22" t="s">
        <v>114</v>
      </c>
      <c r="T157" s="26">
        <v>54.65</v>
      </c>
      <c r="U157" s="26">
        <v>1</v>
      </c>
      <c r="V157" s="26">
        <v>1.2</v>
      </c>
      <c r="W157" s="26">
        <v>6.4000000000000001E-2</v>
      </c>
      <c r="X157" s="26">
        <f t="shared" si="10"/>
        <v>1.2</v>
      </c>
      <c r="Y157" s="26">
        <f t="shared" si="10"/>
        <v>6.4000000000000001E-2</v>
      </c>
      <c r="Z157" s="26">
        <v>0.41099999999999998</v>
      </c>
      <c r="AA157" s="27">
        <v>5.4048312354601797E-3</v>
      </c>
      <c r="AB157">
        <f t="shared" si="11"/>
        <v>12</v>
      </c>
      <c r="AC157">
        <f t="shared" si="12"/>
        <v>0</v>
      </c>
      <c r="AD157">
        <f t="shared" si="13"/>
        <v>0</v>
      </c>
      <c r="AE157">
        <f>'TP Factors'!$D$4</f>
        <v>0.98096512680287296</v>
      </c>
      <c r="AF157">
        <f t="shared" si="14"/>
        <v>0</v>
      </c>
    </row>
    <row r="158" spans="1:32">
      <c r="A158" s="22" t="s">
        <v>109</v>
      </c>
      <c r="B158" s="22">
        <v>14</v>
      </c>
      <c r="C158" s="22" t="s">
        <v>110</v>
      </c>
      <c r="D158" s="23">
        <v>33.47</v>
      </c>
      <c r="E158" s="22" t="s">
        <v>111</v>
      </c>
      <c r="F158" s="22">
        <v>3456</v>
      </c>
      <c r="G158" s="24">
        <v>30.5</v>
      </c>
      <c r="H158" s="22" t="s">
        <v>112</v>
      </c>
      <c r="I158" s="22" t="s">
        <v>113</v>
      </c>
      <c r="J158" s="22">
        <v>14</v>
      </c>
      <c r="K158" s="25">
        <v>51.929406993299999</v>
      </c>
      <c r="L158" s="25">
        <v>88.096663292800002</v>
      </c>
      <c r="M158" s="23">
        <v>0.03</v>
      </c>
      <c r="N158" s="23">
        <v>0.01</v>
      </c>
      <c r="O158" s="22">
        <v>38121</v>
      </c>
      <c r="P158" s="22">
        <v>37173</v>
      </c>
      <c r="Q158" s="26">
        <v>38121</v>
      </c>
      <c r="R158" s="26">
        <v>3100</v>
      </c>
      <c r="S158" s="22" t="s">
        <v>130</v>
      </c>
      <c r="T158" s="26">
        <v>54.65</v>
      </c>
      <c r="U158" s="26">
        <v>1</v>
      </c>
      <c r="V158" s="26">
        <v>1.2</v>
      </c>
      <c r="W158" s="26">
        <v>6.4000000000000001E-2</v>
      </c>
      <c r="X158" s="26">
        <f t="shared" si="10"/>
        <v>1.2</v>
      </c>
      <c r="Y158" s="26">
        <f t="shared" si="10"/>
        <v>6.4000000000000001E-2</v>
      </c>
      <c r="Z158" s="26">
        <v>0.41099999999999998</v>
      </c>
      <c r="AA158" s="27">
        <v>2.1769072512514202E-2</v>
      </c>
      <c r="AB158">
        <f t="shared" si="11"/>
        <v>50</v>
      </c>
      <c r="AC158">
        <f t="shared" si="12"/>
        <v>0</v>
      </c>
      <c r="AD158">
        <f t="shared" si="13"/>
        <v>0</v>
      </c>
      <c r="AE158">
        <f>'TP Factors'!$D$4</f>
        <v>0.98096512680287296</v>
      </c>
      <c r="AF158">
        <f t="shared" si="14"/>
        <v>0</v>
      </c>
    </row>
    <row r="159" spans="1:32">
      <c r="A159" s="22" t="s">
        <v>109</v>
      </c>
      <c r="B159" s="22">
        <v>14</v>
      </c>
      <c r="C159" s="22" t="s">
        <v>110</v>
      </c>
      <c r="D159" s="23">
        <v>33.47</v>
      </c>
      <c r="E159" s="22" t="s">
        <v>111</v>
      </c>
      <c r="F159" s="22">
        <v>3456</v>
      </c>
      <c r="G159" s="24">
        <v>30.5</v>
      </c>
      <c r="H159" s="22" t="s">
        <v>112</v>
      </c>
      <c r="I159" s="22" t="s">
        <v>113</v>
      </c>
      <c r="J159" s="22">
        <v>44</v>
      </c>
      <c r="K159" s="25">
        <v>142.68906549799999</v>
      </c>
      <c r="L159" s="25">
        <v>281.228230946</v>
      </c>
      <c r="M159" s="23">
        <v>0.08</v>
      </c>
      <c r="N159" s="23">
        <v>0.02</v>
      </c>
      <c r="O159" s="22">
        <v>38153</v>
      </c>
      <c r="P159" s="22">
        <v>37205</v>
      </c>
      <c r="Q159" s="26">
        <v>38153</v>
      </c>
      <c r="R159" s="26">
        <v>3100</v>
      </c>
      <c r="S159" s="22" t="s">
        <v>130</v>
      </c>
      <c r="T159" s="26">
        <v>54.65</v>
      </c>
      <c r="U159" s="26">
        <v>1</v>
      </c>
      <c r="V159" s="26">
        <v>1.2</v>
      </c>
      <c r="W159" s="26">
        <v>6.4000000000000001E-2</v>
      </c>
      <c r="X159" s="26">
        <f t="shared" si="10"/>
        <v>1.2</v>
      </c>
      <c r="Y159" s="26">
        <f t="shared" si="10"/>
        <v>6.4000000000000001E-2</v>
      </c>
      <c r="Z159" s="26">
        <v>0.41099999999999998</v>
      </c>
      <c r="AA159" s="27">
        <v>6.7969650568398599E-2</v>
      </c>
      <c r="AB159">
        <f t="shared" si="11"/>
        <v>157</v>
      </c>
      <c r="AC159">
        <f t="shared" si="12"/>
        <v>0</v>
      </c>
      <c r="AD159">
        <f t="shared" si="13"/>
        <v>0</v>
      </c>
      <c r="AE159">
        <f>'TP Factors'!$D$4</f>
        <v>0.98096512680287296</v>
      </c>
      <c r="AF159">
        <f t="shared" si="14"/>
        <v>0</v>
      </c>
    </row>
    <row r="160" spans="1:32">
      <c r="A160" s="22" t="s">
        <v>109</v>
      </c>
      <c r="B160" s="22">
        <v>14</v>
      </c>
      <c r="C160" s="22" t="s">
        <v>110</v>
      </c>
      <c r="D160" s="23">
        <v>33.47</v>
      </c>
      <c r="E160" s="22" t="s">
        <v>111</v>
      </c>
      <c r="F160" s="22">
        <v>3456</v>
      </c>
      <c r="G160" s="24">
        <v>30.5</v>
      </c>
      <c r="H160" s="22" t="s">
        <v>112</v>
      </c>
      <c r="I160" s="22" t="s">
        <v>113</v>
      </c>
      <c r="J160" s="22">
        <v>319</v>
      </c>
      <c r="K160" s="25">
        <v>382.069322054</v>
      </c>
      <c r="L160" s="25">
        <v>2030.1994072499999</v>
      </c>
      <c r="M160" s="23">
        <v>0.61</v>
      </c>
      <c r="N160" s="23">
        <v>0.16</v>
      </c>
      <c r="O160" s="22">
        <v>38165</v>
      </c>
      <c r="P160" s="22">
        <v>37217</v>
      </c>
      <c r="Q160" s="26">
        <v>38165</v>
      </c>
      <c r="R160" s="26">
        <v>3100</v>
      </c>
      <c r="S160" s="22" t="s">
        <v>130</v>
      </c>
      <c r="T160" s="26">
        <v>54.65</v>
      </c>
      <c r="U160" s="26">
        <v>1</v>
      </c>
      <c r="V160" s="26">
        <v>1.2</v>
      </c>
      <c r="W160" s="26">
        <v>6.4000000000000001E-2</v>
      </c>
      <c r="X160" s="26">
        <f t="shared" si="10"/>
        <v>1.2</v>
      </c>
      <c r="Y160" s="26">
        <f t="shared" si="10"/>
        <v>6.4000000000000001E-2</v>
      </c>
      <c r="Z160" s="26">
        <v>0.41099999999999998</v>
      </c>
      <c r="AA160" s="27">
        <v>0.496100940674082</v>
      </c>
      <c r="AB160">
        <f t="shared" si="11"/>
        <v>1145</v>
      </c>
      <c r="AC160">
        <f t="shared" si="12"/>
        <v>3</v>
      </c>
      <c r="AD160">
        <f t="shared" si="13"/>
        <v>0.2</v>
      </c>
      <c r="AE160">
        <f>'TP Factors'!$D$4</f>
        <v>0.98096512680287296</v>
      </c>
      <c r="AF160">
        <f t="shared" si="14"/>
        <v>0.2</v>
      </c>
    </row>
    <row r="161" spans="1:32">
      <c r="A161" s="22" t="s">
        <v>109</v>
      </c>
      <c r="B161" s="22">
        <v>14</v>
      </c>
      <c r="C161" s="22" t="s">
        <v>110</v>
      </c>
      <c r="D161" s="23">
        <v>33.47</v>
      </c>
      <c r="E161" s="22" t="s">
        <v>111</v>
      </c>
      <c r="F161" s="22">
        <v>3456</v>
      </c>
      <c r="G161" s="24">
        <v>30.5</v>
      </c>
      <c r="H161" s="22" t="s">
        <v>112</v>
      </c>
      <c r="I161" s="22" t="s">
        <v>113</v>
      </c>
      <c r="J161" s="22">
        <v>5357</v>
      </c>
      <c r="K161" s="25">
        <v>1281.92529309</v>
      </c>
      <c r="L161" s="25">
        <v>38388.012256800001</v>
      </c>
      <c r="M161" s="23">
        <v>10.29</v>
      </c>
      <c r="N161" s="23">
        <v>2.71</v>
      </c>
      <c r="O161" s="22">
        <v>38239</v>
      </c>
      <c r="P161" s="22">
        <v>37290</v>
      </c>
      <c r="Q161" s="26">
        <v>38239</v>
      </c>
      <c r="R161" s="26">
        <v>3100</v>
      </c>
      <c r="S161" s="22" t="s">
        <v>114</v>
      </c>
      <c r="T161" s="26">
        <v>54.65</v>
      </c>
      <c r="U161" s="26">
        <v>1</v>
      </c>
      <c r="V161" s="26">
        <v>1.2</v>
      </c>
      <c r="W161" s="26">
        <v>6.4000000000000001E-2</v>
      </c>
      <c r="X161" s="26">
        <f t="shared" si="10"/>
        <v>1.2</v>
      </c>
      <c r="Y161" s="26">
        <f t="shared" si="10"/>
        <v>6.4000000000000001E-2</v>
      </c>
      <c r="Z161" s="26">
        <v>0.41099999999999998</v>
      </c>
      <c r="AA161" s="27">
        <v>0.57501827074239897</v>
      </c>
      <c r="AB161">
        <f t="shared" si="11"/>
        <v>1328</v>
      </c>
      <c r="AC161">
        <f t="shared" si="12"/>
        <v>4</v>
      </c>
      <c r="AD161">
        <f t="shared" si="13"/>
        <v>0.2</v>
      </c>
      <c r="AE161">
        <f>'TP Factors'!$D$4</f>
        <v>0.98096512680287296</v>
      </c>
      <c r="AF161">
        <f t="shared" si="14"/>
        <v>0.2</v>
      </c>
    </row>
    <row r="162" spans="1:32">
      <c r="A162" s="22" t="s">
        <v>109</v>
      </c>
      <c r="B162" s="22">
        <v>14</v>
      </c>
      <c r="C162" s="22" t="s">
        <v>110</v>
      </c>
      <c r="D162" s="23">
        <v>33.47</v>
      </c>
      <c r="E162" s="22" t="s">
        <v>111</v>
      </c>
      <c r="F162" s="22">
        <v>3456</v>
      </c>
      <c r="G162" s="24">
        <v>30.5</v>
      </c>
      <c r="H162" s="22" t="s">
        <v>112</v>
      </c>
      <c r="I162" s="22" t="s">
        <v>113</v>
      </c>
      <c r="J162" s="22">
        <v>483</v>
      </c>
      <c r="K162" s="25">
        <v>378.09172446899998</v>
      </c>
      <c r="L162" s="25">
        <v>3069.2701316100001</v>
      </c>
      <c r="M162" s="23">
        <v>0.93</v>
      </c>
      <c r="N162" s="23">
        <v>0.24</v>
      </c>
      <c r="O162" s="22">
        <v>38279</v>
      </c>
      <c r="P162" s="22">
        <v>37329</v>
      </c>
      <c r="Q162" s="26">
        <v>38279</v>
      </c>
      <c r="R162" s="26">
        <v>3100</v>
      </c>
      <c r="S162" s="22" t="s">
        <v>130</v>
      </c>
      <c r="T162" s="26">
        <v>54.65</v>
      </c>
      <c r="U162" s="26">
        <v>1</v>
      </c>
      <c r="V162" s="26">
        <v>1.2</v>
      </c>
      <c r="W162" s="26">
        <v>6.4000000000000001E-2</v>
      </c>
      <c r="X162" s="26">
        <f t="shared" si="10"/>
        <v>1.2</v>
      </c>
      <c r="Y162" s="26">
        <f t="shared" si="10"/>
        <v>6.4000000000000001E-2</v>
      </c>
      <c r="Z162" s="26">
        <v>0.41099999999999998</v>
      </c>
      <c r="AA162" s="27">
        <v>0.75558462063499099</v>
      </c>
      <c r="AB162">
        <f t="shared" si="11"/>
        <v>1744</v>
      </c>
      <c r="AC162">
        <f t="shared" si="12"/>
        <v>5</v>
      </c>
      <c r="AD162">
        <f t="shared" si="13"/>
        <v>0.2</v>
      </c>
      <c r="AE162">
        <f>'TP Factors'!$D$4</f>
        <v>0.98096512680287296</v>
      </c>
      <c r="AF162">
        <f t="shared" si="14"/>
        <v>0.2</v>
      </c>
    </row>
    <row r="163" spans="1:32">
      <c r="A163" s="22" t="s">
        <v>109</v>
      </c>
      <c r="B163" s="22">
        <v>14</v>
      </c>
      <c r="C163" s="22" t="s">
        <v>110</v>
      </c>
      <c r="D163" s="23">
        <v>33.47</v>
      </c>
      <c r="E163" s="22" t="s">
        <v>111</v>
      </c>
      <c r="F163" s="22">
        <v>3456</v>
      </c>
      <c r="G163" s="24">
        <v>3</v>
      </c>
      <c r="H163" s="22" t="s">
        <v>112</v>
      </c>
      <c r="I163" s="22" t="s">
        <v>113</v>
      </c>
      <c r="J163" s="22">
        <v>392</v>
      </c>
      <c r="K163" s="25">
        <v>268.46946073700002</v>
      </c>
      <c r="L163" s="25">
        <v>1825.03205136</v>
      </c>
      <c r="M163" s="23">
        <v>0.27</v>
      </c>
      <c r="N163" s="23">
        <v>0.04</v>
      </c>
      <c r="O163" s="22">
        <v>38307</v>
      </c>
      <c r="P163" s="22">
        <v>37357</v>
      </c>
      <c r="Q163" s="26">
        <v>38307</v>
      </c>
      <c r="R163" s="26">
        <v>3100</v>
      </c>
      <c r="S163" s="22" t="s">
        <v>130</v>
      </c>
      <c r="T163" s="26">
        <v>54.65</v>
      </c>
      <c r="U163" s="26">
        <v>1</v>
      </c>
      <c r="V163" s="26">
        <v>1.2</v>
      </c>
      <c r="W163" s="26">
        <v>6.4000000000000001E-2</v>
      </c>
      <c r="X163" s="26">
        <f t="shared" si="10"/>
        <v>1.2</v>
      </c>
      <c r="Y163" s="26">
        <f t="shared" si="10"/>
        <v>6.4000000000000001E-2</v>
      </c>
      <c r="Z163" s="26">
        <v>0.41099999999999998</v>
      </c>
      <c r="AA163" s="27">
        <v>8.5340774174700007E-5</v>
      </c>
      <c r="AB163">
        <f t="shared" si="11"/>
        <v>0</v>
      </c>
      <c r="AC163">
        <f t="shared" si="12"/>
        <v>0</v>
      </c>
      <c r="AD163">
        <f t="shared" si="13"/>
        <v>0</v>
      </c>
      <c r="AE163">
        <f>'TP Factors'!$D$4</f>
        <v>0.98096512680287296</v>
      </c>
      <c r="AF163">
        <f t="shared" si="14"/>
        <v>0</v>
      </c>
    </row>
    <row r="164" spans="1:32">
      <c r="A164" s="22" t="s">
        <v>109</v>
      </c>
      <c r="B164" s="22">
        <v>14</v>
      </c>
      <c r="C164" s="22" t="s">
        <v>110</v>
      </c>
      <c r="D164" s="23">
        <v>33.47</v>
      </c>
      <c r="E164" s="22" t="s">
        <v>111</v>
      </c>
      <c r="F164" s="22">
        <v>3456</v>
      </c>
      <c r="G164" s="24">
        <v>3</v>
      </c>
      <c r="H164" s="22" t="s">
        <v>112</v>
      </c>
      <c r="I164" s="22" t="s">
        <v>113</v>
      </c>
      <c r="J164" s="22">
        <v>5510</v>
      </c>
      <c r="K164" s="25">
        <v>1694.51700319</v>
      </c>
      <c r="L164" s="25">
        <v>25622.8395227</v>
      </c>
      <c r="M164" s="23">
        <v>3.86</v>
      </c>
      <c r="N164" s="23">
        <v>0.5</v>
      </c>
      <c r="O164" s="22">
        <v>38313</v>
      </c>
      <c r="P164" s="22">
        <v>37363</v>
      </c>
      <c r="Q164" s="26">
        <v>38313</v>
      </c>
      <c r="R164" s="26">
        <v>3100</v>
      </c>
      <c r="S164" s="22" t="s">
        <v>114</v>
      </c>
      <c r="T164" s="26">
        <v>54.65</v>
      </c>
      <c r="U164" s="26">
        <v>1</v>
      </c>
      <c r="V164" s="26">
        <v>1.2</v>
      </c>
      <c r="W164" s="26">
        <v>6.4000000000000001E-2</v>
      </c>
      <c r="X164" s="26">
        <f t="shared" si="10"/>
        <v>1.2</v>
      </c>
      <c r="Y164" s="26">
        <f t="shared" si="10"/>
        <v>6.4000000000000001E-2</v>
      </c>
      <c r="Z164" s="26">
        <v>0.41099999999999998</v>
      </c>
      <c r="AA164" s="27">
        <v>5.3667519139785097E-2</v>
      </c>
      <c r="AB164">
        <f t="shared" si="11"/>
        <v>124</v>
      </c>
      <c r="AC164">
        <f t="shared" si="12"/>
        <v>0</v>
      </c>
      <c r="AD164">
        <f t="shared" si="13"/>
        <v>0</v>
      </c>
      <c r="AE164">
        <f>'TP Factors'!$D$4</f>
        <v>0.98096512680287296</v>
      </c>
      <c r="AF164">
        <f t="shared" si="14"/>
        <v>0</v>
      </c>
    </row>
    <row r="165" spans="1:32">
      <c r="A165" s="22" t="s">
        <v>109</v>
      </c>
      <c r="B165" s="22">
        <v>14</v>
      </c>
      <c r="C165" s="22" t="s">
        <v>110</v>
      </c>
      <c r="D165" s="23">
        <v>33.47</v>
      </c>
      <c r="E165" s="22" t="s">
        <v>111</v>
      </c>
      <c r="F165" s="22">
        <v>3456</v>
      </c>
      <c r="G165" s="24">
        <v>30.5</v>
      </c>
      <c r="H165" s="22" t="s">
        <v>112</v>
      </c>
      <c r="I165" s="22" t="s">
        <v>113</v>
      </c>
      <c r="J165" s="22">
        <v>8578</v>
      </c>
      <c r="K165" s="25">
        <v>1137.3664774199999</v>
      </c>
      <c r="L165" s="25">
        <v>57806.6814342</v>
      </c>
      <c r="M165" s="23">
        <v>16.47</v>
      </c>
      <c r="N165" s="23">
        <v>4.34</v>
      </c>
      <c r="O165" s="22">
        <v>38383</v>
      </c>
      <c r="P165" s="22">
        <v>37433</v>
      </c>
      <c r="Q165" s="26">
        <v>38383</v>
      </c>
      <c r="R165" s="26">
        <v>3100</v>
      </c>
      <c r="S165" s="22" t="s">
        <v>124</v>
      </c>
      <c r="T165" s="26">
        <v>54.65</v>
      </c>
      <c r="U165" s="26">
        <v>1</v>
      </c>
      <c r="V165" s="26">
        <v>1.2</v>
      </c>
      <c r="W165" s="26">
        <v>6.4000000000000001E-2</v>
      </c>
      <c r="X165" s="26">
        <f t="shared" si="10"/>
        <v>1.2</v>
      </c>
      <c r="Y165" s="26">
        <f t="shared" si="10"/>
        <v>6.4000000000000001E-2</v>
      </c>
      <c r="Z165" s="26">
        <v>0.41099999999999998</v>
      </c>
      <c r="AA165" s="27">
        <v>2.0177212702807501</v>
      </c>
      <c r="AB165">
        <f t="shared" si="11"/>
        <v>4658</v>
      </c>
      <c r="AC165">
        <f t="shared" si="12"/>
        <v>12</v>
      </c>
      <c r="AD165">
        <f t="shared" si="13"/>
        <v>0.7</v>
      </c>
      <c r="AE165">
        <f>'TP Factors'!$D$4</f>
        <v>0.98096512680287296</v>
      </c>
      <c r="AF165">
        <f t="shared" si="14"/>
        <v>0.7</v>
      </c>
    </row>
    <row r="166" spans="1:32">
      <c r="A166" s="22" t="s">
        <v>109</v>
      </c>
      <c r="B166" s="22">
        <v>14</v>
      </c>
      <c r="C166" s="22" t="s">
        <v>110</v>
      </c>
      <c r="D166" s="23">
        <v>33.47</v>
      </c>
      <c r="E166" s="22" t="s">
        <v>111</v>
      </c>
      <c r="F166" s="22">
        <v>3456</v>
      </c>
      <c r="G166" s="24">
        <v>30.5</v>
      </c>
      <c r="H166" s="22" t="s">
        <v>112</v>
      </c>
      <c r="I166" s="22" t="s">
        <v>113</v>
      </c>
      <c r="J166" s="22">
        <v>98157</v>
      </c>
      <c r="K166" s="25">
        <v>10435.435613</v>
      </c>
      <c r="L166" s="25">
        <v>703442.68306499999</v>
      </c>
      <c r="M166" s="23">
        <v>188.46</v>
      </c>
      <c r="N166" s="23">
        <v>49.67</v>
      </c>
      <c r="O166" s="22">
        <v>36782</v>
      </c>
      <c r="P166" s="22">
        <v>35837</v>
      </c>
      <c r="Q166" s="26">
        <v>36782</v>
      </c>
      <c r="R166" s="26">
        <v>3100</v>
      </c>
      <c r="S166" s="22" t="s">
        <v>114</v>
      </c>
      <c r="T166" s="26">
        <v>54.65</v>
      </c>
      <c r="U166" s="26">
        <v>1</v>
      </c>
      <c r="V166" s="26">
        <v>1.2</v>
      </c>
      <c r="W166" s="26">
        <v>6.4000000000000001E-2</v>
      </c>
      <c r="X166" s="26">
        <f t="shared" si="10"/>
        <v>1.2</v>
      </c>
      <c r="Y166" s="26">
        <f t="shared" si="10"/>
        <v>6.4000000000000001E-2</v>
      </c>
      <c r="Z166" s="26">
        <v>0.41099999999999998</v>
      </c>
      <c r="AA166" s="27">
        <v>28.340617869399999</v>
      </c>
      <c r="AB166">
        <f t="shared" si="11"/>
        <v>65432</v>
      </c>
      <c r="AC166">
        <f t="shared" si="12"/>
        <v>173</v>
      </c>
      <c r="AD166">
        <f t="shared" si="13"/>
        <v>9.1999999999999993</v>
      </c>
      <c r="AE166">
        <f>'TP Factors'!$D$4</f>
        <v>0.98096512680287296</v>
      </c>
      <c r="AF166">
        <f t="shared" si="14"/>
        <v>9</v>
      </c>
    </row>
    <row r="167" spans="1:32">
      <c r="A167" s="22" t="s">
        <v>109</v>
      </c>
      <c r="B167" s="22">
        <v>14</v>
      </c>
      <c r="C167" s="22" t="s">
        <v>110</v>
      </c>
      <c r="D167" s="23">
        <v>33.47</v>
      </c>
      <c r="E167" s="22" t="s">
        <v>111</v>
      </c>
      <c r="F167" s="22">
        <v>3456</v>
      </c>
      <c r="G167" s="24">
        <v>0</v>
      </c>
      <c r="H167" s="22" t="s">
        <v>112</v>
      </c>
      <c r="I167" s="22" t="s">
        <v>113</v>
      </c>
      <c r="J167" s="22">
        <v>16246</v>
      </c>
      <c r="K167" s="25">
        <v>3612.2518299899998</v>
      </c>
      <c r="L167" s="25">
        <v>102980.34237</v>
      </c>
      <c r="M167" s="23">
        <v>0</v>
      </c>
      <c r="N167" s="23">
        <v>0</v>
      </c>
      <c r="O167" s="22">
        <v>37188</v>
      </c>
      <c r="P167" s="22">
        <v>36240</v>
      </c>
      <c r="Q167" s="26">
        <v>37188</v>
      </c>
      <c r="R167" s="26">
        <v>3100</v>
      </c>
      <c r="S167" s="22" t="s">
        <v>114</v>
      </c>
      <c r="T167" s="26">
        <v>54.65</v>
      </c>
      <c r="U167" s="26">
        <v>1</v>
      </c>
      <c r="V167" s="26">
        <v>1.2</v>
      </c>
      <c r="W167" s="26">
        <v>6.4000000000000001E-2</v>
      </c>
      <c r="X167" s="26">
        <f t="shared" si="10"/>
        <v>1.2</v>
      </c>
      <c r="Y167" s="26">
        <f t="shared" si="10"/>
        <v>6.4000000000000001E-2</v>
      </c>
      <c r="Z167" s="26">
        <v>0.41099999999999998</v>
      </c>
      <c r="AA167" s="27">
        <v>2.9163775885363602E-3</v>
      </c>
      <c r="AB167">
        <f t="shared" si="11"/>
        <v>7</v>
      </c>
      <c r="AC167">
        <f t="shared" si="12"/>
        <v>0</v>
      </c>
      <c r="AD167">
        <f t="shared" si="13"/>
        <v>0</v>
      </c>
      <c r="AE167">
        <f>'TP Factors'!$D$4</f>
        <v>0.98096512680287296</v>
      </c>
      <c r="AF167">
        <f t="shared" si="14"/>
        <v>0</v>
      </c>
    </row>
    <row r="168" spans="1:32">
      <c r="A168" s="22" t="s">
        <v>109</v>
      </c>
      <c r="B168" s="22">
        <v>14</v>
      </c>
      <c r="C168" s="22" t="s">
        <v>110</v>
      </c>
      <c r="D168" s="23">
        <v>33.47</v>
      </c>
      <c r="E168" s="22" t="s">
        <v>111</v>
      </c>
      <c r="F168" s="22">
        <v>3456</v>
      </c>
      <c r="G168" s="24">
        <v>30.5</v>
      </c>
      <c r="H168" s="22" t="s">
        <v>112</v>
      </c>
      <c r="I168" s="22" t="s">
        <v>113</v>
      </c>
      <c r="J168" s="22">
        <v>1523</v>
      </c>
      <c r="K168" s="25">
        <v>485.08927436499999</v>
      </c>
      <c r="L168" s="25">
        <v>11653.8945926</v>
      </c>
      <c r="M168" s="23">
        <v>2.92</v>
      </c>
      <c r="N168" s="23">
        <v>0.77</v>
      </c>
      <c r="O168" s="22">
        <v>37405</v>
      </c>
      <c r="P168" s="22">
        <v>36457</v>
      </c>
      <c r="Q168" s="26">
        <v>37405</v>
      </c>
      <c r="R168" s="26">
        <v>3100</v>
      </c>
      <c r="S168" s="22" t="s">
        <v>120</v>
      </c>
      <c r="T168" s="26">
        <v>54.65</v>
      </c>
      <c r="U168" s="26">
        <v>1</v>
      </c>
      <c r="V168" s="26">
        <v>1.2</v>
      </c>
      <c r="W168" s="26">
        <v>6.4000000000000001E-2</v>
      </c>
      <c r="X168" s="26">
        <f t="shared" si="10"/>
        <v>1.2</v>
      </c>
      <c r="Y168" s="26">
        <f t="shared" si="10"/>
        <v>6.4000000000000001E-2</v>
      </c>
      <c r="Z168" s="26">
        <v>0.1</v>
      </c>
      <c r="AA168" s="27">
        <v>0.64635092587175402</v>
      </c>
      <c r="AB168">
        <f t="shared" si="11"/>
        <v>363</v>
      </c>
      <c r="AC168">
        <f t="shared" si="12"/>
        <v>1</v>
      </c>
      <c r="AD168">
        <f t="shared" si="13"/>
        <v>0.1</v>
      </c>
      <c r="AE168">
        <f>'TP Factors'!$D$4</f>
        <v>0.98096512680287296</v>
      </c>
      <c r="AF168">
        <f t="shared" si="14"/>
        <v>0.1</v>
      </c>
    </row>
    <row r="169" spans="1:32">
      <c r="A169" s="22" t="s">
        <v>109</v>
      </c>
      <c r="B169" s="22">
        <v>14</v>
      </c>
      <c r="C169" s="22" t="s">
        <v>110</v>
      </c>
      <c r="D169" s="23">
        <v>33.47</v>
      </c>
      <c r="E169" s="22" t="s">
        <v>111</v>
      </c>
      <c r="F169" s="22">
        <v>3456</v>
      </c>
      <c r="G169" s="24">
        <v>0</v>
      </c>
      <c r="H169" s="22" t="s">
        <v>112</v>
      </c>
      <c r="I169" s="22" t="s">
        <v>113</v>
      </c>
      <c r="J169" s="22">
        <v>1704</v>
      </c>
      <c r="K169" s="25">
        <v>801.70249720699996</v>
      </c>
      <c r="L169" s="25">
        <v>10800.833462299999</v>
      </c>
      <c r="M169" s="23">
        <v>0</v>
      </c>
      <c r="N169" s="23">
        <v>0</v>
      </c>
      <c r="O169" s="22">
        <v>37555</v>
      </c>
      <c r="P169" s="22">
        <v>36607</v>
      </c>
      <c r="Q169" s="26">
        <v>37555</v>
      </c>
      <c r="R169" s="26">
        <v>3100</v>
      </c>
      <c r="S169" s="22" t="s">
        <v>130</v>
      </c>
      <c r="T169" s="26">
        <v>54.65</v>
      </c>
      <c r="U169" s="26">
        <v>1</v>
      </c>
      <c r="V169" s="26">
        <v>1.2</v>
      </c>
      <c r="W169" s="26">
        <v>6.4000000000000001E-2</v>
      </c>
      <c r="X169" s="26">
        <f t="shared" si="10"/>
        <v>1.2</v>
      </c>
      <c r="Y169" s="26">
        <f t="shared" si="10"/>
        <v>6.4000000000000001E-2</v>
      </c>
      <c r="Z169" s="26">
        <v>0.41099999999999998</v>
      </c>
      <c r="AA169" s="27">
        <v>2.5033316754970999E-2</v>
      </c>
      <c r="AB169">
        <f t="shared" si="11"/>
        <v>58</v>
      </c>
      <c r="AC169">
        <f t="shared" si="12"/>
        <v>0</v>
      </c>
      <c r="AD169">
        <f t="shared" si="13"/>
        <v>0</v>
      </c>
      <c r="AE169">
        <f>'TP Factors'!$D$4</f>
        <v>0.98096512680287296</v>
      </c>
      <c r="AF169">
        <f t="shared" si="14"/>
        <v>0</v>
      </c>
    </row>
    <row r="170" spans="1:32">
      <c r="A170" s="22" t="s">
        <v>109</v>
      </c>
      <c r="B170" s="22">
        <v>14</v>
      </c>
      <c r="C170" s="22" t="s">
        <v>110</v>
      </c>
      <c r="D170" s="23">
        <v>33.47</v>
      </c>
      <c r="E170" s="22" t="s">
        <v>111</v>
      </c>
      <c r="F170" s="22">
        <v>3456</v>
      </c>
      <c r="G170" s="24">
        <v>30.5</v>
      </c>
      <c r="H170" s="22" t="s">
        <v>112</v>
      </c>
      <c r="I170" s="22" t="s">
        <v>113</v>
      </c>
      <c r="J170" s="22">
        <v>965</v>
      </c>
      <c r="K170" s="25">
        <v>517.215382191</v>
      </c>
      <c r="L170" s="25">
        <v>6133.9470113199995</v>
      </c>
      <c r="M170" s="23">
        <v>1.85</v>
      </c>
      <c r="N170" s="23">
        <v>0.49</v>
      </c>
      <c r="O170" s="22">
        <v>37746</v>
      </c>
      <c r="P170" s="22">
        <v>36798</v>
      </c>
      <c r="Q170" s="26">
        <v>37746</v>
      </c>
      <c r="R170" s="26">
        <v>3100</v>
      </c>
      <c r="S170" s="22" t="s">
        <v>130</v>
      </c>
      <c r="T170" s="26">
        <v>54.65</v>
      </c>
      <c r="U170" s="26">
        <v>1</v>
      </c>
      <c r="V170" s="26">
        <v>1.2</v>
      </c>
      <c r="W170" s="26">
        <v>6.4000000000000001E-2</v>
      </c>
      <c r="X170" s="26">
        <f t="shared" si="10"/>
        <v>1.2</v>
      </c>
      <c r="Y170" s="26">
        <f t="shared" si="10"/>
        <v>6.4000000000000001E-2</v>
      </c>
      <c r="Z170" s="26">
        <v>0.41099999999999998</v>
      </c>
      <c r="AA170" s="27">
        <v>1.0324040194989801</v>
      </c>
      <c r="AB170">
        <f t="shared" si="11"/>
        <v>2384</v>
      </c>
      <c r="AC170">
        <f t="shared" si="12"/>
        <v>6</v>
      </c>
      <c r="AD170">
        <f t="shared" si="13"/>
        <v>0.3</v>
      </c>
      <c r="AE170">
        <f>'TP Factors'!$D$4</f>
        <v>0.98096512680287296</v>
      </c>
      <c r="AF170">
        <f t="shared" si="14"/>
        <v>0.3</v>
      </c>
    </row>
    <row r="171" spans="1:32">
      <c r="A171" s="22" t="s">
        <v>109</v>
      </c>
      <c r="B171" s="22">
        <v>14</v>
      </c>
      <c r="C171" s="22" t="s">
        <v>110</v>
      </c>
      <c r="D171" s="23">
        <v>33.47</v>
      </c>
      <c r="E171" s="22" t="s">
        <v>111</v>
      </c>
      <c r="F171" s="22">
        <v>3456</v>
      </c>
      <c r="G171" s="24">
        <v>0</v>
      </c>
      <c r="H171" s="22" t="s">
        <v>112</v>
      </c>
      <c r="I171" s="22" t="s">
        <v>113</v>
      </c>
      <c r="J171" s="22">
        <v>2168</v>
      </c>
      <c r="K171" s="25">
        <v>498.655999339</v>
      </c>
      <c r="L171" s="25">
        <v>13743.279896599999</v>
      </c>
      <c r="M171" s="23">
        <v>0</v>
      </c>
      <c r="N171" s="23">
        <v>0</v>
      </c>
      <c r="O171" s="22">
        <v>37801</v>
      </c>
      <c r="P171" s="22">
        <v>36853</v>
      </c>
      <c r="Q171" s="26">
        <v>37801</v>
      </c>
      <c r="R171" s="26">
        <v>3100</v>
      </c>
      <c r="S171" s="22" t="s">
        <v>124</v>
      </c>
      <c r="T171" s="26">
        <v>54.65</v>
      </c>
      <c r="U171" s="26">
        <v>1</v>
      </c>
      <c r="V171" s="26">
        <v>1.2</v>
      </c>
      <c r="W171" s="26">
        <v>6.4000000000000001E-2</v>
      </c>
      <c r="X171" s="26">
        <f t="shared" si="10"/>
        <v>1.2</v>
      </c>
      <c r="Y171" s="26">
        <f t="shared" si="10"/>
        <v>6.4000000000000001E-2</v>
      </c>
      <c r="Z171" s="26">
        <v>0.41099999999999998</v>
      </c>
      <c r="AA171" s="27">
        <v>2.3580677360247802E-2</v>
      </c>
      <c r="AB171">
        <f t="shared" si="11"/>
        <v>54</v>
      </c>
      <c r="AC171">
        <f t="shared" si="12"/>
        <v>0</v>
      </c>
      <c r="AD171">
        <f t="shared" si="13"/>
        <v>0</v>
      </c>
      <c r="AE171">
        <f>'TP Factors'!$D$4</f>
        <v>0.98096512680287296</v>
      </c>
      <c r="AF171">
        <f t="shared" si="14"/>
        <v>0</v>
      </c>
    </row>
    <row r="172" spans="1:32">
      <c r="A172" s="22" t="s">
        <v>109</v>
      </c>
      <c r="B172" s="22">
        <v>14</v>
      </c>
      <c r="C172" s="22" t="s">
        <v>110</v>
      </c>
      <c r="D172" s="23">
        <v>33.47</v>
      </c>
      <c r="E172" s="22" t="s">
        <v>111</v>
      </c>
      <c r="F172" s="22">
        <v>3456</v>
      </c>
      <c r="G172" s="24">
        <v>30.5</v>
      </c>
      <c r="H172" s="22" t="s">
        <v>112</v>
      </c>
      <c r="I172" s="22" t="s">
        <v>113</v>
      </c>
      <c r="J172" s="22">
        <v>984</v>
      </c>
      <c r="K172" s="25">
        <v>1026.0568838199999</v>
      </c>
      <c r="L172" s="25">
        <v>6630.8269942400002</v>
      </c>
      <c r="M172" s="23">
        <v>1.89</v>
      </c>
      <c r="N172" s="23">
        <v>0.5</v>
      </c>
      <c r="O172" s="22">
        <v>37803</v>
      </c>
      <c r="P172" s="22">
        <v>36855</v>
      </c>
      <c r="Q172" s="26">
        <v>37803</v>
      </c>
      <c r="R172" s="26">
        <v>3100</v>
      </c>
      <c r="S172" s="22" t="s">
        <v>124</v>
      </c>
      <c r="T172" s="26">
        <v>54.65</v>
      </c>
      <c r="U172" s="26">
        <v>1</v>
      </c>
      <c r="V172" s="26">
        <v>1.2</v>
      </c>
      <c r="W172" s="26">
        <v>6.4000000000000001E-2</v>
      </c>
      <c r="X172" s="26">
        <f t="shared" si="10"/>
        <v>1.2</v>
      </c>
      <c r="Y172" s="26">
        <f t="shared" si="10"/>
        <v>6.4000000000000001E-2</v>
      </c>
      <c r="Z172" s="26">
        <v>0.41099999999999998</v>
      </c>
      <c r="AA172" s="27">
        <v>1.60445646790185</v>
      </c>
      <c r="AB172">
        <f t="shared" si="11"/>
        <v>3704</v>
      </c>
      <c r="AC172">
        <f t="shared" si="12"/>
        <v>10</v>
      </c>
      <c r="AD172">
        <f t="shared" si="13"/>
        <v>0.5</v>
      </c>
      <c r="AE172">
        <f>'TP Factors'!$D$4</f>
        <v>0.98096512680287296</v>
      </c>
      <c r="AF172">
        <f t="shared" si="14"/>
        <v>0.5</v>
      </c>
    </row>
    <row r="173" spans="1:32">
      <c r="A173" s="22" t="s">
        <v>109</v>
      </c>
      <c r="B173" s="22">
        <v>14</v>
      </c>
      <c r="C173" s="22" t="s">
        <v>110</v>
      </c>
      <c r="D173" s="23">
        <v>33.47</v>
      </c>
      <c r="E173" s="22" t="s">
        <v>111</v>
      </c>
      <c r="F173" s="22">
        <v>3456</v>
      </c>
      <c r="G173" s="24">
        <v>30.5</v>
      </c>
      <c r="H173" s="22" t="s">
        <v>112</v>
      </c>
      <c r="I173" s="22" t="s">
        <v>113</v>
      </c>
      <c r="J173" s="22">
        <v>98157</v>
      </c>
      <c r="K173" s="25">
        <v>10435.435613</v>
      </c>
      <c r="L173" s="25">
        <v>703442.68306499999</v>
      </c>
      <c r="M173" s="23">
        <v>188.46</v>
      </c>
      <c r="N173" s="23">
        <v>49.67</v>
      </c>
      <c r="O173" s="22">
        <v>36782</v>
      </c>
      <c r="P173" s="22">
        <v>35837</v>
      </c>
      <c r="Q173" s="26">
        <v>36782</v>
      </c>
      <c r="R173" s="26">
        <v>3100</v>
      </c>
      <c r="S173" s="22" t="s">
        <v>114</v>
      </c>
      <c r="T173" s="26">
        <v>54.65</v>
      </c>
      <c r="U173" s="26">
        <v>1</v>
      </c>
      <c r="V173" s="26">
        <v>1.2</v>
      </c>
      <c r="W173" s="26">
        <v>6.4000000000000001E-2</v>
      </c>
      <c r="X173" s="26">
        <f t="shared" si="10"/>
        <v>1.2</v>
      </c>
      <c r="Y173" s="26">
        <f t="shared" si="10"/>
        <v>6.4000000000000001E-2</v>
      </c>
      <c r="Z173" s="26">
        <v>0.41099999999999998</v>
      </c>
      <c r="AA173" s="27">
        <v>0.40376676862012201</v>
      </c>
      <c r="AB173">
        <f t="shared" si="11"/>
        <v>932</v>
      </c>
      <c r="AC173">
        <f t="shared" si="12"/>
        <v>2</v>
      </c>
      <c r="AD173">
        <f t="shared" si="13"/>
        <v>0.1</v>
      </c>
      <c r="AE173">
        <f>'TP Factors'!$D$4</f>
        <v>0.98096512680287296</v>
      </c>
      <c r="AF173">
        <f t="shared" si="14"/>
        <v>0.1</v>
      </c>
    </row>
    <row r="174" spans="1:32">
      <c r="A174" s="22" t="s">
        <v>109</v>
      </c>
      <c r="B174" s="22">
        <v>14</v>
      </c>
      <c r="C174" s="22" t="s">
        <v>110</v>
      </c>
      <c r="D174" s="23">
        <v>33.47</v>
      </c>
      <c r="E174" s="22" t="s">
        <v>111</v>
      </c>
      <c r="F174" s="22">
        <v>3456</v>
      </c>
      <c r="G174" s="24">
        <v>30.5</v>
      </c>
      <c r="H174" s="22" t="s">
        <v>112</v>
      </c>
      <c r="I174" s="22" t="s">
        <v>113</v>
      </c>
      <c r="J174" s="22">
        <v>1523</v>
      </c>
      <c r="K174" s="25">
        <v>485.08927436499999</v>
      </c>
      <c r="L174" s="25">
        <v>11653.8945926</v>
      </c>
      <c r="M174" s="23">
        <v>2.92</v>
      </c>
      <c r="N174" s="23">
        <v>0.77</v>
      </c>
      <c r="O174" s="22">
        <v>37405</v>
      </c>
      <c r="P174" s="22">
        <v>36457</v>
      </c>
      <c r="Q174" s="26">
        <v>37405</v>
      </c>
      <c r="R174" s="26">
        <v>3100</v>
      </c>
      <c r="S174" s="22" t="s">
        <v>120</v>
      </c>
      <c r="T174" s="26">
        <v>54.65</v>
      </c>
      <c r="U174" s="26">
        <v>1</v>
      </c>
      <c r="V174" s="26">
        <v>1.2</v>
      </c>
      <c r="W174" s="26">
        <v>6.4000000000000001E-2</v>
      </c>
      <c r="X174" s="26">
        <f t="shared" si="10"/>
        <v>1.2</v>
      </c>
      <c r="Y174" s="26">
        <f t="shared" si="10"/>
        <v>6.4000000000000001E-2</v>
      </c>
      <c r="Z174" s="26">
        <v>0.1</v>
      </c>
      <c r="AA174" s="27">
        <v>0.97676647737923294</v>
      </c>
      <c r="AB174">
        <f t="shared" si="11"/>
        <v>549</v>
      </c>
      <c r="AC174">
        <f t="shared" si="12"/>
        <v>1</v>
      </c>
      <c r="AD174">
        <f t="shared" si="13"/>
        <v>0.1</v>
      </c>
      <c r="AE174">
        <f>'TP Factors'!$D$4</f>
        <v>0.98096512680287296</v>
      </c>
      <c r="AF174">
        <f t="shared" si="14"/>
        <v>0.1</v>
      </c>
    </row>
    <row r="175" spans="1:32">
      <c r="A175" s="22" t="s">
        <v>109</v>
      </c>
      <c r="B175" s="22">
        <v>14</v>
      </c>
      <c r="C175" s="22" t="s">
        <v>110</v>
      </c>
      <c r="D175" s="23">
        <v>33.47</v>
      </c>
      <c r="E175" s="22" t="s">
        <v>111</v>
      </c>
      <c r="F175" s="22">
        <v>3456</v>
      </c>
      <c r="G175" s="24">
        <v>30.5</v>
      </c>
      <c r="H175" s="22" t="s">
        <v>112</v>
      </c>
      <c r="I175" s="22" t="s">
        <v>113</v>
      </c>
      <c r="J175" s="22">
        <v>98157</v>
      </c>
      <c r="K175" s="25">
        <v>10435.435613</v>
      </c>
      <c r="L175" s="25">
        <v>703442.68306499999</v>
      </c>
      <c r="M175" s="23">
        <v>188.46</v>
      </c>
      <c r="N175" s="23">
        <v>49.67</v>
      </c>
      <c r="O175" s="22">
        <v>36782</v>
      </c>
      <c r="P175" s="22">
        <v>35837</v>
      </c>
      <c r="Q175" s="26">
        <v>36782</v>
      </c>
      <c r="R175" s="26">
        <v>3100</v>
      </c>
      <c r="S175" s="22" t="s">
        <v>114</v>
      </c>
      <c r="T175" s="26">
        <v>54.65</v>
      </c>
      <c r="U175" s="26">
        <v>1</v>
      </c>
      <c r="V175" s="26">
        <v>1.2</v>
      </c>
      <c r="W175" s="26">
        <v>6.4000000000000001E-2</v>
      </c>
      <c r="X175" s="26">
        <f t="shared" si="10"/>
        <v>1.2</v>
      </c>
      <c r="Y175" s="26">
        <f t="shared" si="10"/>
        <v>6.4000000000000001E-2</v>
      </c>
      <c r="Z175" s="26">
        <v>0.41099999999999998</v>
      </c>
      <c r="AA175" s="27">
        <v>3.1337657712582101</v>
      </c>
      <c r="AB175">
        <f t="shared" si="11"/>
        <v>7235</v>
      </c>
      <c r="AC175">
        <f t="shared" si="12"/>
        <v>19</v>
      </c>
      <c r="AD175">
        <f t="shared" si="13"/>
        <v>1</v>
      </c>
      <c r="AE175">
        <f>'TP Factors'!$D$4</f>
        <v>0.98096512680287296</v>
      </c>
      <c r="AF175">
        <f t="shared" si="14"/>
        <v>1</v>
      </c>
    </row>
    <row r="176" spans="1:32">
      <c r="A176" s="22" t="s">
        <v>109</v>
      </c>
      <c r="B176" s="22">
        <v>14</v>
      </c>
      <c r="C176" s="22" t="s">
        <v>110</v>
      </c>
      <c r="D176" s="23">
        <v>33.47</v>
      </c>
      <c r="E176" s="22" t="s">
        <v>111</v>
      </c>
      <c r="F176" s="22">
        <v>3456</v>
      </c>
      <c r="G176" s="24">
        <v>0</v>
      </c>
      <c r="H176" s="22" t="s">
        <v>112</v>
      </c>
      <c r="I176" s="22" t="s">
        <v>113</v>
      </c>
      <c r="J176" s="22">
        <v>4650</v>
      </c>
      <c r="K176" s="25">
        <v>1286.4462452800001</v>
      </c>
      <c r="L176" s="25">
        <v>29475.145880700002</v>
      </c>
      <c r="M176" s="23">
        <v>0</v>
      </c>
      <c r="N176" s="23">
        <v>0</v>
      </c>
      <c r="O176" s="22">
        <v>36294</v>
      </c>
      <c r="P176" s="22">
        <v>35354</v>
      </c>
      <c r="Q176" s="26">
        <v>36294</v>
      </c>
      <c r="R176" s="26">
        <v>3100</v>
      </c>
      <c r="S176" s="22" t="s">
        <v>114</v>
      </c>
      <c r="T176" s="26">
        <v>54.65</v>
      </c>
      <c r="U176" s="26">
        <v>1</v>
      </c>
      <c r="V176" s="26">
        <v>1.2</v>
      </c>
      <c r="W176" s="26">
        <v>6.4000000000000001E-2</v>
      </c>
      <c r="X176" s="26">
        <f t="shared" si="10"/>
        <v>1.2</v>
      </c>
      <c r="Y176" s="26">
        <f t="shared" si="10"/>
        <v>6.4000000000000001E-2</v>
      </c>
      <c r="Z176" s="26">
        <v>0.41099999999999998</v>
      </c>
      <c r="AA176" s="27">
        <v>9.4930527009123196E-3</v>
      </c>
      <c r="AB176">
        <f t="shared" si="11"/>
        <v>22</v>
      </c>
      <c r="AC176">
        <f t="shared" si="12"/>
        <v>0</v>
      </c>
      <c r="AD176">
        <f t="shared" si="13"/>
        <v>0</v>
      </c>
      <c r="AE176">
        <f>'TP Factors'!$D$4</f>
        <v>0.98096512680287296</v>
      </c>
      <c r="AF176">
        <f t="shared" si="14"/>
        <v>0</v>
      </c>
    </row>
    <row r="177" spans="1:32">
      <c r="A177" s="22" t="s">
        <v>109</v>
      </c>
      <c r="B177" s="22">
        <v>14</v>
      </c>
      <c r="C177" s="22" t="s">
        <v>110</v>
      </c>
      <c r="D177" s="23">
        <v>33.47</v>
      </c>
      <c r="E177" s="22" t="s">
        <v>111</v>
      </c>
      <c r="F177" s="22">
        <v>3456</v>
      </c>
      <c r="G177" s="24">
        <v>3</v>
      </c>
      <c r="H177" s="22" t="s">
        <v>112</v>
      </c>
      <c r="I177" s="22" t="s">
        <v>113</v>
      </c>
      <c r="J177" s="22">
        <v>4512</v>
      </c>
      <c r="K177" s="25">
        <v>1725.39197328</v>
      </c>
      <c r="L177" s="25">
        <v>20982.701938400001</v>
      </c>
      <c r="M177" s="23">
        <v>3.16</v>
      </c>
      <c r="N177" s="23">
        <v>0.41</v>
      </c>
      <c r="O177" s="22">
        <v>36779</v>
      </c>
      <c r="P177" s="22">
        <v>35834</v>
      </c>
      <c r="Q177" s="26">
        <v>36779</v>
      </c>
      <c r="R177" s="26">
        <v>3100</v>
      </c>
      <c r="S177" s="22" t="s">
        <v>114</v>
      </c>
      <c r="T177" s="26">
        <v>54.65</v>
      </c>
      <c r="U177" s="26">
        <v>1</v>
      </c>
      <c r="V177" s="26">
        <v>1.2</v>
      </c>
      <c r="W177" s="26">
        <v>6.4000000000000001E-2</v>
      </c>
      <c r="X177" s="26">
        <f t="shared" si="10"/>
        <v>1.2</v>
      </c>
      <c r="Y177" s="26">
        <f t="shared" si="10"/>
        <v>6.4000000000000001E-2</v>
      </c>
      <c r="Z177" s="26">
        <v>0.41099999999999998</v>
      </c>
      <c r="AA177" s="27">
        <v>3.7971877615320199E-2</v>
      </c>
      <c r="AB177">
        <f t="shared" si="11"/>
        <v>88</v>
      </c>
      <c r="AC177">
        <f t="shared" si="12"/>
        <v>0</v>
      </c>
      <c r="AD177">
        <f t="shared" si="13"/>
        <v>0</v>
      </c>
      <c r="AE177">
        <f>'TP Factors'!$D$4</f>
        <v>0.98096512680287296</v>
      </c>
      <c r="AF177">
        <f t="shared" si="14"/>
        <v>0</v>
      </c>
    </row>
    <row r="178" spans="1:32">
      <c r="A178" s="22" t="s">
        <v>109</v>
      </c>
      <c r="B178" s="22">
        <v>14</v>
      </c>
      <c r="C178" s="22" t="s">
        <v>110</v>
      </c>
      <c r="D178" s="23">
        <v>33.47</v>
      </c>
      <c r="E178" s="22" t="s">
        <v>111</v>
      </c>
      <c r="F178" s="22">
        <v>3456</v>
      </c>
      <c r="G178" s="24">
        <v>30.5</v>
      </c>
      <c r="H178" s="22" t="s">
        <v>112</v>
      </c>
      <c r="I178" s="22" t="s">
        <v>113</v>
      </c>
      <c r="J178" s="22">
        <v>98157</v>
      </c>
      <c r="K178" s="25">
        <v>10435.435613</v>
      </c>
      <c r="L178" s="25">
        <v>703442.68306499999</v>
      </c>
      <c r="M178" s="23">
        <v>188.46</v>
      </c>
      <c r="N178" s="23">
        <v>49.67</v>
      </c>
      <c r="O178" s="22">
        <v>36782</v>
      </c>
      <c r="P178" s="22">
        <v>35837</v>
      </c>
      <c r="Q178" s="26">
        <v>36782</v>
      </c>
      <c r="R178" s="26">
        <v>3100</v>
      </c>
      <c r="S178" s="22" t="s">
        <v>114</v>
      </c>
      <c r="T178" s="26">
        <v>54.65</v>
      </c>
      <c r="U178" s="26">
        <v>1</v>
      </c>
      <c r="V178" s="26">
        <v>1.2</v>
      </c>
      <c r="W178" s="26">
        <v>6.4000000000000001E-2</v>
      </c>
      <c r="X178" s="26">
        <f t="shared" si="10"/>
        <v>1.2</v>
      </c>
      <c r="Y178" s="26">
        <f t="shared" si="10"/>
        <v>6.4000000000000001E-2</v>
      </c>
      <c r="Z178" s="26">
        <v>0.41099999999999998</v>
      </c>
      <c r="AA178" s="27">
        <v>36.367295046199999</v>
      </c>
      <c r="AB178">
        <f t="shared" si="11"/>
        <v>83964</v>
      </c>
      <c r="AC178">
        <f t="shared" si="12"/>
        <v>222</v>
      </c>
      <c r="AD178">
        <f t="shared" si="13"/>
        <v>11.8</v>
      </c>
      <c r="AE178">
        <f>'TP Factors'!$D$4</f>
        <v>0.98096512680287296</v>
      </c>
      <c r="AF178">
        <f t="shared" si="14"/>
        <v>11.6</v>
      </c>
    </row>
    <row r="179" spans="1:32">
      <c r="A179" s="22" t="s">
        <v>109</v>
      </c>
      <c r="B179" s="22">
        <v>14</v>
      </c>
      <c r="C179" s="22" t="s">
        <v>110</v>
      </c>
      <c r="D179" s="23">
        <v>33.47</v>
      </c>
      <c r="E179" s="22" t="s">
        <v>111</v>
      </c>
      <c r="F179" s="22">
        <v>3456</v>
      </c>
      <c r="G179" s="24">
        <v>30.5</v>
      </c>
      <c r="H179" s="22" t="s">
        <v>112</v>
      </c>
      <c r="I179" s="22" t="s">
        <v>113</v>
      </c>
      <c r="J179" s="22">
        <v>1523</v>
      </c>
      <c r="K179" s="25">
        <v>485.08927436499999</v>
      </c>
      <c r="L179" s="25">
        <v>11653.8945926</v>
      </c>
      <c r="M179" s="23">
        <v>2.92</v>
      </c>
      <c r="N179" s="23">
        <v>0.77</v>
      </c>
      <c r="O179" s="22">
        <v>37405</v>
      </c>
      <c r="P179" s="22">
        <v>36457</v>
      </c>
      <c r="Q179" s="26">
        <v>37405</v>
      </c>
      <c r="R179" s="26">
        <v>3100</v>
      </c>
      <c r="S179" s="22" t="s">
        <v>120</v>
      </c>
      <c r="T179" s="26">
        <v>54.65</v>
      </c>
      <c r="U179" s="26">
        <v>1</v>
      </c>
      <c r="V179" s="26">
        <v>1.2</v>
      </c>
      <c r="W179" s="26">
        <v>6.4000000000000001E-2</v>
      </c>
      <c r="X179" s="26">
        <f t="shared" si="10"/>
        <v>1.2</v>
      </c>
      <c r="Y179" s="26">
        <f t="shared" si="10"/>
        <v>6.4000000000000001E-2</v>
      </c>
      <c r="Z179" s="26">
        <v>0.1</v>
      </c>
      <c r="AA179" s="27">
        <v>0.73865740048922701</v>
      </c>
      <c r="AB179">
        <f t="shared" si="11"/>
        <v>415</v>
      </c>
      <c r="AC179">
        <f t="shared" si="12"/>
        <v>1</v>
      </c>
      <c r="AD179">
        <f t="shared" si="13"/>
        <v>0.1</v>
      </c>
      <c r="AE179">
        <f>'TP Factors'!$D$4</f>
        <v>0.98096512680287296</v>
      </c>
      <c r="AF179">
        <f t="shared" si="14"/>
        <v>0.1</v>
      </c>
    </row>
    <row r="180" spans="1:32">
      <c r="A180" s="22" t="s">
        <v>109</v>
      </c>
      <c r="B180" s="22">
        <v>14</v>
      </c>
      <c r="C180" s="22" t="s">
        <v>110</v>
      </c>
      <c r="D180" s="23">
        <v>33.47</v>
      </c>
      <c r="E180" s="22" t="s">
        <v>111</v>
      </c>
      <c r="F180" s="22">
        <v>3456</v>
      </c>
      <c r="G180" s="24">
        <v>3</v>
      </c>
      <c r="H180" s="22" t="s">
        <v>112</v>
      </c>
      <c r="I180" s="22" t="s">
        <v>113</v>
      </c>
      <c r="J180" s="22">
        <v>2243</v>
      </c>
      <c r="K180" s="25">
        <v>485.90675002</v>
      </c>
      <c r="L180" s="25">
        <v>10431.6112758</v>
      </c>
      <c r="M180" s="23">
        <v>1.57</v>
      </c>
      <c r="N180" s="23">
        <v>0.2</v>
      </c>
      <c r="O180" s="22">
        <v>37501</v>
      </c>
      <c r="P180" s="22">
        <v>36553</v>
      </c>
      <c r="Q180" s="26">
        <v>37501</v>
      </c>
      <c r="R180" s="26">
        <v>3100</v>
      </c>
      <c r="S180" s="22" t="s">
        <v>130</v>
      </c>
      <c r="T180" s="26">
        <v>54.65</v>
      </c>
      <c r="U180" s="26">
        <v>1</v>
      </c>
      <c r="V180" s="26">
        <v>1.2</v>
      </c>
      <c r="W180" s="26">
        <v>6.4000000000000001E-2</v>
      </c>
      <c r="X180" s="26">
        <f t="shared" si="10"/>
        <v>1.2</v>
      </c>
      <c r="Y180" s="26">
        <f t="shared" si="10"/>
        <v>6.4000000000000001E-2</v>
      </c>
      <c r="Z180" s="26">
        <v>0.41099999999999998</v>
      </c>
      <c r="AA180" s="27">
        <v>1.88804337054128E-2</v>
      </c>
      <c r="AB180">
        <f t="shared" si="11"/>
        <v>44</v>
      </c>
      <c r="AC180">
        <f t="shared" si="12"/>
        <v>0</v>
      </c>
      <c r="AD180">
        <f t="shared" si="13"/>
        <v>0</v>
      </c>
      <c r="AE180">
        <f>'TP Factors'!$D$4</f>
        <v>0.98096512680287296</v>
      </c>
      <c r="AF180">
        <f t="shared" si="14"/>
        <v>0</v>
      </c>
    </row>
    <row r="181" spans="1:32">
      <c r="A181" s="22" t="s">
        <v>109</v>
      </c>
      <c r="B181" s="22">
        <v>14</v>
      </c>
      <c r="C181" s="22" t="s">
        <v>110</v>
      </c>
      <c r="D181" s="23">
        <v>33.47</v>
      </c>
      <c r="E181" s="22" t="s">
        <v>111</v>
      </c>
      <c r="F181" s="22">
        <v>3456</v>
      </c>
      <c r="G181" s="24">
        <v>30.5</v>
      </c>
      <c r="H181" s="22" t="s">
        <v>112</v>
      </c>
      <c r="I181" s="22" t="s">
        <v>113</v>
      </c>
      <c r="J181" s="22">
        <v>248</v>
      </c>
      <c r="K181" s="25">
        <v>289.06345635000002</v>
      </c>
      <c r="L181" s="25">
        <v>1574.94430042</v>
      </c>
      <c r="M181" s="23">
        <v>0.48</v>
      </c>
      <c r="N181" s="23">
        <v>0.13</v>
      </c>
      <c r="O181" s="22">
        <v>37562</v>
      </c>
      <c r="P181" s="22">
        <v>36614</v>
      </c>
      <c r="Q181" s="26">
        <v>37562</v>
      </c>
      <c r="R181" s="26">
        <v>3100</v>
      </c>
      <c r="S181" s="22" t="s">
        <v>130</v>
      </c>
      <c r="T181" s="26">
        <v>54.65</v>
      </c>
      <c r="U181" s="26">
        <v>1</v>
      </c>
      <c r="V181" s="26">
        <v>1.2</v>
      </c>
      <c r="W181" s="26">
        <v>6.4000000000000001E-2</v>
      </c>
      <c r="X181" s="26">
        <f t="shared" si="10"/>
        <v>1.2</v>
      </c>
      <c r="Y181" s="26">
        <f t="shared" si="10"/>
        <v>6.4000000000000001E-2</v>
      </c>
      <c r="Z181" s="26">
        <v>0.41099999999999998</v>
      </c>
      <c r="AA181" s="27">
        <v>0.38793875208945899</v>
      </c>
      <c r="AB181">
        <f t="shared" si="11"/>
        <v>896</v>
      </c>
      <c r="AC181">
        <f t="shared" si="12"/>
        <v>2</v>
      </c>
      <c r="AD181">
        <f t="shared" si="13"/>
        <v>0.1</v>
      </c>
      <c r="AE181">
        <f>'TP Factors'!$D$4</f>
        <v>0.98096512680287296</v>
      </c>
      <c r="AF181">
        <f t="shared" si="14"/>
        <v>0.1</v>
      </c>
    </row>
    <row r="182" spans="1:32">
      <c r="A182" s="22" t="s">
        <v>109</v>
      </c>
      <c r="B182" s="22">
        <v>14</v>
      </c>
      <c r="C182" s="22" t="s">
        <v>110</v>
      </c>
      <c r="D182" s="23">
        <v>33.47</v>
      </c>
      <c r="E182" s="22" t="s">
        <v>111</v>
      </c>
      <c r="F182" s="22">
        <v>3456</v>
      </c>
      <c r="G182" s="24">
        <v>3</v>
      </c>
      <c r="H182" s="22" t="s">
        <v>112</v>
      </c>
      <c r="I182" s="22" t="s">
        <v>113</v>
      </c>
      <c r="J182" s="22">
        <v>118</v>
      </c>
      <c r="K182" s="25">
        <v>95.502938698700007</v>
      </c>
      <c r="L182" s="25">
        <v>547.94267091500001</v>
      </c>
      <c r="M182" s="23">
        <v>0.08</v>
      </c>
      <c r="N182" s="23">
        <v>0.01</v>
      </c>
      <c r="O182" s="22">
        <v>37762</v>
      </c>
      <c r="P182" s="22">
        <v>36814</v>
      </c>
      <c r="Q182" s="26">
        <v>37762</v>
      </c>
      <c r="R182" s="26">
        <v>3100</v>
      </c>
      <c r="S182" s="22" t="s">
        <v>114</v>
      </c>
      <c r="T182" s="26">
        <v>54.65</v>
      </c>
      <c r="U182" s="26">
        <v>1</v>
      </c>
      <c r="V182" s="26">
        <v>1.2</v>
      </c>
      <c r="W182" s="26">
        <v>6.4000000000000001E-2</v>
      </c>
      <c r="X182" s="26">
        <f t="shared" si="10"/>
        <v>1.2</v>
      </c>
      <c r="Y182" s="26">
        <f t="shared" si="10"/>
        <v>6.4000000000000001E-2</v>
      </c>
      <c r="Z182" s="26">
        <v>0.41099999999999998</v>
      </c>
      <c r="AA182" s="27">
        <v>2.09228415436869E-3</v>
      </c>
      <c r="AB182">
        <f t="shared" si="11"/>
        <v>5</v>
      </c>
      <c r="AC182">
        <f t="shared" si="12"/>
        <v>0</v>
      </c>
      <c r="AD182">
        <f t="shared" si="13"/>
        <v>0</v>
      </c>
      <c r="AE182">
        <f>'TP Factors'!$D$4</f>
        <v>0.98096512680287296</v>
      </c>
      <c r="AF182">
        <f t="shared" si="14"/>
        <v>0</v>
      </c>
    </row>
    <row r="183" spans="1:32">
      <c r="A183" s="22" t="s">
        <v>109</v>
      </c>
      <c r="B183" s="22">
        <v>14</v>
      </c>
      <c r="C183" s="22" t="s">
        <v>110</v>
      </c>
      <c r="D183" s="23">
        <v>33.47</v>
      </c>
      <c r="E183" s="22" t="s">
        <v>111</v>
      </c>
      <c r="F183" s="22">
        <v>3456</v>
      </c>
      <c r="G183" s="24">
        <v>0</v>
      </c>
      <c r="H183" s="22" t="s">
        <v>112</v>
      </c>
      <c r="I183" s="22" t="s">
        <v>113</v>
      </c>
      <c r="J183" s="22">
        <v>692</v>
      </c>
      <c r="K183" s="25">
        <v>551.13468014099999</v>
      </c>
      <c r="L183" s="25">
        <v>4383.4644711499996</v>
      </c>
      <c r="M183" s="23">
        <v>0</v>
      </c>
      <c r="N183" s="23">
        <v>0</v>
      </c>
      <c r="O183" s="22">
        <v>37817</v>
      </c>
      <c r="P183" s="22">
        <v>36869</v>
      </c>
      <c r="Q183" s="26">
        <v>37817</v>
      </c>
      <c r="R183" s="26">
        <v>3100</v>
      </c>
      <c r="S183" s="22" t="s">
        <v>114</v>
      </c>
      <c r="T183" s="26">
        <v>54.65</v>
      </c>
      <c r="U183" s="26">
        <v>1</v>
      </c>
      <c r="V183" s="26">
        <v>1.2</v>
      </c>
      <c r="W183" s="26">
        <v>6.4000000000000001E-2</v>
      </c>
      <c r="X183" s="26">
        <f t="shared" si="10"/>
        <v>1.2</v>
      </c>
      <c r="Y183" s="26">
        <f t="shared" si="10"/>
        <v>6.4000000000000001E-2</v>
      </c>
      <c r="Z183" s="26">
        <v>0.41099999999999998</v>
      </c>
      <c r="AA183" s="27">
        <v>3.92691411410898E-2</v>
      </c>
      <c r="AB183">
        <f t="shared" si="11"/>
        <v>91</v>
      </c>
      <c r="AC183">
        <f t="shared" si="12"/>
        <v>0</v>
      </c>
      <c r="AD183">
        <f t="shared" si="13"/>
        <v>0</v>
      </c>
      <c r="AE183">
        <f>'TP Factors'!$D$4</f>
        <v>0.98096512680287296</v>
      </c>
      <c r="AF183">
        <f t="shared" si="14"/>
        <v>0</v>
      </c>
    </row>
    <row r="184" spans="1:32">
      <c r="A184" s="22" t="s">
        <v>109</v>
      </c>
      <c r="B184" s="22">
        <v>14</v>
      </c>
      <c r="C184" s="22" t="s">
        <v>110</v>
      </c>
      <c r="D184" s="23">
        <v>33.47</v>
      </c>
      <c r="E184" s="22" t="s">
        <v>111</v>
      </c>
      <c r="F184" s="22">
        <v>3456</v>
      </c>
      <c r="G184" s="24">
        <v>30.5</v>
      </c>
      <c r="H184" s="22" t="s">
        <v>112</v>
      </c>
      <c r="I184" s="22" t="s">
        <v>113</v>
      </c>
      <c r="J184" s="22">
        <v>98157</v>
      </c>
      <c r="K184" s="25">
        <v>10435.435613</v>
      </c>
      <c r="L184" s="25">
        <v>703442.68306499999</v>
      </c>
      <c r="M184" s="23">
        <v>188.46</v>
      </c>
      <c r="N184" s="23">
        <v>49.67</v>
      </c>
      <c r="O184" s="22">
        <v>36782</v>
      </c>
      <c r="P184" s="22">
        <v>35837</v>
      </c>
      <c r="Q184" s="26">
        <v>36782</v>
      </c>
      <c r="R184" s="26">
        <v>3100</v>
      </c>
      <c r="S184" s="22" t="s">
        <v>114</v>
      </c>
      <c r="T184" s="26">
        <v>54.65</v>
      </c>
      <c r="U184" s="26">
        <v>1</v>
      </c>
      <c r="V184" s="26">
        <v>1.2</v>
      </c>
      <c r="W184" s="26">
        <v>6.4000000000000001E-2</v>
      </c>
      <c r="X184" s="26">
        <f t="shared" si="10"/>
        <v>1.2</v>
      </c>
      <c r="Y184" s="26">
        <f t="shared" si="10"/>
        <v>6.4000000000000001E-2</v>
      </c>
      <c r="Z184" s="26">
        <v>0.41099999999999998</v>
      </c>
      <c r="AA184" s="27">
        <v>3.5816728393928599</v>
      </c>
      <c r="AB184">
        <f t="shared" si="11"/>
        <v>8269</v>
      </c>
      <c r="AC184">
        <f t="shared" si="12"/>
        <v>22</v>
      </c>
      <c r="AD184">
        <f t="shared" si="13"/>
        <v>1.2</v>
      </c>
      <c r="AE184">
        <f>'TP Factors'!$D$4</f>
        <v>0.98096512680287296</v>
      </c>
      <c r="AF184">
        <f t="shared" si="14"/>
        <v>1.2</v>
      </c>
    </row>
    <row r="185" spans="1:32">
      <c r="A185" s="22" t="s">
        <v>109</v>
      </c>
      <c r="B185" s="22">
        <v>14</v>
      </c>
      <c r="C185" s="22" t="s">
        <v>110</v>
      </c>
      <c r="D185" s="23">
        <v>33.47</v>
      </c>
      <c r="E185" s="22" t="s">
        <v>111</v>
      </c>
      <c r="F185" s="22">
        <v>3456</v>
      </c>
      <c r="G185" s="24">
        <v>30.5</v>
      </c>
      <c r="H185" s="22" t="s">
        <v>112</v>
      </c>
      <c r="I185" s="22" t="s">
        <v>113</v>
      </c>
      <c r="J185" s="22">
        <v>12566</v>
      </c>
      <c r="K185" s="25">
        <v>2546.99393147</v>
      </c>
      <c r="L185" s="25">
        <v>90051.805144099999</v>
      </c>
      <c r="M185" s="23">
        <v>24.13</v>
      </c>
      <c r="N185" s="23">
        <v>6.36</v>
      </c>
      <c r="O185" s="22">
        <v>33782</v>
      </c>
      <c r="P185" s="22">
        <v>32876</v>
      </c>
      <c r="Q185" s="26">
        <v>33782</v>
      </c>
      <c r="R185" s="26">
        <v>3100</v>
      </c>
      <c r="S185" s="22" t="s">
        <v>114</v>
      </c>
      <c r="T185" s="26">
        <v>54.65</v>
      </c>
      <c r="U185" s="26">
        <v>1</v>
      </c>
      <c r="V185" s="26">
        <v>1.2</v>
      </c>
      <c r="W185" s="26">
        <v>6.4000000000000001E-2</v>
      </c>
      <c r="X185" s="26">
        <f t="shared" si="10"/>
        <v>1.2</v>
      </c>
      <c r="Y185" s="26">
        <f t="shared" si="10"/>
        <v>6.4000000000000001E-2</v>
      </c>
      <c r="Z185" s="26">
        <v>0.41099999999999998</v>
      </c>
      <c r="AA185" s="27">
        <v>9.7358915164189792</v>
      </c>
      <c r="AB185">
        <f t="shared" si="11"/>
        <v>22478</v>
      </c>
      <c r="AC185">
        <f t="shared" si="12"/>
        <v>59</v>
      </c>
      <c r="AD185">
        <f t="shared" si="13"/>
        <v>3.2</v>
      </c>
      <c r="AE185">
        <f>'TP Factors'!$D$4</f>
        <v>0.98096512680287296</v>
      </c>
      <c r="AF185">
        <f t="shared" si="14"/>
        <v>3.1</v>
      </c>
    </row>
    <row r="186" spans="1:32">
      <c r="A186" s="22" t="s">
        <v>109</v>
      </c>
      <c r="B186" s="22">
        <v>14</v>
      </c>
      <c r="C186" s="22" t="s">
        <v>110</v>
      </c>
      <c r="D186" s="23">
        <v>33.47</v>
      </c>
      <c r="E186" s="22" t="s">
        <v>111</v>
      </c>
      <c r="F186" s="22">
        <v>3456</v>
      </c>
      <c r="G186" s="24">
        <v>30.5</v>
      </c>
      <c r="H186" s="22" t="s">
        <v>112</v>
      </c>
      <c r="I186" s="22" t="s">
        <v>113</v>
      </c>
      <c r="J186" s="22">
        <v>14376</v>
      </c>
      <c r="K186" s="25">
        <v>2892.5953611300001</v>
      </c>
      <c r="L186" s="25">
        <v>103028.60649599999</v>
      </c>
      <c r="M186" s="23">
        <v>27.6</v>
      </c>
      <c r="N186" s="23">
        <v>7.27</v>
      </c>
      <c r="O186" s="22">
        <v>36239</v>
      </c>
      <c r="P186" s="22">
        <v>35299</v>
      </c>
      <c r="Q186" s="26">
        <v>36239</v>
      </c>
      <c r="R186" s="26">
        <v>3100</v>
      </c>
      <c r="S186" s="22" t="s">
        <v>114</v>
      </c>
      <c r="T186" s="26">
        <v>54.65</v>
      </c>
      <c r="U186" s="26">
        <v>1</v>
      </c>
      <c r="V186" s="26">
        <v>1.2</v>
      </c>
      <c r="W186" s="26">
        <v>6.4000000000000001E-2</v>
      </c>
      <c r="X186" s="26">
        <f t="shared" si="10"/>
        <v>1.2</v>
      </c>
      <c r="Y186" s="26">
        <f t="shared" si="10"/>
        <v>6.4000000000000001E-2</v>
      </c>
      <c r="Z186" s="26">
        <v>0.41099999999999998</v>
      </c>
      <c r="AA186" s="27">
        <v>0.12310533889651901</v>
      </c>
      <c r="AB186">
        <f t="shared" si="11"/>
        <v>284</v>
      </c>
      <c r="AC186">
        <f t="shared" si="12"/>
        <v>1</v>
      </c>
      <c r="AD186">
        <f t="shared" si="13"/>
        <v>0</v>
      </c>
      <c r="AE186">
        <f>'TP Factors'!$D$4</f>
        <v>0.98096512680287296</v>
      </c>
      <c r="AF186">
        <f t="shared" si="14"/>
        <v>0</v>
      </c>
    </row>
    <row r="187" spans="1:32">
      <c r="A187" s="22" t="s">
        <v>109</v>
      </c>
      <c r="B187" s="22">
        <v>14</v>
      </c>
      <c r="C187" s="22" t="s">
        <v>110</v>
      </c>
      <c r="D187" s="23">
        <v>33.47</v>
      </c>
      <c r="E187" s="22" t="s">
        <v>111</v>
      </c>
      <c r="F187" s="22">
        <v>3456</v>
      </c>
      <c r="G187" s="24">
        <v>0</v>
      </c>
      <c r="H187" s="22" t="s">
        <v>112</v>
      </c>
      <c r="I187" s="22" t="s">
        <v>113</v>
      </c>
      <c r="J187" s="22">
        <v>475</v>
      </c>
      <c r="K187" s="25">
        <v>346.74214559000001</v>
      </c>
      <c r="L187" s="25">
        <v>3009.7399701700001</v>
      </c>
      <c r="M187" s="23">
        <v>0</v>
      </c>
      <c r="N187" s="23">
        <v>0</v>
      </c>
      <c r="O187" s="22">
        <v>36825</v>
      </c>
      <c r="P187" s="22">
        <v>35878</v>
      </c>
      <c r="Q187" s="26">
        <v>36825</v>
      </c>
      <c r="R187" s="26">
        <v>3100</v>
      </c>
      <c r="S187" s="22" t="s">
        <v>114</v>
      </c>
      <c r="T187" s="26">
        <v>54.65</v>
      </c>
      <c r="U187" s="26">
        <v>1</v>
      </c>
      <c r="V187" s="26">
        <v>1.2</v>
      </c>
      <c r="W187" s="26">
        <v>6.4000000000000001E-2</v>
      </c>
      <c r="X187" s="26">
        <f t="shared" si="10"/>
        <v>1.2</v>
      </c>
      <c r="Y187" s="26">
        <f t="shared" si="10"/>
        <v>6.4000000000000001E-2</v>
      </c>
      <c r="Z187" s="26">
        <v>0.41099999999999998</v>
      </c>
      <c r="AA187" s="27">
        <v>1.72896133879341E-2</v>
      </c>
      <c r="AB187">
        <f t="shared" si="11"/>
        <v>40</v>
      </c>
      <c r="AC187">
        <f t="shared" si="12"/>
        <v>0</v>
      </c>
      <c r="AD187">
        <f t="shared" si="13"/>
        <v>0</v>
      </c>
      <c r="AE187">
        <f>'TP Factors'!$D$4</f>
        <v>0.98096512680287296</v>
      </c>
      <c r="AF187">
        <f t="shared" si="14"/>
        <v>0</v>
      </c>
    </row>
    <row r="188" spans="1:32">
      <c r="A188" s="22" t="s">
        <v>109</v>
      </c>
      <c r="B188" s="22">
        <v>14</v>
      </c>
      <c r="C188" s="22" t="s">
        <v>110</v>
      </c>
      <c r="D188" s="23">
        <v>33.47</v>
      </c>
      <c r="E188" s="22" t="s">
        <v>111</v>
      </c>
      <c r="F188" s="22">
        <v>3456</v>
      </c>
      <c r="G188" s="24">
        <v>30.5</v>
      </c>
      <c r="H188" s="22" t="s">
        <v>112</v>
      </c>
      <c r="I188" s="22" t="s">
        <v>113</v>
      </c>
      <c r="J188" s="22">
        <v>14789</v>
      </c>
      <c r="K188" s="25">
        <v>3011.82787676</v>
      </c>
      <c r="L188" s="25">
        <v>105984.842147</v>
      </c>
      <c r="M188" s="23">
        <v>28.39</v>
      </c>
      <c r="N188" s="23">
        <v>7.48</v>
      </c>
      <c r="O188" s="22">
        <v>36888</v>
      </c>
      <c r="P188" s="22">
        <v>35941</v>
      </c>
      <c r="Q188" s="26">
        <v>36888</v>
      </c>
      <c r="R188" s="26">
        <v>3100</v>
      </c>
      <c r="S188" s="22" t="s">
        <v>114</v>
      </c>
      <c r="T188" s="26">
        <v>54.65</v>
      </c>
      <c r="U188" s="26">
        <v>1</v>
      </c>
      <c r="V188" s="26">
        <v>1.2</v>
      </c>
      <c r="W188" s="26">
        <v>6.4000000000000001E-2</v>
      </c>
      <c r="X188" s="26">
        <f t="shared" si="10"/>
        <v>1.2</v>
      </c>
      <c r="Y188" s="26">
        <f t="shared" si="10"/>
        <v>6.4000000000000001E-2</v>
      </c>
      <c r="Z188" s="26">
        <v>0.41099999999999998</v>
      </c>
      <c r="AA188" s="27">
        <v>5.0329338412259501</v>
      </c>
      <c r="AB188">
        <f t="shared" si="11"/>
        <v>11620</v>
      </c>
      <c r="AC188">
        <f t="shared" si="12"/>
        <v>31</v>
      </c>
      <c r="AD188">
        <f t="shared" si="13"/>
        <v>1.6</v>
      </c>
      <c r="AE188">
        <f>'TP Factors'!$D$4</f>
        <v>0.98096512680287296</v>
      </c>
      <c r="AF188">
        <f t="shared" si="14"/>
        <v>1.6</v>
      </c>
    </row>
    <row r="189" spans="1:32">
      <c r="A189" s="22" t="s">
        <v>109</v>
      </c>
      <c r="B189" s="22">
        <v>14</v>
      </c>
      <c r="C189" s="22" t="s">
        <v>110</v>
      </c>
      <c r="D189" s="23">
        <v>33.47</v>
      </c>
      <c r="E189" s="22" t="s">
        <v>111</v>
      </c>
      <c r="F189" s="22">
        <v>3456</v>
      </c>
      <c r="G189" s="24">
        <v>30.5</v>
      </c>
      <c r="H189" s="22" t="s">
        <v>112</v>
      </c>
      <c r="I189" s="22" t="s">
        <v>113</v>
      </c>
      <c r="J189" s="22">
        <v>388</v>
      </c>
      <c r="K189" s="25">
        <v>413.36405723199999</v>
      </c>
      <c r="L189" s="25">
        <v>2781.8124637699998</v>
      </c>
      <c r="M189" s="23">
        <v>0.74</v>
      </c>
      <c r="N189" s="23">
        <v>0.2</v>
      </c>
      <c r="O189" s="22">
        <v>36974</v>
      </c>
      <c r="P189" s="22">
        <v>36027</v>
      </c>
      <c r="Q189" s="26">
        <v>36974</v>
      </c>
      <c r="R189" s="26">
        <v>3100</v>
      </c>
      <c r="S189" s="22" t="s">
        <v>114</v>
      </c>
      <c r="T189" s="26">
        <v>54.65</v>
      </c>
      <c r="U189" s="26">
        <v>1</v>
      </c>
      <c r="V189" s="26">
        <v>1.2</v>
      </c>
      <c r="W189" s="26">
        <v>6.4000000000000001E-2</v>
      </c>
      <c r="X189" s="26">
        <f t="shared" si="10"/>
        <v>1.2</v>
      </c>
      <c r="Y189" s="26">
        <f t="shared" si="10"/>
        <v>6.4000000000000001E-2</v>
      </c>
      <c r="Z189" s="26">
        <v>0.41099999999999998</v>
      </c>
      <c r="AA189" s="27">
        <v>0.37205829022189602</v>
      </c>
      <c r="AB189">
        <f t="shared" si="11"/>
        <v>859</v>
      </c>
      <c r="AC189">
        <f t="shared" si="12"/>
        <v>2</v>
      </c>
      <c r="AD189">
        <f t="shared" si="13"/>
        <v>0.1</v>
      </c>
      <c r="AE189">
        <f>'TP Factors'!$D$4</f>
        <v>0.98096512680287296</v>
      </c>
      <c r="AF189">
        <f t="shared" si="14"/>
        <v>0.1</v>
      </c>
    </row>
    <row r="190" spans="1:32">
      <c r="A190" s="22" t="s">
        <v>109</v>
      </c>
      <c r="B190" s="22">
        <v>14</v>
      </c>
      <c r="C190" s="22" t="s">
        <v>110</v>
      </c>
      <c r="D190" s="23">
        <v>33.47</v>
      </c>
      <c r="E190" s="22" t="s">
        <v>111</v>
      </c>
      <c r="F190" s="22">
        <v>3456</v>
      </c>
      <c r="G190" s="24">
        <v>30.5</v>
      </c>
      <c r="H190" s="22" t="s">
        <v>112</v>
      </c>
      <c r="I190" s="22" t="s">
        <v>113</v>
      </c>
      <c r="J190" s="22">
        <v>1673</v>
      </c>
      <c r="K190" s="25">
        <v>474.03510106499999</v>
      </c>
      <c r="L190" s="25">
        <v>11986.457280000001</v>
      </c>
      <c r="M190" s="23">
        <v>3.21</v>
      </c>
      <c r="N190" s="23">
        <v>0.85</v>
      </c>
      <c r="O190" s="22">
        <v>37029</v>
      </c>
      <c r="P190" s="22">
        <v>36081</v>
      </c>
      <c r="Q190" s="26">
        <v>37029</v>
      </c>
      <c r="R190" s="26">
        <v>3100</v>
      </c>
      <c r="S190" s="22" t="s">
        <v>114</v>
      </c>
      <c r="T190" s="26">
        <v>54.65</v>
      </c>
      <c r="U190" s="26">
        <v>1</v>
      </c>
      <c r="V190" s="26">
        <v>1.2</v>
      </c>
      <c r="W190" s="26">
        <v>6.4000000000000001E-2</v>
      </c>
      <c r="X190" s="26">
        <f t="shared" si="10"/>
        <v>1.2</v>
      </c>
      <c r="Y190" s="26">
        <f t="shared" si="10"/>
        <v>6.4000000000000001E-2</v>
      </c>
      <c r="Z190" s="26">
        <v>0.41099999999999998</v>
      </c>
      <c r="AA190" s="27">
        <v>2.9619062509526599</v>
      </c>
      <c r="AB190">
        <f t="shared" si="11"/>
        <v>6838</v>
      </c>
      <c r="AC190">
        <f t="shared" si="12"/>
        <v>18</v>
      </c>
      <c r="AD190">
        <f t="shared" si="13"/>
        <v>1</v>
      </c>
      <c r="AE190">
        <f>'TP Factors'!$D$4</f>
        <v>0.98096512680287296</v>
      </c>
      <c r="AF190">
        <f t="shared" si="14"/>
        <v>1</v>
      </c>
    </row>
    <row r="191" spans="1:32">
      <c r="A191" s="22" t="s">
        <v>109</v>
      </c>
      <c r="B191" s="22">
        <v>14</v>
      </c>
      <c r="C191" s="22" t="s">
        <v>110</v>
      </c>
      <c r="D191" s="23">
        <v>33.47</v>
      </c>
      <c r="E191" s="22" t="s">
        <v>111</v>
      </c>
      <c r="F191" s="22">
        <v>3456</v>
      </c>
      <c r="G191" s="24">
        <v>0</v>
      </c>
      <c r="H191" s="22" t="s">
        <v>112</v>
      </c>
      <c r="I191" s="22" t="s">
        <v>113</v>
      </c>
      <c r="J191" s="22">
        <v>2083</v>
      </c>
      <c r="K191" s="25">
        <v>785.03494753899997</v>
      </c>
      <c r="L191" s="25">
        <v>13203.842908299999</v>
      </c>
      <c r="M191" s="23">
        <v>0</v>
      </c>
      <c r="N191" s="23">
        <v>0</v>
      </c>
      <c r="O191" s="22">
        <v>36700</v>
      </c>
      <c r="P191" s="22">
        <v>35757</v>
      </c>
      <c r="Q191" s="26">
        <v>36700</v>
      </c>
      <c r="R191" s="26">
        <v>3100</v>
      </c>
      <c r="S191" s="22" t="s">
        <v>114</v>
      </c>
      <c r="T191" s="26">
        <v>54.65</v>
      </c>
      <c r="U191" s="26">
        <v>1</v>
      </c>
      <c r="V191" s="26">
        <v>1.2</v>
      </c>
      <c r="W191" s="26">
        <v>6.4000000000000001E-2</v>
      </c>
      <c r="X191" s="26">
        <f t="shared" si="10"/>
        <v>1.2</v>
      </c>
      <c r="Y191" s="26">
        <f t="shared" si="10"/>
        <v>6.4000000000000001E-2</v>
      </c>
      <c r="Z191" s="26">
        <v>0.41099999999999998</v>
      </c>
      <c r="AA191" s="27">
        <v>5.36959823733837E-3</v>
      </c>
      <c r="AB191">
        <f t="shared" si="11"/>
        <v>12</v>
      </c>
      <c r="AC191">
        <f t="shared" si="12"/>
        <v>0</v>
      </c>
      <c r="AD191">
        <f t="shared" si="13"/>
        <v>0</v>
      </c>
      <c r="AE191">
        <f>'TP Factors'!$D$4</f>
        <v>0.98096512680287296</v>
      </c>
      <c r="AF191">
        <f t="shared" si="14"/>
        <v>0</v>
      </c>
    </row>
    <row r="192" spans="1:32">
      <c r="A192" s="22" t="s">
        <v>109</v>
      </c>
      <c r="B192" s="22">
        <v>14</v>
      </c>
      <c r="C192" s="22" t="s">
        <v>110</v>
      </c>
      <c r="D192" s="23">
        <v>33.47</v>
      </c>
      <c r="E192" s="22" t="s">
        <v>111</v>
      </c>
      <c r="F192" s="22">
        <v>3456</v>
      </c>
      <c r="G192" s="24">
        <v>3</v>
      </c>
      <c r="H192" s="22" t="s">
        <v>112</v>
      </c>
      <c r="I192" s="22" t="s">
        <v>113</v>
      </c>
      <c r="J192" s="22">
        <v>4512</v>
      </c>
      <c r="K192" s="25">
        <v>1725.39197328</v>
      </c>
      <c r="L192" s="25">
        <v>20982.701938400001</v>
      </c>
      <c r="M192" s="23">
        <v>3.16</v>
      </c>
      <c r="N192" s="23">
        <v>0.41</v>
      </c>
      <c r="O192" s="22">
        <v>36779</v>
      </c>
      <c r="P192" s="22">
        <v>35834</v>
      </c>
      <c r="Q192" s="26">
        <v>36779</v>
      </c>
      <c r="R192" s="26">
        <v>3100</v>
      </c>
      <c r="S192" s="22" t="s">
        <v>114</v>
      </c>
      <c r="T192" s="26">
        <v>54.65</v>
      </c>
      <c r="U192" s="26">
        <v>1</v>
      </c>
      <c r="V192" s="26">
        <v>1.2</v>
      </c>
      <c r="W192" s="26">
        <v>6.4000000000000001E-2</v>
      </c>
      <c r="X192" s="26">
        <f t="shared" si="10"/>
        <v>1.2</v>
      </c>
      <c r="Y192" s="26">
        <f t="shared" si="10"/>
        <v>6.4000000000000001E-2</v>
      </c>
      <c r="Z192" s="26">
        <v>0.41099999999999998</v>
      </c>
      <c r="AA192" s="27">
        <v>3.2005817166954303E-2</v>
      </c>
      <c r="AB192">
        <f t="shared" si="11"/>
        <v>74</v>
      </c>
      <c r="AC192">
        <f t="shared" si="12"/>
        <v>0</v>
      </c>
      <c r="AD192">
        <f t="shared" si="13"/>
        <v>0</v>
      </c>
      <c r="AE192">
        <f>'TP Factors'!$D$4</f>
        <v>0.98096512680287296</v>
      </c>
      <c r="AF192">
        <f t="shared" si="14"/>
        <v>0</v>
      </c>
    </row>
    <row r="193" spans="1:32">
      <c r="A193" s="22" t="s">
        <v>109</v>
      </c>
      <c r="B193" s="22">
        <v>14</v>
      </c>
      <c r="C193" s="22" t="s">
        <v>110</v>
      </c>
      <c r="D193" s="23">
        <v>33.47</v>
      </c>
      <c r="E193" s="22" t="s">
        <v>111</v>
      </c>
      <c r="F193" s="22">
        <v>3456</v>
      </c>
      <c r="G193" s="24">
        <v>3</v>
      </c>
      <c r="H193" s="22" t="s">
        <v>112</v>
      </c>
      <c r="I193" s="22" t="s">
        <v>113</v>
      </c>
      <c r="J193" s="22">
        <v>1930</v>
      </c>
      <c r="K193" s="25">
        <v>537.51856267300002</v>
      </c>
      <c r="L193" s="25">
        <v>8975.0871215400002</v>
      </c>
      <c r="M193" s="23">
        <v>1.35</v>
      </c>
      <c r="N193" s="23">
        <v>0.17</v>
      </c>
      <c r="O193" s="22">
        <v>36780</v>
      </c>
      <c r="P193" s="22">
        <v>35835</v>
      </c>
      <c r="Q193" s="26">
        <v>36780</v>
      </c>
      <c r="R193" s="26">
        <v>3100</v>
      </c>
      <c r="S193" s="22" t="s">
        <v>114</v>
      </c>
      <c r="T193" s="26">
        <v>54.65</v>
      </c>
      <c r="U193" s="26">
        <v>1</v>
      </c>
      <c r="V193" s="26">
        <v>1.2</v>
      </c>
      <c r="W193" s="26">
        <v>6.4000000000000001E-2</v>
      </c>
      <c r="X193" s="26">
        <f t="shared" si="10"/>
        <v>1.2</v>
      </c>
      <c r="Y193" s="26">
        <f t="shared" si="10"/>
        <v>6.4000000000000001E-2</v>
      </c>
      <c r="Z193" s="26">
        <v>0.41099999999999998</v>
      </c>
      <c r="AA193" s="27">
        <v>1.1550564030451901E-2</v>
      </c>
      <c r="AB193">
        <f t="shared" si="11"/>
        <v>27</v>
      </c>
      <c r="AC193">
        <f t="shared" si="12"/>
        <v>0</v>
      </c>
      <c r="AD193">
        <f t="shared" si="13"/>
        <v>0</v>
      </c>
      <c r="AE193">
        <f>'TP Factors'!$D$4</f>
        <v>0.98096512680287296</v>
      </c>
      <c r="AF193">
        <f t="shared" si="14"/>
        <v>0</v>
      </c>
    </row>
    <row r="194" spans="1:32">
      <c r="A194" s="22" t="s">
        <v>109</v>
      </c>
      <c r="B194" s="22">
        <v>14</v>
      </c>
      <c r="C194" s="22" t="s">
        <v>110</v>
      </c>
      <c r="D194" s="23">
        <v>33.47</v>
      </c>
      <c r="E194" s="22" t="s">
        <v>111</v>
      </c>
      <c r="F194" s="22">
        <v>3456</v>
      </c>
      <c r="G194" s="24">
        <v>30.5</v>
      </c>
      <c r="H194" s="22" t="s">
        <v>112</v>
      </c>
      <c r="I194" s="22" t="s">
        <v>113</v>
      </c>
      <c r="J194" s="22">
        <v>98157</v>
      </c>
      <c r="K194" s="25">
        <v>10435.435613</v>
      </c>
      <c r="L194" s="25">
        <v>703442.68306499999</v>
      </c>
      <c r="M194" s="23">
        <v>188.46</v>
      </c>
      <c r="N194" s="23">
        <v>49.67</v>
      </c>
      <c r="O194" s="22">
        <v>36782</v>
      </c>
      <c r="P194" s="22">
        <v>35837</v>
      </c>
      <c r="Q194" s="26">
        <v>36782</v>
      </c>
      <c r="R194" s="26">
        <v>3100</v>
      </c>
      <c r="S194" s="22" t="s">
        <v>114</v>
      </c>
      <c r="T194" s="26">
        <v>54.65</v>
      </c>
      <c r="U194" s="26">
        <v>1</v>
      </c>
      <c r="V194" s="26">
        <v>1.2</v>
      </c>
      <c r="W194" s="26">
        <v>6.4000000000000001E-2</v>
      </c>
      <c r="X194" s="26">
        <f t="shared" si="10"/>
        <v>1.2</v>
      </c>
      <c r="Y194" s="26">
        <f t="shared" si="10"/>
        <v>6.4000000000000001E-2</v>
      </c>
      <c r="Z194" s="26">
        <v>0.41099999999999998</v>
      </c>
      <c r="AA194" s="27">
        <v>13.439935403</v>
      </c>
      <c r="AB194">
        <f t="shared" si="11"/>
        <v>31030</v>
      </c>
      <c r="AC194">
        <f t="shared" si="12"/>
        <v>82</v>
      </c>
      <c r="AD194">
        <f t="shared" si="13"/>
        <v>4.4000000000000004</v>
      </c>
      <c r="AE194">
        <f>'TP Factors'!$D$4</f>
        <v>0.98096512680287296</v>
      </c>
      <c r="AF194">
        <f t="shared" si="14"/>
        <v>4.3</v>
      </c>
    </row>
    <row r="195" spans="1:32">
      <c r="A195" s="22" t="s">
        <v>109</v>
      </c>
      <c r="B195" s="22">
        <v>14</v>
      </c>
      <c r="C195" s="22" t="s">
        <v>110</v>
      </c>
      <c r="D195" s="23">
        <v>33.47</v>
      </c>
      <c r="E195" s="22" t="s">
        <v>111</v>
      </c>
      <c r="F195" s="22">
        <v>3456</v>
      </c>
      <c r="G195" s="24">
        <v>0</v>
      </c>
      <c r="H195" s="22" t="s">
        <v>112</v>
      </c>
      <c r="I195" s="22" t="s">
        <v>113</v>
      </c>
      <c r="J195" s="22">
        <v>25</v>
      </c>
      <c r="K195" s="25">
        <v>121.50389432</v>
      </c>
      <c r="L195" s="25">
        <v>160.81845337600001</v>
      </c>
      <c r="M195" s="23">
        <v>0</v>
      </c>
      <c r="N195" s="23">
        <v>0</v>
      </c>
      <c r="O195" s="22">
        <v>36835</v>
      </c>
      <c r="P195" s="22">
        <v>35888</v>
      </c>
      <c r="Q195" s="26">
        <v>36835</v>
      </c>
      <c r="R195" s="26">
        <v>3100</v>
      </c>
      <c r="S195" s="22" t="s">
        <v>114</v>
      </c>
      <c r="T195" s="26">
        <v>54.65</v>
      </c>
      <c r="U195" s="26">
        <v>1</v>
      </c>
      <c r="V195" s="26">
        <v>1.2</v>
      </c>
      <c r="W195" s="26">
        <v>6.4000000000000001E-2</v>
      </c>
      <c r="X195" s="26">
        <f t="shared" ref="X195:Y241" si="15">V195</f>
        <v>1.2</v>
      </c>
      <c r="Y195" s="26">
        <f t="shared" si="15"/>
        <v>6.4000000000000001E-2</v>
      </c>
      <c r="Z195" s="26">
        <v>0.41099999999999998</v>
      </c>
      <c r="AA195" s="27">
        <v>4.8498744280068E-4</v>
      </c>
      <c r="AB195">
        <f t="shared" ref="AB195:AB242" si="16">ROUND(AA195*Z195*T195*102.79,0)</f>
        <v>1</v>
      </c>
      <c r="AC195">
        <f t="shared" ref="AC195:AC242" si="17">ROUND(X195*AB195*0.002205,0)</f>
        <v>0</v>
      </c>
      <c r="AD195">
        <f t="shared" ref="AD195:AD242" si="18">ROUND(Y195*AB195*0.002205,1)</f>
        <v>0</v>
      </c>
      <c r="AE195">
        <f>'TP Factors'!$D$4</f>
        <v>0.98096512680287296</v>
      </c>
      <c r="AF195">
        <f t="shared" ref="AF195:AF242" si="19">ROUND(AD195*AE195,1)</f>
        <v>0</v>
      </c>
    </row>
    <row r="196" spans="1:32">
      <c r="A196" s="22" t="s">
        <v>109</v>
      </c>
      <c r="B196" s="22">
        <v>14</v>
      </c>
      <c r="C196" s="22" t="s">
        <v>110</v>
      </c>
      <c r="D196" s="23">
        <v>33.47</v>
      </c>
      <c r="E196" s="22" t="s">
        <v>111</v>
      </c>
      <c r="F196" s="22">
        <v>3456</v>
      </c>
      <c r="G196" s="24">
        <v>30.5</v>
      </c>
      <c r="H196" s="22" t="s">
        <v>112</v>
      </c>
      <c r="I196" s="22" t="s">
        <v>113</v>
      </c>
      <c r="J196" s="22">
        <v>82</v>
      </c>
      <c r="K196" s="25">
        <v>104.654823834</v>
      </c>
      <c r="L196" s="25">
        <v>585.91891908299999</v>
      </c>
      <c r="M196" s="23">
        <v>0.16</v>
      </c>
      <c r="N196" s="23">
        <v>0.04</v>
      </c>
      <c r="O196" s="22">
        <v>36850</v>
      </c>
      <c r="P196" s="22">
        <v>35903</v>
      </c>
      <c r="Q196" s="26">
        <v>36850</v>
      </c>
      <c r="R196" s="26">
        <v>3100</v>
      </c>
      <c r="S196" s="22" t="s">
        <v>114</v>
      </c>
      <c r="T196" s="26">
        <v>54.65</v>
      </c>
      <c r="U196" s="26">
        <v>1</v>
      </c>
      <c r="V196" s="26">
        <v>1.2</v>
      </c>
      <c r="W196" s="26">
        <v>6.4000000000000001E-2</v>
      </c>
      <c r="X196" s="26">
        <f t="shared" si="15"/>
        <v>1.2</v>
      </c>
      <c r="Y196" s="26">
        <f t="shared" si="15"/>
        <v>6.4000000000000001E-2</v>
      </c>
      <c r="Z196" s="26">
        <v>0.41099999999999998</v>
      </c>
      <c r="AA196" s="27">
        <v>0.14414968778353801</v>
      </c>
      <c r="AB196">
        <f t="shared" si="16"/>
        <v>333</v>
      </c>
      <c r="AC196">
        <f t="shared" si="17"/>
        <v>1</v>
      </c>
      <c r="AD196">
        <f t="shared" si="18"/>
        <v>0</v>
      </c>
      <c r="AE196">
        <f>'TP Factors'!$D$4</f>
        <v>0.98096512680287296</v>
      </c>
      <c r="AF196">
        <f t="shared" si="19"/>
        <v>0</v>
      </c>
    </row>
    <row r="197" spans="1:32">
      <c r="A197" s="22" t="s">
        <v>109</v>
      </c>
      <c r="B197" s="22">
        <v>14</v>
      </c>
      <c r="C197" s="22" t="s">
        <v>110</v>
      </c>
      <c r="D197" s="23">
        <v>33.47</v>
      </c>
      <c r="E197" s="22" t="s">
        <v>111</v>
      </c>
      <c r="F197" s="22">
        <v>3456</v>
      </c>
      <c r="G197" s="24">
        <v>3</v>
      </c>
      <c r="H197" s="22" t="s">
        <v>112</v>
      </c>
      <c r="I197" s="22" t="s">
        <v>113</v>
      </c>
      <c r="J197" s="22">
        <v>232</v>
      </c>
      <c r="K197" s="25">
        <v>196.26855390200001</v>
      </c>
      <c r="L197" s="25">
        <v>1079.27539976</v>
      </c>
      <c r="M197" s="23">
        <v>0.16</v>
      </c>
      <c r="N197" s="23">
        <v>0.02</v>
      </c>
      <c r="O197" s="22">
        <v>36864</v>
      </c>
      <c r="P197" s="22">
        <v>35917</v>
      </c>
      <c r="Q197" s="26">
        <v>36864</v>
      </c>
      <c r="R197" s="26">
        <v>3100</v>
      </c>
      <c r="S197" s="22" t="s">
        <v>114</v>
      </c>
      <c r="T197" s="26">
        <v>54.65</v>
      </c>
      <c r="U197" s="26">
        <v>1</v>
      </c>
      <c r="V197" s="26">
        <v>1.2</v>
      </c>
      <c r="W197" s="26">
        <v>6.4000000000000001E-2</v>
      </c>
      <c r="X197" s="26">
        <f t="shared" si="15"/>
        <v>1.2</v>
      </c>
      <c r="Y197" s="26">
        <f t="shared" si="15"/>
        <v>6.4000000000000001E-2</v>
      </c>
      <c r="Z197" s="26">
        <v>0.41099999999999998</v>
      </c>
      <c r="AA197" s="27">
        <v>2.0107155353191399E-3</v>
      </c>
      <c r="AB197">
        <f t="shared" si="16"/>
        <v>5</v>
      </c>
      <c r="AC197">
        <f t="shared" si="17"/>
        <v>0</v>
      </c>
      <c r="AD197">
        <f t="shared" si="18"/>
        <v>0</v>
      </c>
      <c r="AE197">
        <f>'TP Factors'!$D$4</f>
        <v>0.98096512680287296</v>
      </c>
      <c r="AF197">
        <f t="shared" si="19"/>
        <v>0</v>
      </c>
    </row>
    <row r="198" spans="1:32">
      <c r="A198" s="22" t="s">
        <v>109</v>
      </c>
      <c r="B198" s="22">
        <v>14</v>
      </c>
      <c r="C198" s="22" t="s">
        <v>110</v>
      </c>
      <c r="D198" s="23">
        <v>33.47</v>
      </c>
      <c r="E198" s="22" t="s">
        <v>111</v>
      </c>
      <c r="F198" s="22">
        <v>3456</v>
      </c>
      <c r="G198" s="24">
        <v>30.5</v>
      </c>
      <c r="H198" s="22" t="s">
        <v>112</v>
      </c>
      <c r="I198" s="22" t="s">
        <v>113</v>
      </c>
      <c r="J198" s="22">
        <v>57</v>
      </c>
      <c r="K198" s="25">
        <v>174.27348469</v>
      </c>
      <c r="L198" s="25">
        <v>408.55576969999998</v>
      </c>
      <c r="M198" s="23">
        <v>0.11</v>
      </c>
      <c r="N198" s="23">
        <v>0.03</v>
      </c>
      <c r="O198" s="22">
        <v>36869</v>
      </c>
      <c r="P198" s="22">
        <v>35922</v>
      </c>
      <c r="Q198" s="26">
        <v>36869</v>
      </c>
      <c r="R198" s="26">
        <v>3100</v>
      </c>
      <c r="S198" s="22" t="s">
        <v>114</v>
      </c>
      <c r="T198" s="26">
        <v>54.65</v>
      </c>
      <c r="U198" s="26">
        <v>1</v>
      </c>
      <c r="V198" s="26">
        <v>1.2</v>
      </c>
      <c r="W198" s="26">
        <v>6.4000000000000001E-2</v>
      </c>
      <c r="X198" s="26">
        <f t="shared" si="15"/>
        <v>1.2</v>
      </c>
      <c r="Y198" s="26">
        <f t="shared" si="15"/>
        <v>6.4000000000000001E-2</v>
      </c>
      <c r="Z198" s="26">
        <v>0.41099999999999998</v>
      </c>
      <c r="AA198" s="27">
        <v>9.9629227781491497E-2</v>
      </c>
      <c r="AB198">
        <f t="shared" si="16"/>
        <v>230</v>
      </c>
      <c r="AC198">
        <f t="shared" si="17"/>
        <v>1</v>
      </c>
      <c r="AD198">
        <f t="shared" si="18"/>
        <v>0</v>
      </c>
      <c r="AE198">
        <f>'TP Factors'!$D$4</f>
        <v>0.98096512680287296</v>
      </c>
      <c r="AF198">
        <f t="shared" si="19"/>
        <v>0</v>
      </c>
    </row>
    <row r="199" spans="1:32">
      <c r="A199" s="22" t="s">
        <v>109</v>
      </c>
      <c r="B199" s="22">
        <v>14</v>
      </c>
      <c r="C199" s="22" t="s">
        <v>110</v>
      </c>
      <c r="D199" s="23">
        <v>33.47</v>
      </c>
      <c r="E199" s="22" t="s">
        <v>111</v>
      </c>
      <c r="F199" s="22">
        <v>3456</v>
      </c>
      <c r="G199" s="24">
        <v>30.5</v>
      </c>
      <c r="H199" s="22" t="s">
        <v>112</v>
      </c>
      <c r="I199" s="22" t="s">
        <v>113</v>
      </c>
      <c r="J199" s="22">
        <v>12566</v>
      </c>
      <c r="K199" s="25">
        <v>2546.99393147</v>
      </c>
      <c r="L199" s="25">
        <v>90051.805144099999</v>
      </c>
      <c r="M199" s="23">
        <v>24.13</v>
      </c>
      <c r="N199" s="23">
        <v>6.36</v>
      </c>
      <c r="O199" s="22">
        <v>33782</v>
      </c>
      <c r="P199" s="22">
        <v>32876</v>
      </c>
      <c r="Q199" s="26">
        <v>33782</v>
      </c>
      <c r="R199" s="26">
        <v>3100</v>
      </c>
      <c r="S199" s="22" t="s">
        <v>114</v>
      </c>
      <c r="T199" s="26">
        <v>54.65</v>
      </c>
      <c r="U199" s="26">
        <v>1</v>
      </c>
      <c r="V199" s="26">
        <v>1.2</v>
      </c>
      <c r="W199" s="26">
        <v>6.4000000000000001E-2</v>
      </c>
      <c r="X199" s="26">
        <f t="shared" si="15"/>
        <v>1.2</v>
      </c>
      <c r="Y199" s="26">
        <f t="shared" si="15"/>
        <v>6.4000000000000001E-2</v>
      </c>
      <c r="Z199" s="26">
        <v>0.41099999999999998</v>
      </c>
      <c r="AA199" s="27">
        <v>0.28937733141065097</v>
      </c>
      <c r="AB199">
        <f t="shared" si="16"/>
        <v>668</v>
      </c>
      <c r="AC199">
        <f t="shared" si="17"/>
        <v>2</v>
      </c>
      <c r="AD199">
        <f t="shared" si="18"/>
        <v>0.1</v>
      </c>
      <c r="AE199">
        <f>'TP Factors'!$D$4</f>
        <v>0.98096512680287296</v>
      </c>
      <c r="AF199">
        <f t="shared" si="19"/>
        <v>0.1</v>
      </c>
    </row>
    <row r="200" spans="1:32">
      <c r="A200" s="22" t="s">
        <v>109</v>
      </c>
      <c r="B200" s="22">
        <v>14</v>
      </c>
      <c r="C200" s="22" t="s">
        <v>110</v>
      </c>
      <c r="D200" s="23">
        <v>33.47</v>
      </c>
      <c r="E200" s="22" t="s">
        <v>111</v>
      </c>
      <c r="F200" s="22">
        <v>3456</v>
      </c>
      <c r="G200" s="24">
        <v>30.5</v>
      </c>
      <c r="H200" s="22" t="s">
        <v>112</v>
      </c>
      <c r="I200" s="22" t="s">
        <v>113</v>
      </c>
      <c r="J200" s="22">
        <v>823</v>
      </c>
      <c r="K200" s="25">
        <v>382.241378328</v>
      </c>
      <c r="L200" s="25">
        <v>5897.6418849000002</v>
      </c>
      <c r="M200" s="23">
        <v>1.58</v>
      </c>
      <c r="N200" s="23">
        <v>0.42</v>
      </c>
      <c r="O200" s="22">
        <v>36238</v>
      </c>
      <c r="P200" s="22">
        <v>35298</v>
      </c>
      <c r="Q200" s="26">
        <v>36238</v>
      </c>
      <c r="R200" s="26">
        <v>3100</v>
      </c>
      <c r="S200" s="22" t="s">
        <v>114</v>
      </c>
      <c r="T200" s="26">
        <v>54.65</v>
      </c>
      <c r="U200" s="26">
        <v>1</v>
      </c>
      <c r="V200" s="26">
        <v>1.2</v>
      </c>
      <c r="W200" s="26">
        <v>6.4000000000000001E-2</v>
      </c>
      <c r="X200" s="26">
        <f t="shared" si="15"/>
        <v>1.2</v>
      </c>
      <c r="Y200" s="26">
        <f t="shared" si="15"/>
        <v>6.4000000000000001E-2</v>
      </c>
      <c r="Z200" s="26">
        <v>0.41099999999999998</v>
      </c>
      <c r="AA200" s="27">
        <v>1.26296852933374</v>
      </c>
      <c r="AB200">
        <f t="shared" si="16"/>
        <v>2916</v>
      </c>
      <c r="AC200">
        <f t="shared" si="17"/>
        <v>8</v>
      </c>
      <c r="AD200">
        <f t="shared" si="18"/>
        <v>0.4</v>
      </c>
      <c r="AE200">
        <f>'TP Factors'!$D$4</f>
        <v>0.98096512680287296</v>
      </c>
      <c r="AF200">
        <f t="shared" si="19"/>
        <v>0.4</v>
      </c>
    </row>
    <row r="201" spans="1:32">
      <c r="A201" s="22" t="s">
        <v>109</v>
      </c>
      <c r="B201" s="22">
        <v>14</v>
      </c>
      <c r="C201" s="22" t="s">
        <v>110</v>
      </c>
      <c r="D201" s="23">
        <v>33.47</v>
      </c>
      <c r="E201" s="22" t="s">
        <v>111</v>
      </c>
      <c r="F201" s="22">
        <v>3456</v>
      </c>
      <c r="G201" s="24">
        <v>30.5</v>
      </c>
      <c r="H201" s="22" t="s">
        <v>112</v>
      </c>
      <c r="I201" s="22" t="s">
        <v>113</v>
      </c>
      <c r="J201" s="22">
        <v>14376</v>
      </c>
      <c r="K201" s="25">
        <v>2892.5953611300001</v>
      </c>
      <c r="L201" s="25">
        <v>103028.60649599999</v>
      </c>
      <c r="M201" s="23">
        <v>27.6</v>
      </c>
      <c r="N201" s="23">
        <v>7.27</v>
      </c>
      <c r="O201" s="22">
        <v>36239</v>
      </c>
      <c r="P201" s="22">
        <v>35299</v>
      </c>
      <c r="Q201" s="26">
        <v>36239</v>
      </c>
      <c r="R201" s="26">
        <v>3100</v>
      </c>
      <c r="S201" s="22" t="s">
        <v>114</v>
      </c>
      <c r="T201" s="26">
        <v>54.65</v>
      </c>
      <c r="U201" s="26">
        <v>1</v>
      </c>
      <c r="V201" s="26">
        <v>1.2</v>
      </c>
      <c r="W201" s="26">
        <v>6.4000000000000001E-2</v>
      </c>
      <c r="X201" s="26">
        <f t="shared" si="15"/>
        <v>1.2</v>
      </c>
      <c r="Y201" s="26">
        <f t="shared" si="15"/>
        <v>6.4000000000000001E-2</v>
      </c>
      <c r="Z201" s="26">
        <v>0.41099999999999998</v>
      </c>
      <c r="AA201" s="27">
        <v>24.300024282799999</v>
      </c>
      <c r="AB201">
        <f t="shared" si="16"/>
        <v>56103</v>
      </c>
      <c r="AC201">
        <f t="shared" si="17"/>
        <v>148</v>
      </c>
      <c r="AD201">
        <f t="shared" si="18"/>
        <v>7.9</v>
      </c>
      <c r="AE201">
        <f>'TP Factors'!$D$4</f>
        <v>0.98096512680287296</v>
      </c>
      <c r="AF201">
        <f t="shared" si="19"/>
        <v>7.7</v>
      </c>
    </row>
    <row r="202" spans="1:32">
      <c r="A202" s="22" t="s">
        <v>109</v>
      </c>
      <c r="B202" s="22">
        <v>14</v>
      </c>
      <c r="C202" s="22" t="s">
        <v>110</v>
      </c>
      <c r="D202" s="23">
        <v>33.47</v>
      </c>
      <c r="E202" s="22" t="s">
        <v>111</v>
      </c>
      <c r="F202" s="22">
        <v>3456</v>
      </c>
      <c r="G202" s="24">
        <v>0</v>
      </c>
      <c r="H202" s="22" t="s">
        <v>112</v>
      </c>
      <c r="I202" s="22" t="s">
        <v>113</v>
      </c>
      <c r="J202" s="22">
        <v>6838</v>
      </c>
      <c r="K202" s="25">
        <v>1471.0372207299999</v>
      </c>
      <c r="L202" s="25">
        <v>43342.315596499997</v>
      </c>
      <c r="M202" s="23">
        <v>0</v>
      </c>
      <c r="N202" s="23">
        <v>0</v>
      </c>
      <c r="O202" s="22">
        <v>36674</v>
      </c>
      <c r="P202" s="22">
        <v>35731</v>
      </c>
      <c r="Q202" s="26">
        <v>36674</v>
      </c>
      <c r="R202" s="26">
        <v>3100</v>
      </c>
      <c r="S202" s="22" t="s">
        <v>114</v>
      </c>
      <c r="T202" s="26">
        <v>54.65</v>
      </c>
      <c r="U202" s="26">
        <v>1</v>
      </c>
      <c r="V202" s="26">
        <v>1.2</v>
      </c>
      <c r="W202" s="26">
        <v>6.4000000000000001E-2</v>
      </c>
      <c r="X202" s="26">
        <f t="shared" si="15"/>
        <v>1.2</v>
      </c>
      <c r="Y202" s="26">
        <f t="shared" si="15"/>
        <v>6.4000000000000001E-2</v>
      </c>
      <c r="Z202" s="26">
        <v>0.41099999999999998</v>
      </c>
      <c r="AA202" s="27">
        <v>2.3376396650971799E-3</v>
      </c>
      <c r="AB202">
        <f t="shared" si="16"/>
        <v>5</v>
      </c>
      <c r="AC202">
        <f t="shared" si="17"/>
        <v>0</v>
      </c>
      <c r="AD202">
        <f t="shared" si="18"/>
        <v>0</v>
      </c>
      <c r="AE202">
        <f>'TP Factors'!$D$4</f>
        <v>0.98096512680287296</v>
      </c>
      <c r="AF202">
        <f t="shared" si="19"/>
        <v>0</v>
      </c>
    </row>
    <row r="203" spans="1:32">
      <c r="A203" s="22" t="s">
        <v>109</v>
      </c>
      <c r="B203" s="22">
        <v>14</v>
      </c>
      <c r="C203" s="22" t="s">
        <v>110</v>
      </c>
      <c r="D203" s="23">
        <v>33.47</v>
      </c>
      <c r="E203" s="22" t="s">
        <v>111</v>
      </c>
      <c r="F203" s="22">
        <v>3456</v>
      </c>
      <c r="G203" s="24">
        <v>0</v>
      </c>
      <c r="H203" s="22" t="s">
        <v>112</v>
      </c>
      <c r="I203" s="22" t="s">
        <v>113</v>
      </c>
      <c r="J203" s="22">
        <v>1009</v>
      </c>
      <c r="K203" s="25">
        <v>412.78119252599998</v>
      </c>
      <c r="L203" s="25">
        <v>6396.7425131999998</v>
      </c>
      <c r="M203" s="23">
        <v>0</v>
      </c>
      <c r="N203" s="23">
        <v>0</v>
      </c>
      <c r="O203" s="22">
        <v>36710</v>
      </c>
      <c r="P203" s="22">
        <v>35767</v>
      </c>
      <c r="Q203" s="26">
        <v>36710</v>
      </c>
      <c r="R203" s="26">
        <v>3100</v>
      </c>
      <c r="S203" s="22" t="s">
        <v>114</v>
      </c>
      <c r="T203" s="26">
        <v>54.65</v>
      </c>
      <c r="U203" s="26">
        <v>1</v>
      </c>
      <c r="V203" s="26">
        <v>1.2</v>
      </c>
      <c r="W203" s="26">
        <v>6.4000000000000001E-2</v>
      </c>
      <c r="X203" s="26">
        <f t="shared" si="15"/>
        <v>1.2</v>
      </c>
      <c r="Y203" s="26">
        <f t="shared" si="15"/>
        <v>6.4000000000000001E-2</v>
      </c>
      <c r="Z203" s="26">
        <v>0.41099999999999998</v>
      </c>
      <c r="AA203" s="27">
        <v>1.43144895313731E-2</v>
      </c>
      <c r="AB203">
        <f t="shared" si="16"/>
        <v>33</v>
      </c>
      <c r="AC203">
        <f t="shared" si="17"/>
        <v>0</v>
      </c>
      <c r="AD203">
        <f t="shared" si="18"/>
        <v>0</v>
      </c>
      <c r="AE203">
        <f>'TP Factors'!$D$4</f>
        <v>0.98096512680287296</v>
      </c>
      <c r="AF203">
        <f t="shared" si="19"/>
        <v>0</v>
      </c>
    </row>
    <row r="204" spans="1:32">
      <c r="A204" s="22" t="s">
        <v>109</v>
      </c>
      <c r="B204" s="22">
        <v>14</v>
      </c>
      <c r="C204" s="22" t="s">
        <v>110</v>
      </c>
      <c r="D204" s="23">
        <v>33.47</v>
      </c>
      <c r="E204" s="22" t="s">
        <v>111</v>
      </c>
      <c r="F204" s="22">
        <v>3456</v>
      </c>
      <c r="G204" s="24">
        <v>0</v>
      </c>
      <c r="H204" s="22" t="s">
        <v>112</v>
      </c>
      <c r="I204" s="22" t="s">
        <v>113</v>
      </c>
      <c r="J204" s="22">
        <v>475</v>
      </c>
      <c r="K204" s="25">
        <v>346.74214559000001</v>
      </c>
      <c r="L204" s="25">
        <v>3009.7399701700001</v>
      </c>
      <c r="M204" s="23">
        <v>0</v>
      </c>
      <c r="N204" s="23">
        <v>0</v>
      </c>
      <c r="O204" s="22">
        <v>36825</v>
      </c>
      <c r="P204" s="22">
        <v>35878</v>
      </c>
      <c r="Q204" s="26">
        <v>36825</v>
      </c>
      <c r="R204" s="26">
        <v>3100</v>
      </c>
      <c r="S204" s="22" t="s">
        <v>114</v>
      </c>
      <c r="T204" s="26">
        <v>54.65</v>
      </c>
      <c r="U204" s="26">
        <v>1</v>
      </c>
      <c r="V204" s="26">
        <v>1.2</v>
      </c>
      <c r="W204" s="26">
        <v>6.4000000000000001E-2</v>
      </c>
      <c r="X204" s="26">
        <f t="shared" si="15"/>
        <v>1.2</v>
      </c>
      <c r="Y204" s="26">
        <f t="shared" si="15"/>
        <v>6.4000000000000001E-2</v>
      </c>
      <c r="Z204" s="26">
        <v>0.41099999999999998</v>
      </c>
      <c r="AA204" s="27">
        <v>7.7919635947188703E-3</v>
      </c>
      <c r="AB204">
        <f t="shared" si="16"/>
        <v>18</v>
      </c>
      <c r="AC204">
        <f t="shared" si="17"/>
        <v>0</v>
      </c>
      <c r="AD204">
        <f t="shared" si="18"/>
        <v>0</v>
      </c>
      <c r="AE204">
        <f>'TP Factors'!$D$4</f>
        <v>0.98096512680287296</v>
      </c>
      <c r="AF204">
        <f t="shared" si="19"/>
        <v>0</v>
      </c>
    </row>
    <row r="205" spans="1:32">
      <c r="A205" s="22" t="s">
        <v>109</v>
      </c>
      <c r="B205" s="22">
        <v>14</v>
      </c>
      <c r="C205" s="22" t="s">
        <v>110</v>
      </c>
      <c r="D205" s="23">
        <v>33.47</v>
      </c>
      <c r="E205" s="22" t="s">
        <v>111</v>
      </c>
      <c r="F205" s="22">
        <v>3456</v>
      </c>
      <c r="G205" s="24">
        <v>30.5</v>
      </c>
      <c r="H205" s="22" t="s">
        <v>112</v>
      </c>
      <c r="I205" s="22" t="s">
        <v>113</v>
      </c>
      <c r="J205" s="22">
        <v>524</v>
      </c>
      <c r="K205" s="25">
        <v>256.76870075300002</v>
      </c>
      <c r="L205" s="25">
        <v>3754.8074199799998</v>
      </c>
      <c r="M205" s="23">
        <v>1.01</v>
      </c>
      <c r="N205" s="23">
        <v>0.27</v>
      </c>
      <c r="O205" s="22">
        <v>36840</v>
      </c>
      <c r="P205" s="22">
        <v>35893</v>
      </c>
      <c r="Q205" s="26">
        <v>36840</v>
      </c>
      <c r="R205" s="26">
        <v>3100</v>
      </c>
      <c r="S205" s="22" t="s">
        <v>114</v>
      </c>
      <c r="T205" s="26">
        <v>54.65</v>
      </c>
      <c r="U205" s="26">
        <v>1</v>
      </c>
      <c r="V205" s="26">
        <v>1.2</v>
      </c>
      <c r="W205" s="26">
        <v>6.4000000000000001E-2</v>
      </c>
      <c r="X205" s="26">
        <f t="shared" si="15"/>
        <v>1.2</v>
      </c>
      <c r="Y205" s="26">
        <f t="shared" si="15"/>
        <v>6.4000000000000001E-2</v>
      </c>
      <c r="Z205" s="26">
        <v>0.41099999999999998</v>
      </c>
      <c r="AA205" s="27">
        <v>0.82545043374834504</v>
      </c>
      <c r="AB205">
        <f t="shared" si="16"/>
        <v>1906</v>
      </c>
      <c r="AC205">
        <f t="shared" si="17"/>
        <v>5</v>
      </c>
      <c r="AD205">
        <f t="shared" si="18"/>
        <v>0.3</v>
      </c>
      <c r="AE205">
        <f>'TP Factors'!$D$4</f>
        <v>0.98096512680287296</v>
      </c>
      <c r="AF205">
        <f t="shared" si="19"/>
        <v>0.3</v>
      </c>
    </row>
    <row r="206" spans="1:32">
      <c r="A206" s="22" t="s">
        <v>109</v>
      </c>
      <c r="B206" s="22">
        <v>14</v>
      </c>
      <c r="C206" s="22" t="s">
        <v>110</v>
      </c>
      <c r="D206" s="23">
        <v>33.47</v>
      </c>
      <c r="E206" s="22" t="s">
        <v>111</v>
      </c>
      <c r="F206" s="22">
        <v>3456</v>
      </c>
      <c r="G206" s="24">
        <v>30.5</v>
      </c>
      <c r="H206" s="22" t="s">
        <v>112</v>
      </c>
      <c r="I206" s="22" t="s">
        <v>113</v>
      </c>
      <c r="J206" s="22">
        <v>34</v>
      </c>
      <c r="K206" s="25">
        <v>92.860898226399996</v>
      </c>
      <c r="L206" s="25">
        <v>241.32547240599999</v>
      </c>
      <c r="M206" s="23">
        <v>7.0000000000000007E-2</v>
      </c>
      <c r="N206" s="23">
        <v>0.02</v>
      </c>
      <c r="O206" s="22">
        <v>36871</v>
      </c>
      <c r="P206" s="22">
        <v>35924</v>
      </c>
      <c r="Q206" s="26">
        <v>36871</v>
      </c>
      <c r="R206" s="26">
        <v>3100</v>
      </c>
      <c r="S206" s="22" t="s">
        <v>114</v>
      </c>
      <c r="T206" s="26">
        <v>54.65</v>
      </c>
      <c r="U206" s="26">
        <v>1</v>
      </c>
      <c r="V206" s="26">
        <v>1.2</v>
      </c>
      <c r="W206" s="26">
        <v>6.4000000000000001E-2</v>
      </c>
      <c r="X206" s="26">
        <f t="shared" si="15"/>
        <v>1.2</v>
      </c>
      <c r="Y206" s="26">
        <f t="shared" si="15"/>
        <v>6.4000000000000001E-2</v>
      </c>
      <c r="Z206" s="26">
        <v>0.41099999999999998</v>
      </c>
      <c r="AA206" s="27">
        <v>5.81649594688868E-2</v>
      </c>
      <c r="AB206">
        <f t="shared" si="16"/>
        <v>134</v>
      </c>
      <c r="AC206">
        <f t="shared" si="17"/>
        <v>0</v>
      </c>
      <c r="AD206">
        <f t="shared" si="18"/>
        <v>0</v>
      </c>
      <c r="AE206">
        <f>'TP Factors'!$D$4</f>
        <v>0.98096512680287296</v>
      </c>
      <c r="AF206">
        <f t="shared" si="19"/>
        <v>0</v>
      </c>
    </row>
    <row r="207" spans="1:32">
      <c r="A207" s="22" t="s">
        <v>109</v>
      </c>
      <c r="B207" s="22">
        <v>14</v>
      </c>
      <c r="C207" s="22" t="s">
        <v>110</v>
      </c>
      <c r="D207" s="23">
        <v>33.47</v>
      </c>
      <c r="E207" s="22" t="s">
        <v>111</v>
      </c>
      <c r="F207" s="22">
        <v>3456</v>
      </c>
      <c r="G207" s="24">
        <v>30.5</v>
      </c>
      <c r="H207" s="22" t="s">
        <v>112</v>
      </c>
      <c r="I207" s="22" t="s">
        <v>113</v>
      </c>
      <c r="J207" s="22">
        <v>14789</v>
      </c>
      <c r="K207" s="25">
        <v>3011.82787676</v>
      </c>
      <c r="L207" s="25">
        <v>105984.842147</v>
      </c>
      <c r="M207" s="23">
        <v>28.39</v>
      </c>
      <c r="N207" s="23">
        <v>7.48</v>
      </c>
      <c r="O207" s="22">
        <v>36888</v>
      </c>
      <c r="P207" s="22">
        <v>35941</v>
      </c>
      <c r="Q207" s="26">
        <v>36888</v>
      </c>
      <c r="R207" s="26">
        <v>3100</v>
      </c>
      <c r="S207" s="22" t="s">
        <v>114</v>
      </c>
      <c r="T207" s="26">
        <v>54.65</v>
      </c>
      <c r="U207" s="26">
        <v>1</v>
      </c>
      <c r="V207" s="26">
        <v>1.2</v>
      </c>
      <c r="W207" s="26">
        <v>6.4000000000000001E-2</v>
      </c>
      <c r="X207" s="26">
        <f t="shared" si="15"/>
        <v>1.2</v>
      </c>
      <c r="Y207" s="26">
        <f t="shared" si="15"/>
        <v>6.4000000000000001E-2</v>
      </c>
      <c r="Z207" s="26">
        <v>0.41099999999999998</v>
      </c>
      <c r="AA207" s="27">
        <v>18.859488031200002</v>
      </c>
      <c r="AB207">
        <f t="shared" si="16"/>
        <v>43542</v>
      </c>
      <c r="AC207">
        <f t="shared" si="17"/>
        <v>115</v>
      </c>
      <c r="AD207">
        <f t="shared" si="18"/>
        <v>6.1</v>
      </c>
      <c r="AE207">
        <f>'TP Factors'!$D$4</f>
        <v>0.98096512680287296</v>
      </c>
      <c r="AF207">
        <f t="shared" si="19"/>
        <v>6</v>
      </c>
    </row>
    <row r="208" spans="1:32">
      <c r="A208" s="22" t="s">
        <v>109</v>
      </c>
      <c r="B208" s="22">
        <v>14</v>
      </c>
      <c r="C208" s="22" t="s">
        <v>110</v>
      </c>
      <c r="D208" s="23">
        <v>33.47</v>
      </c>
      <c r="E208" s="22" t="s">
        <v>111</v>
      </c>
      <c r="F208" s="22">
        <v>3456</v>
      </c>
      <c r="G208" s="24">
        <v>0</v>
      </c>
      <c r="H208" s="22" t="s">
        <v>112</v>
      </c>
      <c r="I208" s="22" t="s">
        <v>113</v>
      </c>
      <c r="J208" s="22">
        <v>18</v>
      </c>
      <c r="K208" s="25">
        <v>64.890863398199997</v>
      </c>
      <c r="L208" s="25">
        <v>115.934995251</v>
      </c>
      <c r="M208" s="23">
        <v>0</v>
      </c>
      <c r="N208" s="23">
        <v>0</v>
      </c>
      <c r="O208" s="22">
        <v>36901</v>
      </c>
      <c r="P208" s="22">
        <v>35954</v>
      </c>
      <c r="Q208" s="26">
        <v>36901</v>
      </c>
      <c r="R208" s="26">
        <v>3100</v>
      </c>
      <c r="S208" s="22" t="s">
        <v>114</v>
      </c>
      <c r="T208" s="26">
        <v>54.65</v>
      </c>
      <c r="U208" s="26">
        <v>1</v>
      </c>
      <c r="V208" s="26">
        <v>1.2</v>
      </c>
      <c r="W208" s="26">
        <v>6.4000000000000001E-2</v>
      </c>
      <c r="X208" s="26">
        <f t="shared" si="15"/>
        <v>1.2</v>
      </c>
      <c r="Y208" s="26">
        <f t="shared" si="15"/>
        <v>6.4000000000000001E-2</v>
      </c>
      <c r="Z208" s="26">
        <v>0.41099999999999998</v>
      </c>
      <c r="AA208" s="27">
        <v>2.9607741999558299E-3</v>
      </c>
      <c r="AB208">
        <f t="shared" si="16"/>
        <v>7</v>
      </c>
      <c r="AC208">
        <f t="shared" si="17"/>
        <v>0</v>
      </c>
      <c r="AD208">
        <f t="shared" si="18"/>
        <v>0</v>
      </c>
      <c r="AE208">
        <f>'TP Factors'!$D$4</f>
        <v>0.98096512680287296</v>
      </c>
      <c r="AF208">
        <f t="shared" si="19"/>
        <v>0</v>
      </c>
    </row>
    <row r="209" spans="1:32">
      <c r="A209" s="22" t="s">
        <v>109</v>
      </c>
      <c r="B209" s="22">
        <v>14</v>
      </c>
      <c r="C209" s="22" t="s">
        <v>110</v>
      </c>
      <c r="D209" s="23">
        <v>33.47</v>
      </c>
      <c r="E209" s="22" t="s">
        <v>111</v>
      </c>
      <c r="F209" s="22">
        <v>3456</v>
      </c>
      <c r="G209" s="24">
        <v>30.5</v>
      </c>
      <c r="H209" s="22" t="s">
        <v>112</v>
      </c>
      <c r="I209" s="22" t="s">
        <v>113</v>
      </c>
      <c r="J209" s="22">
        <v>4</v>
      </c>
      <c r="K209" s="25">
        <v>26.702614438800001</v>
      </c>
      <c r="L209" s="25">
        <v>30.654040435199999</v>
      </c>
      <c r="M209" s="23">
        <v>0.01</v>
      </c>
      <c r="N209" s="23">
        <v>0</v>
      </c>
      <c r="O209" s="22">
        <v>36907</v>
      </c>
      <c r="P209" s="22">
        <v>35960</v>
      </c>
      <c r="Q209" s="26">
        <v>36907</v>
      </c>
      <c r="R209" s="26">
        <v>3100</v>
      </c>
      <c r="S209" s="22" t="s">
        <v>114</v>
      </c>
      <c r="T209" s="26">
        <v>54.65</v>
      </c>
      <c r="U209" s="26">
        <v>1</v>
      </c>
      <c r="V209" s="26">
        <v>1.2</v>
      </c>
      <c r="W209" s="26">
        <v>6.4000000000000001E-2</v>
      </c>
      <c r="X209" s="26">
        <f t="shared" si="15"/>
        <v>1.2</v>
      </c>
      <c r="Y209" s="26">
        <f t="shared" si="15"/>
        <v>6.4000000000000001E-2</v>
      </c>
      <c r="Z209" s="26">
        <v>0.41099999999999998</v>
      </c>
      <c r="AA209" s="27">
        <v>6.93859688582576E-3</v>
      </c>
      <c r="AB209">
        <f t="shared" si="16"/>
        <v>16</v>
      </c>
      <c r="AC209">
        <f t="shared" si="17"/>
        <v>0</v>
      </c>
      <c r="AD209">
        <f t="shared" si="18"/>
        <v>0</v>
      </c>
      <c r="AE209">
        <f>'TP Factors'!$D$4</f>
        <v>0.98096512680287296</v>
      </c>
      <c r="AF209">
        <f t="shared" si="19"/>
        <v>0</v>
      </c>
    </row>
    <row r="210" spans="1:32">
      <c r="A210" s="22" t="s">
        <v>109</v>
      </c>
      <c r="B210" s="22">
        <v>14</v>
      </c>
      <c r="C210" s="22" t="s">
        <v>110</v>
      </c>
      <c r="D210" s="23">
        <v>33.47</v>
      </c>
      <c r="E210" s="22" t="s">
        <v>111</v>
      </c>
      <c r="F210" s="22">
        <v>3456</v>
      </c>
      <c r="G210" s="24">
        <v>0</v>
      </c>
      <c r="H210" s="22" t="s">
        <v>112</v>
      </c>
      <c r="I210" s="22" t="s">
        <v>113</v>
      </c>
      <c r="J210" s="22">
        <v>54</v>
      </c>
      <c r="K210" s="25">
        <v>96.577965690799999</v>
      </c>
      <c r="L210" s="25">
        <v>339.62992165899999</v>
      </c>
      <c r="M210" s="23">
        <v>0</v>
      </c>
      <c r="N210" s="23">
        <v>0</v>
      </c>
      <c r="O210" s="22">
        <v>36916</v>
      </c>
      <c r="P210" s="22">
        <v>35969</v>
      </c>
      <c r="Q210" s="26">
        <v>36916</v>
      </c>
      <c r="R210" s="26">
        <v>3100</v>
      </c>
      <c r="S210" s="22" t="s">
        <v>114</v>
      </c>
      <c r="T210" s="26">
        <v>54.65</v>
      </c>
      <c r="U210" s="26">
        <v>1</v>
      </c>
      <c r="V210" s="26">
        <v>1.2</v>
      </c>
      <c r="W210" s="26">
        <v>6.4000000000000001E-2</v>
      </c>
      <c r="X210" s="26">
        <f t="shared" si="15"/>
        <v>1.2</v>
      </c>
      <c r="Y210" s="26">
        <f t="shared" si="15"/>
        <v>6.4000000000000001E-2</v>
      </c>
      <c r="Z210" s="26">
        <v>0.41099999999999998</v>
      </c>
      <c r="AA210" s="27">
        <v>6.1538056883379998E-5</v>
      </c>
      <c r="AB210">
        <f t="shared" si="16"/>
        <v>0</v>
      </c>
      <c r="AC210">
        <f t="shared" si="17"/>
        <v>0</v>
      </c>
      <c r="AD210">
        <f t="shared" si="18"/>
        <v>0</v>
      </c>
      <c r="AE210">
        <f>'TP Factors'!$D$4</f>
        <v>0.98096512680287296</v>
      </c>
      <c r="AF210">
        <f t="shared" si="19"/>
        <v>0</v>
      </c>
    </row>
    <row r="211" spans="1:32">
      <c r="A211" s="22" t="s">
        <v>109</v>
      </c>
      <c r="B211" s="22">
        <v>14</v>
      </c>
      <c r="C211" s="22" t="s">
        <v>110</v>
      </c>
      <c r="D211" s="23">
        <v>33.47</v>
      </c>
      <c r="E211" s="22" t="s">
        <v>111</v>
      </c>
      <c r="F211" s="22">
        <v>3456</v>
      </c>
      <c r="G211" s="24">
        <v>0</v>
      </c>
      <c r="H211" s="22" t="s">
        <v>112</v>
      </c>
      <c r="I211" s="22" t="s">
        <v>113</v>
      </c>
      <c r="J211" s="22">
        <v>73</v>
      </c>
      <c r="K211" s="25">
        <v>98.813936922400003</v>
      </c>
      <c r="L211" s="25">
        <v>462.204309626</v>
      </c>
      <c r="M211" s="23">
        <v>0</v>
      </c>
      <c r="N211" s="23">
        <v>0</v>
      </c>
      <c r="O211" s="22">
        <v>36919</v>
      </c>
      <c r="P211" s="22">
        <v>35972</v>
      </c>
      <c r="Q211" s="26">
        <v>36919</v>
      </c>
      <c r="R211" s="26">
        <v>3100</v>
      </c>
      <c r="S211" s="22" t="s">
        <v>114</v>
      </c>
      <c r="T211" s="26">
        <v>54.65</v>
      </c>
      <c r="U211" s="26">
        <v>1</v>
      </c>
      <c r="V211" s="26">
        <v>1.2</v>
      </c>
      <c r="W211" s="26">
        <v>6.4000000000000001E-2</v>
      </c>
      <c r="X211" s="26">
        <f t="shared" si="15"/>
        <v>1.2</v>
      </c>
      <c r="Y211" s="26">
        <f t="shared" si="15"/>
        <v>6.4000000000000001E-2</v>
      </c>
      <c r="Z211" s="26">
        <v>0.41099999999999998</v>
      </c>
      <c r="AA211" s="27">
        <v>1.53119399227157E-3</v>
      </c>
      <c r="AB211">
        <f t="shared" si="16"/>
        <v>4</v>
      </c>
      <c r="AC211">
        <f t="shared" si="17"/>
        <v>0</v>
      </c>
      <c r="AD211">
        <f t="shared" si="18"/>
        <v>0</v>
      </c>
      <c r="AE211">
        <f>'TP Factors'!$D$4</f>
        <v>0.98096512680287296</v>
      </c>
      <c r="AF211">
        <f t="shared" si="19"/>
        <v>0</v>
      </c>
    </row>
    <row r="212" spans="1:32">
      <c r="A212" s="22" t="s">
        <v>109</v>
      </c>
      <c r="B212" s="22">
        <v>14</v>
      </c>
      <c r="C212" s="22" t="s">
        <v>110</v>
      </c>
      <c r="D212" s="23">
        <v>33.47</v>
      </c>
      <c r="E212" s="22" t="s">
        <v>111</v>
      </c>
      <c r="F212" s="22">
        <v>3456</v>
      </c>
      <c r="G212" s="24">
        <v>0</v>
      </c>
      <c r="H212" s="22" t="s">
        <v>112</v>
      </c>
      <c r="I212" s="22" t="s">
        <v>113</v>
      </c>
      <c r="J212" s="22">
        <v>800</v>
      </c>
      <c r="K212" s="25">
        <v>626.98619507199999</v>
      </c>
      <c r="L212" s="25">
        <v>5071.0938972100003</v>
      </c>
      <c r="M212" s="23">
        <v>0</v>
      </c>
      <c r="N212" s="23">
        <v>0</v>
      </c>
      <c r="O212" s="22">
        <v>36936</v>
      </c>
      <c r="P212" s="22">
        <v>35989</v>
      </c>
      <c r="Q212" s="26">
        <v>36936</v>
      </c>
      <c r="R212" s="26">
        <v>3100</v>
      </c>
      <c r="S212" s="22" t="s">
        <v>114</v>
      </c>
      <c r="T212" s="26">
        <v>54.65</v>
      </c>
      <c r="U212" s="26">
        <v>1</v>
      </c>
      <c r="V212" s="26">
        <v>1.2</v>
      </c>
      <c r="W212" s="26">
        <v>6.4000000000000001E-2</v>
      </c>
      <c r="X212" s="26">
        <f t="shared" si="15"/>
        <v>1.2</v>
      </c>
      <c r="Y212" s="26">
        <f t="shared" si="15"/>
        <v>6.4000000000000001E-2</v>
      </c>
      <c r="Z212" s="26">
        <v>0.41099999999999998</v>
      </c>
      <c r="AA212" s="27">
        <v>6.6010650704075802E-2</v>
      </c>
      <c r="AB212">
        <f t="shared" si="16"/>
        <v>152</v>
      </c>
      <c r="AC212">
        <f t="shared" si="17"/>
        <v>0</v>
      </c>
      <c r="AD212">
        <f t="shared" si="18"/>
        <v>0</v>
      </c>
      <c r="AE212">
        <f>'TP Factors'!$D$4</f>
        <v>0.98096512680287296</v>
      </c>
      <c r="AF212">
        <f t="shared" si="19"/>
        <v>0</v>
      </c>
    </row>
    <row r="213" spans="1:32">
      <c r="A213" s="22" t="s">
        <v>109</v>
      </c>
      <c r="B213" s="22">
        <v>14</v>
      </c>
      <c r="C213" s="22" t="s">
        <v>110</v>
      </c>
      <c r="D213" s="23">
        <v>33.47</v>
      </c>
      <c r="E213" s="22" t="s">
        <v>111</v>
      </c>
      <c r="F213" s="22">
        <v>3456</v>
      </c>
      <c r="G213" s="24">
        <v>30.5</v>
      </c>
      <c r="H213" s="22" t="s">
        <v>112</v>
      </c>
      <c r="I213" s="22" t="s">
        <v>113</v>
      </c>
      <c r="J213" s="22">
        <v>1245</v>
      </c>
      <c r="K213" s="25">
        <v>596.96627009500003</v>
      </c>
      <c r="L213" s="25">
        <v>8925.1632259199996</v>
      </c>
      <c r="M213" s="23">
        <v>2.39</v>
      </c>
      <c r="N213" s="23">
        <v>0.63</v>
      </c>
      <c r="O213" s="22">
        <v>36957</v>
      </c>
      <c r="P213" s="22">
        <v>36010</v>
      </c>
      <c r="Q213" s="26">
        <v>36957</v>
      </c>
      <c r="R213" s="26">
        <v>3100</v>
      </c>
      <c r="S213" s="22" t="s">
        <v>114</v>
      </c>
      <c r="T213" s="26">
        <v>54.65</v>
      </c>
      <c r="U213" s="26">
        <v>1</v>
      </c>
      <c r="V213" s="26">
        <v>1.2</v>
      </c>
      <c r="W213" s="26">
        <v>6.4000000000000001E-2</v>
      </c>
      <c r="X213" s="26">
        <f t="shared" si="15"/>
        <v>1.2</v>
      </c>
      <c r="Y213" s="26">
        <f t="shared" si="15"/>
        <v>6.4000000000000001E-2</v>
      </c>
      <c r="Z213" s="26">
        <v>0.41099999999999998</v>
      </c>
      <c r="AA213" s="27">
        <v>1.6374050402184199</v>
      </c>
      <c r="AB213">
        <f t="shared" si="16"/>
        <v>3780</v>
      </c>
      <c r="AC213">
        <f t="shared" si="17"/>
        <v>10</v>
      </c>
      <c r="AD213">
        <f t="shared" si="18"/>
        <v>0.5</v>
      </c>
      <c r="AE213">
        <f>'TP Factors'!$D$4</f>
        <v>0.98096512680287296</v>
      </c>
      <c r="AF213">
        <f t="shared" si="19"/>
        <v>0.5</v>
      </c>
    </row>
    <row r="214" spans="1:32">
      <c r="A214" s="22" t="s">
        <v>109</v>
      </c>
      <c r="B214" s="22">
        <v>14</v>
      </c>
      <c r="C214" s="22" t="s">
        <v>110</v>
      </c>
      <c r="D214" s="23">
        <v>33.47</v>
      </c>
      <c r="E214" s="22" t="s">
        <v>111</v>
      </c>
      <c r="F214" s="22">
        <v>3456</v>
      </c>
      <c r="G214" s="24">
        <v>30.5</v>
      </c>
      <c r="H214" s="22" t="s">
        <v>112</v>
      </c>
      <c r="I214" s="22" t="s">
        <v>113</v>
      </c>
      <c r="J214" s="22">
        <v>12566</v>
      </c>
      <c r="K214" s="25">
        <v>2546.99393147</v>
      </c>
      <c r="L214" s="25">
        <v>90051.805144099999</v>
      </c>
      <c r="M214" s="23">
        <v>24.13</v>
      </c>
      <c r="N214" s="23">
        <v>6.36</v>
      </c>
      <c r="O214" s="22">
        <v>33782</v>
      </c>
      <c r="P214" s="22">
        <v>32876</v>
      </c>
      <c r="Q214" s="26">
        <v>33782</v>
      </c>
      <c r="R214" s="26">
        <v>3100</v>
      </c>
      <c r="S214" s="22" t="s">
        <v>114</v>
      </c>
      <c r="T214" s="26">
        <v>54.65</v>
      </c>
      <c r="U214" s="26">
        <v>1</v>
      </c>
      <c r="V214" s="26">
        <v>1.2</v>
      </c>
      <c r="W214" s="26">
        <v>6.4000000000000001E-2</v>
      </c>
      <c r="X214" s="26">
        <f t="shared" si="15"/>
        <v>1.2</v>
      </c>
      <c r="Y214" s="26">
        <f t="shared" si="15"/>
        <v>6.4000000000000001E-2</v>
      </c>
      <c r="Z214" s="26">
        <v>0.41099999999999998</v>
      </c>
      <c r="AA214" s="27">
        <v>10.626402882000001</v>
      </c>
      <c r="AB214">
        <f t="shared" si="16"/>
        <v>24534</v>
      </c>
      <c r="AC214">
        <f t="shared" si="17"/>
        <v>65</v>
      </c>
      <c r="AD214">
        <f t="shared" si="18"/>
        <v>3.5</v>
      </c>
      <c r="AE214">
        <f>'TP Factors'!$D$4</f>
        <v>0.98096512680287296</v>
      </c>
      <c r="AF214">
        <f t="shared" si="19"/>
        <v>3.4</v>
      </c>
    </row>
    <row r="215" spans="1:32">
      <c r="A215" s="22" t="s">
        <v>109</v>
      </c>
      <c r="B215" s="22">
        <v>14</v>
      </c>
      <c r="C215" s="22" t="s">
        <v>110</v>
      </c>
      <c r="D215" s="23">
        <v>33.47</v>
      </c>
      <c r="E215" s="22" t="s">
        <v>111</v>
      </c>
      <c r="F215" s="22">
        <v>3456</v>
      </c>
      <c r="G215" s="24">
        <v>30.5</v>
      </c>
      <c r="H215" s="22" t="s">
        <v>112</v>
      </c>
      <c r="I215" s="22" t="s">
        <v>113</v>
      </c>
      <c r="J215" s="22">
        <v>3210</v>
      </c>
      <c r="K215" s="25">
        <v>785.95148045300004</v>
      </c>
      <c r="L215" s="25">
        <v>23006.581058399999</v>
      </c>
      <c r="M215" s="23">
        <v>6.16</v>
      </c>
      <c r="N215" s="23">
        <v>1.62</v>
      </c>
      <c r="O215" s="22">
        <v>36241</v>
      </c>
      <c r="P215" s="22">
        <v>35301</v>
      </c>
      <c r="Q215" s="26">
        <v>36241</v>
      </c>
      <c r="R215" s="26">
        <v>3100</v>
      </c>
      <c r="S215" s="22" t="s">
        <v>114</v>
      </c>
      <c r="T215" s="26">
        <v>54.65</v>
      </c>
      <c r="U215" s="26">
        <v>1</v>
      </c>
      <c r="V215" s="26">
        <v>1.2</v>
      </c>
      <c r="W215" s="26">
        <v>6.4000000000000001E-2</v>
      </c>
      <c r="X215" s="26">
        <f t="shared" si="15"/>
        <v>1.2</v>
      </c>
      <c r="Y215" s="26">
        <f t="shared" si="15"/>
        <v>6.4000000000000001E-2</v>
      </c>
      <c r="Z215" s="26">
        <v>0.41099999999999998</v>
      </c>
      <c r="AA215" s="27">
        <v>5.5273813493765704</v>
      </c>
      <c r="AB215">
        <f t="shared" si="16"/>
        <v>12762</v>
      </c>
      <c r="AC215">
        <f t="shared" si="17"/>
        <v>34</v>
      </c>
      <c r="AD215">
        <f t="shared" si="18"/>
        <v>1.8</v>
      </c>
      <c r="AE215">
        <f>'TP Factors'!$D$4</f>
        <v>0.98096512680287296</v>
      </c>
      <c r="AF215">
        <f t="shared" si="19"/>
        <v>1.8</v>
      </c>
    </row>
    <row r="216" spans="1:32">
      <c r="A216" s="22" t="s">
        <v>109</v>
      </c>
      <c r="B216" s="22">
        <v>14</v>
      </c>
      <c r="C216" s="22" t="s">
        <v>110</v>
      </c>
      <c r="D216" s="23">
        <v>33.47</v>
      </c>
      <c r="E216" s="22" t="s">
        <v>111</v>
      </c>
      <c r="F216" s="22">
        <v>3456</v>
      </c>
      <c r="G216" s="24">
        <v>0</v>
      </c>
      <c r="H216" s="22" t="s">
        <v>112</v>
      </c>
      <c r="I216" s="22" t="s">
        <v>113</v>
      </c>
      <c r="J216" s="22">
        <v>6</v>
      </c>
      <c r="K216" s="25">
        <v>33.409531120799997</v>
      </c>
      <c r="L216" s="25">
        <v>36.681097026800003</v>
      </c>
      <c r="M216" s="23">
        <v>0</v>
      </c>
      <c r="N216" s="23">
        <v>0</v>
      </c>
      <c r="O216" s="22">
        <v>36243</v>
      </c>
      <c r="P216" s="22">
        <v>35303</v>
      </c>
      <c r="Q216" s="26">
        <v>36243</v>
      </c>
      <c r="R216" s="26">
        <v>3100</v>
      </c>
      <c r="S216" s="22" t="s">
        <v>114</v>
      </c>
      <c r="T216" s="26">
        <v>54.65</v>
      </c>
      <c r="U216" s="26">
        <v>1</v>
      </c>
      <c r="V216" s="26">
        <v>1.2</v>
      </c>
      <c r="W216" s="26">
        <v>6.4000000000000001E-2</v>
      </c>
      <c r="X216" s="26">
        <f t="shared" si="15"/>
        <v>1.2</v>
      </c>
      <c r="Y216" s="26">
        <f t="shared" si="15"/>
        <v>6.4000000000000001E-2</v>
      </c>
      <c r="Z216" s="26">
        <v>0.41099999999999998</v>
      </c>
      <c r="AA216" s="27">
        <v>7.2975032789757003E-4</v>
      </c>
      <c r="AB216">
        <f t="shared" si="16"/>
        <v>2</v>
      </c>
      <c r="AC216">
        <f t="shared" si="17"/>
        <v>0</v>
      </c>
      <c r="AD216">
        <f t="shared" si="18"/>
        <v>0</v>
      </c>
      <c r="AE216">
        <f>'TP Factors'!$D$4</f>
        <v>0.98096512680287296</v>
      </c>
      <c r="AF216">
        <f t="shared" si="19"/>
        <v>0</v>
      </c>
    </row>
    <row r="217" spans="1:32">
      <c r="A217" s="22" t="s">
        <v>109</v>
      </c>
      <c r="B217" s="22">
        <v>14</v>
      </c>
      <c r="C217" s="22" t="s">
        <v>110</v>
      </c>
      <c r="D217" s="23">
        <v>33.47</v>
      </c>
      <c r="E217" s="22" t="s">
        <v>111</v>
      </c>
      <c r="F217" s="22">
        <v>3456</v>
      </c>
      <c r="G217" s="24">
        <v>0</v>
      </c>
      <c r="H217" s="22" t="s">
        <v>112</v>
      </c>
      <c r="I217" s="22" t="s">
        <v>113</v>
      </c>
      <c r="J217" s="22">
        <v>1599</v>
      </c>
      <c r="K217" s="25">
        <v>654.80607182400001</v>
      </c>
      <c r="L217" s="25">
        <v>10135.530699999999</v>
      </c>
      <c r="M217" s="23">
        <v>0</v>
      </c>
      <c r="N217" s="23">
        <v>0</v>
      </c>
      <c r="O217" s="22">
        <v>36665</v>
      </c>
      <c r="P217" s="22">
        <v>35722</v>
      </c>
      <c r="Q217" s="26">
        <v>36665</v>
      </c>
      <c r="R217" s="26">
        <v>3100</v>
      </c>
      <c r="S217" s="22" t="s">
        <v>114</v>
      </c>
      <c r="T217" s="26">
        <v>54.65</v>
      </c>
      <c r="U217" s="26">
        <v>1</v>
      </c>
      <c r="V217" s="26">
        <v>1.2</v>
      </c>
      <c r="W217" s="26">
        <v>6.4000000000000001E-2</v>
      </c>
      <c r="X217" s="26">
        <f t="shared" si="15"/>
        <v>1.2</v>
      </c>
      <c r="Y217" s="26">
        <f t="shared" si="15"/>
        <v>6.4000000000000001E-2</v>
      </c>
      <c r="Z217" s="26">
        <v>0.41099999999999998</v>
      </c>
      <c r="AA217" s="27">
        <v>3.7735116148767699E-2</v>
      </c>
      <c r="AB217">
        <f t="shared" si="16"/>
        <v>87</v>
      </c>
      <c r="AC217">
        <f t="shared" si="17"/>
        <v>0</v>
      </c>
      <c r="AD217">
        <f t="shared" si="18"/>
        <v>0</v>
      </c>
      <c r="AE217">
        <f>'TP Factors'!$D$4</f>
        <v>0.98096512680287296</v>
      </c>
      <c r="AF217">
        <f t="shared" si="19"/>
        <v>0</v>
      </c>
    </row>
    <row r="218" spans="1:32">
      <c r="A218" s="22" t="s">
        <v>109</v>
      </c>
      <c r="B218" s="22">
        <v>14</v>
      </c>
      <c r="C218" s="22" t="s">
        <v>110</v>
      </c>
      <c r="D218" s="23">
        <v>33.47</v>
      </c>
      <c r="E218" s="22" t="s">
        <v>111</v>
      </c>
      <c r="F218" s="22">
        <v>3456</v>
      </c>
      <c r="G218" s="24">
        <v>0</v>
      </c>
      <c r="H218" s="22" t="s">
        <v>112</v>
      </c>
      <c r="I218" s="22" t="s">
        <v>113</v>
      </c>
      <c r="J218" s="22">
        <v>6838</v>
      </c>
      <c r="K218" s="25">
        <v>1471.0372207299999</v>
      </c>
      <c r="L218" s="25">
        <v>43342.315596499997</v>
      </c>
      <c r="M218" s="23">
        <v>0</v>
      </c>
      <c r="N218" s="23">
        <v>0</v>
      </c>
      <c r="O218" s="22">
        <v>36674</v>
      </c>
      <c r="P218" s="22">
        <v>35731</v>
      </c>
      <c r="Q218" s="26">
        <v>36674</v>
      </c>
      <c r="R218" s="26">
        <v>3100</v>
      </c>
      <c r="S218" s="22" t="s">
        <v>114</v>
      </c>
      <c r="T218" s="26">
        <v>54.65</v>
      </c>
      <c r="U218" s="26">
        <v>1</v>
      </c>
      <c r="V218" s="26">
        <v>1.2</v>
      </c>
      <c r="W218" s="26">
        <v>6.4000000000000001E-2</v>
      </c>
      <c r="X218" s="26">
        <f t="shared" si="15"/>
        <v>1.2</v>
      </c>
      <c r="Y218" s="26">
        <f t="shared" si="15"/>
        <v>6.4000000000000001E-2</v>
      </c>
      <c r="Z218" s="26">
        <v>0.41099999999999998</v>
      </c>
      <c r="AA218" s="27">
        <v>5.0279564970154098E-3</v>
      </c>
      <c r="AB218">
        <f t="shared" si="16"/>
        <v>12</v>
      </c>
      <c r="AC218">
        <f t="shared" si="17"/>
        <v>0</v>
      </c>
      <c r="AD218">
        <f t="shared" si="18"/>
        <v>0</v>
      </c>
      <c r="AE218">
        <f>'TP Factors'!$D$4</f>
        <v>0.98096512680287296</v>
      </c>
      <c r="AF218">
        <f t="shared" si="19"/>
        <v>0</v>
      </c>
    </row>
    <row r="219" spans="1:32">
      <c r="A219" s="22" t="s">
        <v>109</v>
      </c>
      <c r="B219" s="22">
        <v>14</v>
      </c>
      <c r="C219" s="22" t="s">
        <v>110</v>
      </c>
      <c r="D219" s="23">
        <v>33.47</v>
      </c>
      <c r="E219" s="22" t="s">
        <v>111</v>
      </c>
      <c r="F219" s="22">
        <v>3456</v>
      </c>
      <c r="G219" s="24">
        <v>0</v>
      </c>
      <c r="H219" s="22" t="s">
        <v>112</v>
      </c>
      <c r="I219" s="22" t="s">
        <v>113</v>
      </c>
      <c r="J219" s="22">
        <v>3674</v>
      </c>
      <c r="K219" s="25">
        <v>1187.4132406000001</v>
      </c>
      <c r="L219" s="25">
        <v>23288.058710199999</v>
      </c>
      <c r="M219" s="23">
        <v>0</v>
      </c>
      <c r="N219" s="23">
        <v>0</v>
      </c>
      <c r="O219" s="22">
        <v>36698</v>
      </c>
      <c r="P219" s="22">
        <v>35755</v>
      </c>
      <c r="Q219" s="26">
        <v>36698</v>
      </c>
      <c r="R219" s="26">
        <v>3100</v>
      </c>
      <c r="S219" s="22" t="s">
        <v>130</v>
      </c>
      <c r="T219" s="26">
        <v>54.65</v>
      </c>
      <c r="U219" s="26">
        <v>1</v>
      </c>
      <c r="V219" s="26">
        <v>1.2</v>
      </c>
      <c r="W219" s="26">
        <v>6.4000000000000001E-2</v>
      </c>
      <c r="X219" s="26">
        <f t="shared" si="15"/>
        <v>1.2</v>
      </c>
      <c r="Y219" s="26">
        <f t="shared" si="15"/>
        <v>6.4000000000000001E-2</v>
      </c>
      <c r="Z219" s="26">
        <v>0.41099999999999998</v>
      </c>
      <c r="AA219" s="27">
        <v>4.68919225719025E-2</v>
      </c>
      <c r="AB219">
        <f t="shared" si="16"/>
        <v>108</v>
      </c>
      <c r="AC219">
        <f t="shared" si="17"/>
        <v>0</v>
      </c>
      <c r="AD219">
        <f t="shared" si="18"/>
        <v>0</v>
      </c>
      <c r="AE219">
        <f>'TP Factors'!$D$4</f>
        <v>0.98096512680287296</v>
      </c>
      <c r="AF219">
        <f t="shared" si="19"/>
        <v>0</v>
      </c>
    </row>
    <row r="220" spans="1:32">
      <c r="A220" s="22" t="s">
        <v>109</v>
      </c>
      <c r="B220" s="22">
        <v>14</v>
      </c>
      <c r="C220" s="22" t="s">
        <v>110</v>
      </c>
      <c r="D220" s="23">
        <v>33.47</v>
      </c>
      <c r="E220" s="22" t="s">
        <v>111</v>
      </c>
      <c r="F220" s="22">
        <v>3456</v>
      </c>
      <c r="G220" s="24">
        <v>30.5</v>
      </c>
      <c r="H220" s="22" t="s">
        <v>112</v>
      </c>
      <c r="I220" s="22" t="s">
        <v>113</v>
      </c>
      <c r="J220" s="22">
        <v>98157</v>
      </c>
      <c r="K220" s="25">
        <v>10435.435613</v>
      </c>
      <c r="L220" s="25">
        <v>703442.68306499999</v>
      </c>
      <c r="M220" s="23">
        <v>188.46</v>
      </c>
      <c r="N220" s="23">
        <v>49.67</v>
      </c>
      <c r="O220" s="22">
        <v>36782</v>
      </c>
      <c r="P220" s="22">
        <v>35837</v>
      </c>
      <c r="Q220" s="26">
        <v>36782</v>
      </c>
      <c r="R220" s="26">
        <v>3100</v>
      </c>
      <c r="S220" s="22" t="s">
        <v>114</v>
      </c>
      <c r="T220" s="26">
        <v>54.65</v>
      </c>
      <c r="U220" s="26">
        <v>1</v>
      </c>
      <c r="V220" s="26">
        <v>1.2</v>
      </c>
      <c r="W220" s="26">
        <v>6.4000000000000001E-2</v>
      </c>
      <c r="X220" s="26">
        <f t="shared" si="15"/>
        <v>1.2</v>
      </c>
      <c r="Y220" s="26">
        <f t="shared" si="15"/>
        <v>6.4000000000000001E-2</v>
      </c>
      <c r="Z220" s="26">
        <v>0.41099999999999998</v>
      </c>
      <c r="AA220" s="27">
        <v>5.1004438776152297</v>
      </c>
      <c r="AB220">
        <f t="shared" si="16"/>
        <v>11776</v>
      </c>
      <c r="AC220">
        <f t="shared" si="17"/>
        <v>31</v>
      </c>
      <c r="AD220">
        <f t="shared" si="18"/>
        <v>1.7</v>
      </c>
      <c r="AE220">
        <f>'TP Factors'!$D$4</f>
        <v>0.98096512680287296</v>
      </c>
      <c r="AF220">
        <f t="shared" si="19"/>
        <v>1.7</v>
      </c>
    </row>
    <row r="221" spans="1:32">
      <c r="A221" s="22" t="s">
        <v>109</v>
      </c>
      <c r="B221" s="22">
        <v>14</v>
      </c>
      <c r="C221" s="22" t="s">
        <v>110</v>
      </c>
      <c r="D221" s="23">
        <v>33.47</v>
      </c>
      <c r="E221" s="22" t="s">
        <v>111</v>
      </c>
      <c r="F221" s="22">
        <v>3456</v>
      </c>
      <c r="G221" s="24">
        <v>30.5</v>
      </c>
      <c r="H221" s="22" t="s">
        <v>112</v>
      </c>
      <c r="I221" s="22" t="s">
        <v>113</v>
      </c>
      <c r="J221" s="22">
        <v>743</v>
      </c>
      <c r="K221" s="25">
        <v>521.46240418499997</v>
      </c>
      <c r="L221" s="25">
        <v>4723.3799738999996</v>
      </c>
      <c r="M221" s="23">
        <v>1.43</v>
      </c>
      <c r="N221" s="23">
        <v>0.38</v>
      </c>
      <c r="O221" s="22">
        <v>36830</v>
      </c>
      <c r="P221" s="22">
        <v>35883</v>
      </c>
      <c r="Q221" s="26">
        <v>36830</v>
      </c>
      <c r="R221" s="26">
        <v>3100</v>
      </c>
      <c r="S221" s="22" t="s">
        <v>130</v>
      </c>
      <c r="T221" s="26">
        <v>54.65</v>
      </c>
      <c r="U221" s="26">
        <v>1</v>
      </c>
      <c r="V221" s="26">
        <v>1.2</v>
      </c>
      <c r="W221" s="26">
        <v>6.4000000000000001E-2</v>
      </c>
      <c r="X221" s="26">
        <f t="shared" si="15"/>
        <v>1.2</v>
      </c>
      <c r="Y221" s="26">
        <f t="shared" si="15"/>
        <v>6.4000000000000001E-2</v>
      </c>
      <c r="Z221" s="26">
        <v>0.41099999999999998</v>
      </c>
      <c r="AA221" s="27">
        <v>1.15923231039187</v>
      </c>
      <c r="AB221">
        <f t="shared" si="16"/>
        <v>2676</v>
      </c>
      <c r="AC221">
        <f t="shared" si="17"/>
        <v>7</v>
      </c>
      <c r="AD221">
        <f t="shared" si="18"/>
        <v>0.4</v>
      </c>
      <c r="AE221">
        <f>'TP Factors'!$D$4</f>
        <v>0.98096512680287296</v>
      </c>
      <c r="AF221">
        <f t="shared" si="19"/>
        <v>0.4</v>
      </c>
    </row>
    <row r="222" spans="1:32">
      <c r="A222" s="22" t="s">
        <v>109</v>
      </c>
      <c r="B222" s="22">
        <v>14</v>
      </c>
      <c r="C222" s="22" t="s">
        <v>110</v>
      </c>
      <c r="D222" s="23">
        <v>33.47</v>
      </c>
      <c r="E222" s="22" t="s">
        <v>111</v>
      </c>
      <c r="F222" s="22">
        <v>3456</v>
      </c>
      <c r="G222" s="24">
        <v>30.5</v>
      </c>
      <c r="H222" s="22" t="s">
        <v>112</v>
      </c>
      <c r="I222" s="22" t="s">
        <v>113</v>
      </c>
      <c r="J222" s="22">
        <v>501</v>
      </c>
      <c r="K222" s="25">
        <v>350.73140212800001</v>
      </c>
      <c r="L222" s="25">
        <v>3189.3629966100002</v>
      </c>
      <c r="M222" s="23">
        <v>0.96</v>
      </c>
      <c r="N222" s="23">
        <v>0.25</v>
      </c>
      <c r="O222" s="22">
        <v>36837</v>
      </c>
      <c r="P222" s="22">
        <v>35890</v>
      </c>
      <c r="Q222" s="26">
        <v>36837</v>
      </c>
      <c r="R222" s="26">
        <v>3100</v>
      </c>
      <c r="S222" s="22" t="s">
        <v>130</v>
      </c>
      <c r="T222" s="26">
        <v>54.65</v>
      </c>
      <c r="U222" s="26">
        <v>1</v>
      </c>
      <c r="V222" s="26">
        <v>1.2</v>
      </c>
      <c r="W222" s="26">
        <v>6.4000000000000001E-2</v>
      </c>
      <c r="X222" s="26">
        <f t="shared" si="15"/>
        <v>1.2</v>
      </c>
      <c r="Y222" s="26">
        <f t="shared" si="15"/>
        <v>6.4000000000000001E-2</v>
      </c>
      <c r="Z222" s="26">
        <v>0.41099999999999998</v>
      </c>
      <c r="AA222" s="27">
        <v>0.78810560748113001</v>
      </c>
      <c r="AB222">
        <f t="shared" si="16"/>
        <v>1820</v>
      </c>
      <c r="AC222">
        <f t="shared" si="17"/>
        <v>5</v>
      </c>
      <c r="AD222">
        <f t="shared" si="18"/>
        <v>0.3</v>
      </c>
      <c r="AE222">
        <f>'TP Factors'!$D$4</f>
        <v>0.98096512680287296</v>
      </c>
      <c r="AF222">
        <f t="shared" si="19"/>
        <v>0.3</v>
      </c>
    </row>
    <row r="223" spans="1:32">
      <c r="A223" s="22" t="s">
        <v>109</v>
      </c>
      <c r="B223" s="22">
        <v>14</v>
      </c>
      <c r="C223" s="22" t="s">
        <v>110</v>
      </c>
      <c r="D223" s="23">
        <v>33.47</v>
      </c>
      <c r="E223" s="22" t="s">
        <v>111</v>
      </c>
      <c r="F223" s="22">
        <v>3456</v>
      </c>
      <c r="G223" s="24">
        <v>3</v>
      </c>
      <c r="H223" s="22" t="s">
        <v>112</v>
      </c>
      <c r="I223" s="22" t="s">
        <v>113</v>
      </c>
      <c r="J223" s="22">
        <v>359</v>
      </c>
      <c r="K223" s="25">
        <v>236.833597879</v>
      </c>
      <c r="L223" s="25">
        <v>1670.01847451</v>
      </c>
      <c r="M223" s="23">
        <v>0.25</v>
      </c>
      <c r="N223" s="23">
        <v>0.03</v>
      </c>
      <c r="O223" s="22">
        <v>36853</v>
      </c>
      <c r="P223" s="22">
        <v>35906</v>
      </c>
      <c r="Q223" s="26">
        <v>36853</v>
      </c>
      <c r="R223" s="26">
        <v>3100</v>
      </c>
      <c r="S223" s="22" t="s">
        <v>114</v>
      </c>
      <c r="T223" s="26">
        <v>54.65</v>
      </c>
      <c r="U223" s="26">
        <v>1</v>
      </c>
      <c r="V223" s="26">
        <v>1.2</v>
      </c>
      <c r="W223" s="26">
        <v>6.4000000000000001E-2</v>
      </c>
      <c r="X223" s="26">
        <f t="shared" si="15"/>
        <v>1.2</v>
      </c>
      <c r="Y223" s="26">
        <f t="shared" si="15"/>
        <v>6.4000000000000001E-2</v>
      </c>
      <c r="Z223" s="26">
        <v>0.41099999999999998</v>
      </c>
      <c r="AA223" s="27">
        <v>2.0156745972600399E-3</v>
      </c>
      <c r="AB223">
        <f t="shared" si="16"/>
        <v>5</v>
      </c>
      <c r="AC223">
        <f t="shared" si="17"/>
        <v>0</v>
      </c>
      <c r="AD223">
        <f t="shared" si="18"/>
        <v>0</v>
      </c>
      <c r="AE223">
        <f>'TP Factors'!$D$4</f>
        <v>0.98096512680287296</v>
      </c>
      <c r="AF223">
        <f t="shared" si="19"/>
        <v>0</v>
      </c>
    </row>
    <row r="224" spans="1:32">
      <c r="A224" s="22" t="s">
        <v>109</v>
      </c>
      <c r="B224" s="22">
        <v>14</v>
      </c>
      <c r="C224" s="22" t="s">
        <v>110</v>
      </c>
      <c r="D224" s="23">
        <v>33.47</v>
      </c>
      <c r="E224" s="22" t="s">
        <v>111</v>
      </c>
      <c r="F224" s="22">
        <v>3456</v>
      </c>
      <c r="G224" s="24">
        <v>30.5</v>
      </c>
      <c r="H224" s="22" t="s">
        <v>112</v>
      </c>
      <c r="I224" s="22" t="s">
        <v>113</v>
      </c>
      <c r="J224" s="22">
        <v>2269</v>
      </c>
      <c r="K224" s="25">
        <v>553.04824930899997</v>
      </c>
      <c r="L224" s="25">
        <v>16262.1460078</v>
      </c>
      <c r="M224" s="23">
        <v>4.3600000000000003</v>
      </c>
      <c r="N224" s="23">
        <v>1.1499999999999999</v>
      </c>
      <c r="O224" s="22">
        <v>36866</v>
      </c>
      <c r="P224" s="22">
        <v>35919</v>
      </c>
      <c r="Q224" s="26">
        <v>36866</v>
      </c>
      <c r="R224" s="26">
        <v>3100</v>
      </c>
      <c r="S224" s="22" t="s">
        <v>114</v>
      </c>
      <c r="T224" s="26">
        <v>54.65</v>
      </c>
      <c r="U224" s="26">
        <v>1</v>
      </c>
      <c r="V224" s="26">
        <v>1.2</v>
      </c>
      <c r="W224" s="26">
        <v>6.4000000000000001E-2</v>
      </c>
      <c r="X224" s="26">
        <f t="shared" si="15"/>
        <v>1.2</v>
      </c>
      <c r="Y224" s="26">
        <f t="shared" si="15"/>
        <v>6.4000000000000001E-2</v>
      </c>
      <c r="Z224" s="26">
        <v>0.41099999999999998</v>
      </c>
      <c r="AA224" s="27">
        <v>3.9962160462701899</v>
      </c>
      <c r="AB224">
        <f t="shared" si="16"/>
        <v>9226</v>
      </c>
      <c r="AC224">
        <f t="shared" si="17"/>
        <v>24</v>
      </c>
      <c r="AD224">
        <f t="shared" si="18"/>
        <v>1.3</v>
      </c>
      <c r="AE224">
        <f>'TP Factors'!$D$4</f>
        <v>0.98096512680287296</v>
      </c>
      <c r="AF224">
        <f t="shared" si="19"/>
        <v>1.3</v>
      </c>
    </row>
    <row r="225" spans="1:32">
      <c r="A225" s="22" t="s">
        <v>109</v>
      </c>
      <c r="B225" s="22">
        <v>14</v>
      </c>
      <c r="C225" s="22" t="s">
        <v>110</v>
      </c>
      <c r="D225" s="23">
        <v>33.47</v>
      </c>
      <c r="E225" s="22" t="s">
        <v>111</v>
      </c>
      <c r="F225" s="22">
        <v>3456</v>
      </c>
      <c r="G225" s="24">
        <v>30.5</v>
      </c>
      <c r="H225" s="22" t="s">
        <v>112</v>
      </c>
      <c r="I225" s="22" t="s">
        <v>113</v>
      </c>
      <c r="J225" s="22">
        <v>2120</v>
      </c>
      <c r="K225" s="25">
        <v>523.28078683499996</v>
      </c>
      <c r="L225" s="25">
        <v>15193.21457</v>
      </c>
      <c r="M225" s="23">
        <v>4.07</v>
      </c>
      <c r="N225" s="23">
        <v>1.07</v>
      </c>
      <c r="O225" s="22">
        <v>36906</v>
      </c>
      <c r="P225" s="22">
        <v>35959</v>
      </c>
      <c r="Q225" s="26">
        <v>36906</v>
      </c>
      <c r="R225" s="26">
        <v>3100</v>
      </c>
      <c r="S225" s="22" t="s">
        <v>114</v>
      </c>
      <c r="T225" s="26">
        <v>54.65</v>
      </c>
      <c r="U225" s="26">
        <v>1</v>
      </c>
      <c r="V225" s="26">
        <v>1.2</v>
      </c>
      <c r="W225" s="26">
        <v>6.4000000000000001E-2</v>
      </c>
      <c r="X225" s="26">
        <f t="shared" si="15"/>
        <v>1.2</v>
      </c>
      <c r="Y225" s="26">
        <f t="shared" si="15"/>
        <v>6.4000000000000001E-2</v>
      </c>
      <c r="Z225" s="26">
        <v>0.41099999999999998</v>
      </c>
      <c r="AA225" s="27">
        <v>3.03956549393367</v>
      </c>
      <c r="AB225">
        <f t="shared" si="16"/>
        <v>7018</v>
      </c>
      <c r="AC225">
        <f t="shared" si="17"/>
        <v>19</v>
      </c>
      <c r="AD225">
        <f t="shared" si="18"/>
        <v>1</v>
      </c>
      <c r="AE225">
        <f>'TP Factors'!$D$4</f>
        <v>0.98096512680287296</v>
      </c>
      <c r="AF225">
        <f t="shared" si="19"/>
        <v>1</v>
      </c>
    </row>
    <row r="226" spans="1:32">
      <c r="A226" s="22" t="s">
        <v>109</v>
      </c>
      <c r="B226" s="22">
        <v>14</v>
      </c>
      <c r="C226" s="22" t="s">
        <v>110</v>
      </c>
      <c r="D226" s="23">
        <v>33.47</v>
      </c>
      <c r="E226" s="22" t="s">
        <v>111</v>
      </c>
      <c r="F226" s="22">
        <v>3456</v>
      </c>
      <c r="G226" s="24">
        <v>3</v>
      </c>
      <c r="H226" s="22" t="s">
        <v>112</v>
      </c>
      <c r="I226" s="22" t="s">
        <v>113</v>
      </c>
      <c r="J226" s="22">
        <v>209</v>
      </c>
      <c r="K226" s="25">
        <v>157.77454111</v>
      </c>
      <c r="L226" s="25">
        <v>973.40796367999997</v>
      </c>
      <c r="M226" s="23">
        <v>0.15</v>
      </c>
      <c r="N226" s="23">
        <v>0.02</v>
      </c>
      <c r="O226" s="22">
        <v>36962</v>
      </c>
      <c r="P226" s="22">
        <v>36015</v>
      </c>
      <c r="Q226" s="26">
        <v>36962</v>
      </c>
      <c r="R226" s="26">
        <v>3100</v>
      </c>
      <c r="S226" s="22" t="s">
        <v>114</v>
      </c>
      <c r="T226" s="26">
        <v>54.65</v>
      </c>
      <c r="U226" s="26">
        <v>1</v>
      </c>
      <c r="V226" s="26">
        <v>1.2</v>
      </c>
      <c r="W226" s="26">
        <v>6.4000000000000001E-2</v>
      </c>
      <c r="X226" s="26">
        <f t="shared" si="15"/>
        <v>1.2</v>
      </c>
      <c r="Y226" s="26">
        <f t="shared" si="15"/>
        <v>6.4000000000000001E-2</v>
      </c>
      <c r="Z226" s="26">
        <v>0.41099999999999998</v>
      </c>
      <c r="AA226" s="27">
        <v>8.8286692101900003E-6</v>
      </c>
      <c r="AB226">
        <f t="shared" si="16"/>
        <v>0</v>
      </c>
      <c r="AC226">
        <f t="shared" si="17"/>
        <v>0</v>
      </c>
      <c r="AD226">
        <f t="shared" si="18"/>
        <v>0</v>
      </c>
      <c r="AE226">
        <f>'TP Factors'!$D$4</f>
        <v>0.98096512680287296</v>
      </c>
      <c r="AF226">
        <f t="shared" si="19"/>
        <v>0</v>
      </c>
    </row>
    <row r="227" spans="1:32">
      <c r="A227" s="22" t="s">
        <v>109</v>
      </c>
      <c r="B227" s="22">
        <v>14</v>
      </c>
      <c r="C227" s="22" t="s">
        <v>110</v>
      </c>
      <c r="D227" s="23">
        <v>33.47</v>
      </c>
      <c r="E227" s="22" t="s">
        <v>111</v>
      </c>
      <c r="F227" s="22">
        <v>3456</v>
      </c>
      <c r="G227" s="24">
        <v>0</v>
      </c>
      <c r="H227" s="22" t="s">
        <v>112</v>
      </c>
      <c r="I227" s="22" t="s">
        <v>113</v>
      </c>
      <c r="J227" s="22">
        <v>24</v>
      </c>
      <c r="K227" s="25">
        <v>77.587233339299999</v>
      </c>
      <c r="L227" s="25">
        <v>153.37289467599999</v>
      </c>
      <c r="M227" s="23">
        <v>0</v>
      </c>
      <c r="N227" s="23">
        <v>0</v>
      </c>
      <c r="O227" s="22">
        <v>36976</v>
      </c>
      <c r="P227" s="22">
        <v>36029</v>
      </c>
      <c r="Q227" s="26">
        <v>36976</v>
      </c>
      <c r="R227" s="26">
        <v>3100</v>
      </c>
      <c r="S227" s="22" t="s">
        <v>114</v>
      </c>
      <c r="T227" s="26">
        <v>54.65</v>
      </c>
      <c r="U227" s="26">
        <v>1</v>
      </c>
      <c r="V227" s="26">
        <v>1.2</v>
      </c>
      <c r="W227" s="26">
        <v>6.4000000000000001E-2</v>
      </c>
      <c r="X227" s="26">
        <f t="shared" si="15"/>
        <v>1.2</v>
      </c>
      <c r="Y227" s="26">
        <f t="shared" si="15"/>
        <v>6.4000000000000001E-2</v>
      </c>
      <c r="Z227" s="26">
        <v>0.41099999999999998</v>
      </c>
      <c r="AA227" s="27">
        <v>1.73948167992876E-3</v>
      </c>
      <c r="AB227">
        <f t="shared" si="16"/>
        <v>4</v>
      </c>
      <c r="AC227">
        <f t="shared" si="17"/>
        <v>0</v>
      </c>
      <c r="AD227">
        <f t="shared" si="18"/>
        <v>0</v>
      </c>
      <c r="AE227">
        <f>'TP Factors'!$D$4</f>
        <v>0.98096512680287296</v>
      </c>
      <c r="AF227">
        <f t="shared" si="19"/>
        <v>0</v>
      </c>
    </row>
    <row r="228" spans="1:32">
      <c r="A228" s="22" t="s">
        <v>109</v>
      </c>
      <c r="B228" s="22">
        <v>14</v>
      </c>
      <c r="C228" s="22" t="s">
        <v>110</v>
      </c>
      <c r="D228" s="23">
        <v>33.47</v>
      </c>
      <c r="E228" s="22" t="s">
        <v>111</v>
      </c>
      <c r="F228" s="22">
        <v>3456</v>
      </c>
      <c r="G228" s="24">
        <v>30.5</v>
      </c>
      <c r="H228" s="22" t="s">
        <v>112</v>
      </c>
      <c r="I228" s="22" t="s">
        <v>113</v>
      </c>
      <c r="J228" s="22">
        <v>2109</v>
      </c>
      <c r="K228" s="25">
        <v>551.38269215699995</v>
      </c>
      <c r="L228" s="25">
        <v>15113.1614255</v>
      </c>
      <c r="M228" s="23">
        <v>4.05</v>
      </c>
      <c r="N228" s="23">
        <v>1.07</v>
      </c>
      <c r="O228" s="22">
        <v>36984</v>
      </c>
      <c r="P228" s="22">
        <v>36037</v>
      </c>
      <c r="Q228" s="26">
        <v>36984</v>
      </c>
      <c r="R228" s="26">
        <v>3100</v>
      </c>
      <c r="S228" s="22" t="s">
        <v>114</v>
      </c>
      <c r="T228" s="26">
        <v>54.65</v>
      </c>
      <c r="U228" s="26">
        <v>1</v>
      </c>
      <c r="V228" s="26">
        <v>1.2</v>
      </c>
      <c r="W228" s="26">
        <v>6.4000000000000001E-2</v>
      </c>
      <c r="X228" s="26">
        <f t="shared" si="15"/>
        <v>1.2</v>
      </c>
      <c r="Y228" s="26">
        <f t="shared" si="15"/>
        <v>6.4000000000000001E-2</v>
      </c>
      <c r="Z228" s="26">
        <v>0.41099999999999998</v>
      </c>
      <c r="AA228" s="27">
        <v>3.73260850072896</v>
      </c>
      <c r="AB228">
        <f t="shared" si="16"/>
        <v>8618</v>
      </c>
      <c r="AC228">
        <f t="shared" si="17"/>
        <v>23</v>
      </c>
      <c r="AD228">
        <f t="shared" si="18"/>
        <v>1.2</v>
      </c>
      <c r="AE228">
        <f>'TP Factors'!$D$4</f>
        <v>0.98096512680287296</v>
      </c>
      <c r="AF228">
        <f t="shared" si="19"/>
        <v>1.2</v>
      </c>
    </row>
    <row r="229" spans="1:32">
      <c r="A229" s="22" t="s">
        <v>109</v>
      </c>
      <c r="B229" s="22">
        <v>14</v>
      </c>
      <c r="C229" s="22" t="s">
        <v>110</v>
      </c>
      <c r="D229" s="23">
        <v>33.47</v>
      </c>
      <c r="E229" s="22" t="s">
        <v>111</v>
      </c>
      <c r="F229" s="22">
        <v>3456</v>
      </c>
      <c r="G229" s="24">
        <v>3</v>
      </c>
      <c r="H229" s="22" t="s">
        <v>112</v>
      </c>
      <c r="I229" s="22" t="s">
        <v>113</v>
      </c>
      <c r="J229" s="22">
        <v>1080</v>
      </c>
      <c r="K229" s="25">
        <v>283.58685073700002</v>
      </c>
      <c r="L229" s="25">
        <v>5024.2360880099995</v>
      </c>
      <c r="M229" s="23">
        <v>0.76</v>
      </c>
      <c r="N229" s="23">
        <v>0.1</v>
      </c>
      <c r="O229" s="22">
        <v>36986</v>
      </c>
      <c r="P229" s="22">
        <v>36039</v>
      </c>
      <c r="Q229" s="26">
        <v>36986</v>
      </c>
      <c r="R229" s="26">
        <v>3100</v>
      </c>
      <c r="S229" s="22" t="s">
        <v>114</v>
      </c>
      <c r="T229" s="26">
        <v>54.65</v>
      </c>
      <c r="U229" s="26">
        <v>1</v>
      </c>
      <c r="V229" s="26">
        <v>1.2</v>
      </c>
      <c r="W229" s="26">
        <v>6.4000000000000001E-2</v>
      </c>
      <c r="X229" s="26">
        <f t="shared" si="15"/>
        <v>1.2</v>
      </c>
      <c r="Y229" s="26">
        <f t="shared" si="15"/>
        <v>6.4000000000000001E-2</v>
      </c>
      <c r="Z229" s="26">
        <v>0.41099999999999998</v>
      </c>
      <c r="AA229" s="27">
        <v>7.2365921836277901E-3</v>
      </c>
      <c r="AB229">
        <f t="shared" si="16"/>
        <v>17</v>
      </c>
      <c r="AC229">
        <f t="shared" si="17"/>
        <v>0</v>
      </c>
      <c r="AD229">
        <f t="shared" si="18"/>
        <v>0</v>
      </c>
      <c r="AE229">
        <f>'TP Factors'!$D$4</f>
        <v>0.98096512680287296</v>
      </c>
      <c r="AF229">
        <f t="shared" si="19"/>
        <v>0</v>
      </c>
    </row>
    <row r="230" spans="1:32">
      <c r="A230" s="22" t="s">
        <v>109</v>
      </c>
      <c r="B230" s="22">
        <v>14</v>
      </c>
      <c r="C230" s="22" t="s">
        <v>110</v>
      </c>
      <c r="D230" s="23">
        <v>33.47</v>
      </c>
      <c r="E230" s="22" t="s">
        <v>111</v>
      </c>
      <c r="F230" s="22">
        <v>3456</v>
      </c>
      <c r="G230" s="24">
        <v>0</v>
      </c>
      <c r="H230" s="22" t="s">
        <v>112</v>
      </c>
      <c r="I230" s="22" t="s">
        <v>113</v>
      </c>
      <c r="J230" s="22">
        <v>243</v>
      </c>
      <c r="K230" s="25">
        <v>204.020182379</v>
      </c>
      <c r="L230" s="25">
        <v>1540.5369855500001</v>
      </c>
      <c r="M230" s="23">
        <v>0</v>
      </c>
      <c r="N230" s="23">
        <v>0</v>
      </c>
      <c r="O230" s="22">
        <v>36987</v>
      </c>
      <c r="P230" s="22">
        <v>36040</v>
      </c>
      <c r="Q230" s="26">
        <v>36987</v>
      </c>
      <c r="R230" s="26">
        <v>3100</v>
      </c>
      <c r="S230" s="22" t="s">
        <v>114</v>
      </c>
      <c r="T230" s="26">
        <v>54.65</v>
      </c>
      <c r="U230" s="26">
        <v>1</v>
      </c>
      <c r="V230" s="26">
        <v>1.2</v>
      </c>
      <c r="W230" s="26">
        <v>6.4000000000000001E-2</v>
      </c>
      <c r="X230" s="26">
        <f t="shared" si="15"/>
        <v>1.2</v>
      </c>
      <c r="Y230" s="26">
        <f t="shared" si="15"/>
        <v>6.4000000000000001E-2</v>
      </c>
      <c r="Z230" s="26">
        <v>0.41099999999999998</v>
      </c>
      <c r="AA230" s="27">
        <v>9.0035002264527205E-3</v>
      </c>
      <c r="AB230">
        <f t="shared" si="16"/>
        <v>21</v>
      </c>
      <c r="AC230">
        <f t="shared" si="17"/>
        <v>0</v>
      </c>
      <c r="AD230">
        <f t="shared" si="18"/>
        <v>0</v>
      </c>
      <c r="AE230">
        <f>'TP Factors'!$D$4</f>
        <v>0.98096512680287296</v>
      </c>
      <c r="AF230">
        <f t="shared" si="19"/>
        <v>0</v>
      </c>
    </row>
    <row r="231" spans="1:32">
      <c r="A231" s="22" t="s">
        <v>109</v>
      </c>
      <c r="B231" s="22">
        <v>14</v>
      </c>
      <c r="C231" s="22" t="s">
        <v>110</v>
      </c>
      <c r="D231" s="23">
        <v>33.47</v>
      </c>
      <c r="E231" s="22" t="s">
        <v>111</v>
      </c>
      <c r="F231" s="22">
        <v>3456</v>
      </c>
      <c r="G231" s="24">
        <v>30.5</v>
      </c>
      <c r="H231" s="22" t="s">
        <v>112</v>
      </c>
      <c r="I231" s="22" t="s">
        <v>113</v>
      </c>
      <c r="J231" s="22">
        <v>1</v>
      </c>
      <c r="K231" s="25">
        <v>22.047080391400002</v>
      </c>
      <c r="L231" s="25">
        <v>10.2312898707</v>
      </c>
      <c r="M231" s="23">
        <v>0</v>
      </c>
      <c r="N231" s="23">
        <v>0</v>
      </c>
      <c r="O231" s="22">
        <v>36992</v>
      </c>
      <c r="P231" s="22">
        <v>36045</v>
      </c>
      <c r="Q231" s="26">
        <v>36992</v>
      </c>
      <c r="R231" s="26">
        <v>3100</v>
      </c>
      <c r="S231" s="22" t="s">
        <v>114</v>
      </c>
      <c r="T231" s="26">
        <v>54.65</v>
      </c>
      <c r="U231" s="26">
        <v>1</v>
      </c>
      <c r="V231" s="26">
        <v>1.2</v>
      </c>
      <c r="W231" s="26">
        <v>6.4000000000000001E-2</v>
      </c>
      <c r="X231" s="26">
        <f t="shared" si="15"/>
        <v>1.2</v>
      </c>
      <c r="Y231" s="26">
        <f t="shared" si="15"/>
        <v>6.4000000000000001E-2</v>
      </c>
      <c r="Z231" s="26">
        <v>0.41099999999999998</v>
      </c>
      <c r="AA231" s="27">
        <v>1.0717487992628299E-3</v>
      </c>
      <c r="AB231">
        <f t="shared" si="16"/>
        <v>2</v>
      </c>
      <c r="AC231">
        <f t="shared" si="17"/>
        <v>0</v>
      </c>
      <c r="AD231">
        <f t="shared" si="18"/>
        <v>0</v>
      </c>
      <c r="AE231">
        <f>'TP Factors'!$D$4</f>
        <v>0.98096512680287296</v>
      </c>
      <c r="AF231">
        <f t="shared" si="19"/>
        <v>0</v>
      </c>
    </row>
    <row r="232" spans="1:32">
      <c r="A232" s="22" t="s">
        <v>109</v>
      </c>
      <c r="B232" s="22">
        <v>14</v>
      </c>
      <c r="C232" s="22" t="s">
        <v>110</v>
      </c>
      <c r="D232" s="23">
        <v>33.47</v>
      </c>
      <c r="E232" s="22" t="s">
        <v>111</v>
      </c>
      <c r="F232" s="22">
        <v>3456</v>
      </c>
      <c r="G232" s="24">
        <v>0</v>
      </c>
      <c r="H232" s="22" t="s">
        <v>112</v>
      </c>
      <c r="I232" s="22" t="s">
        <v>113</v>
      </c>
      <c r="J232" s="22">
        <v>21</v>
      </c>
      <c r="K232" s="25">
        <v>55.910202543899999</v>
      </c>
      <c r="L232" s="25">
        <v>131.75749218799999</v>
      </c>
      <c r="M232" s="23">
        <v>0</v>
      </c>
      <c r="N232" s="23">
        <v>0</v>
      </c>
      <c r="O232" s="22">
        <v>36999</v>
      </c>
      <c r="P232" s="22">
        <v>36052</v>
      </c>
      <c r="Q232" s="26">
        <v>36999</v>
      </c>
      <c r="R232" s="26">
        <v>3100</v>
      </c>
      <c r="S232" s="22" t="s">
        <v>114</v>
      </c>
      <c r="T232" s="26">
        <v>54.65</v>
      </c>
      <c r="U232" s="26">
        <v>1</v>
      </c>
      <c r="V232" s="26">
        <v>1.2</v>
      </c>
      <c r="W232" s="26">
        <v>6.4000000000000001E-2</v>
      </c>
      <c r="X232" s="26">
        <f t="shared" si="15"/>
        <v>1.2</v>
      </c>
      <c r="Y232" s="26">
        <f t="shared" si="15"/>
        <v>6.4000000000000001E-2</v>
      </c>
      <c r="Z232" s="26">
        <v>0.41099999999999998</v>
      </c>
      <c r="AA232" s="27">
        <v>7.3283141430421604E-3</v>
      </c>
      <c r="AB232">
        <f t="shared" si="16"/>
        <v>17</v>
      </c>
      <c r="AC232">
        <f t="shared" si="17"/>
        <v>0</v>
      </c>
      <c r="AD232">
        <f t="shared" si="18"/>
        <v>0</v>
      </c>
      <c r="AE232">
        <f>'TP Factors'!$D$4</f>
        <v>0.98096512680287296</v>
      </c>
      <c r="AF232">
        <f t="shared" si="19"/>
        <v>0</v>
      </c>
    </row>
    <row r="233" spans="1:32">
      <c r="A233" s="22" t="s">
        <v>109</v>
      </c>
      <c r="B233" s="22">
        <v>14</v>
      </c>
      <c r="C233" s="22" t="s">
        <v>110</v>
      </c>
      <c r="D233" s="23">
        <v>33.47</v>
      </c>
      <c r="E233" s="22" t="s">
        <v>111</v>
      </c>
      <c r="F233" s="22">
        <v>3456</v>
      </c>
      <c r="G233" s="24">
        <v>3</v>
      </c>
      <c r="H233" s="22" t="s">
        <v>112</v>
      </c>
      <c r="I233" s="22" t="s">
        <v>113</v>
      </c>
      <c r="J233" s="22">
        <v>439</v>
      </c>
      <c r="K233" s="25">
        <v>361.59168694300001</v>
      </c>
      <c r="L233" s="25">
        <v>2040.0425325000001</v>
      </c>
      <c r="M233" s="23">
        <v>0.31</v>
      </c>
      <c r="N233" s="23">
        <v>0.04</v>
      </c>
      <c r="O233" s="22">
        <v>37004</v>
      </c>
      <c r="P233" s="22">
        <v>36057</v>
      </c>
      <c r="Q233" s="26">
        <v>37004</v>
      </c>
      <c r="R233" s="26">
        <v>3100</v>
      </c>
      <c r="S233" s="22" t="s">
        <v>114</v>
      </c>
      <c r="T233" s="26">
        <v>54.65</v>
      </c>
      <c r="U233" s="26">
        <v>1</v>
      </c>
      <c r="V233" s="26">
        <v>1.2</v>
      </c>
      <c r="W233" s="26">
        <v>6.4000000000000001E-2</v>
      </c>
      <c r="X233" s="26">
        <f t="shared" si="15"/>
        <v>1.2</v>
      </c>
      <c r="Y233" s="26">
        <f t="shared" si="15"/>
        <v>6.4000000000000001E-2</v>
      </c>
      <c r="Z233" s="26">
        <v>0.41099999999999998</v>
      </c>
      <c r="AA233" s="27">
        <v>1.50307770920613E-2</v>
      </c>
      <c r="AB233">
        <f t="shared" si="16"/>
        <v>35</v>
      </c>
      <c r="AC233">
        <f t="shared" si="17"/>
        <v>0</v>
      </c>
      <c r="AD233">
        <f t="shared" si="18"/>
        <v>0</v>
      </c>
      <c r="AE233">
        <f>'TP Factors'!$D$4</f>
        <v>0.98096512680287296</v>
      </c>
      <c r="AF233">
        <f t="shared" si="19"/>
        <v>0</v>
      </c>
    </row>
    <row r="234" spans="1:32">
      <c r="A234" s="22" t="s">
        <v>109</v>
      </c>
      <c r="B234" s="22">
        <v>14</v>
      </c>
      <c r="C234" s="22" t="s">
        <v>110</v>
      </c>
      <c r="D234" s="23">
        <v>33.47</v>
      </c>
      <c r="E234" s="22" t="s">
        <v>111</v>
      </c>
      <c r="F234" s="22">
        <v>3456</v>
      </c>
      <c r="G234" s="24">
        <v>30.5</v>
      </c>
      <c r="H234" s="22" t="s">
        <v>112</v>
      </c>
      <c r="I234" s="22" t="s">
        <v>113</v>
      </c>
      <c r="J234" s="22">
        <v>385</v>
      </c>
      <c r="K234" s="25">
        <v>407.436714983</v>
      </c>
      <c r="L234" s="25">
        <v>2448.81871688</v>
      </c>
      <c r="M234" s="23">
        <v>0.74</v>
      </c>
      <c r="N234" s="23">
        <v>0.19</v>
      </c>
      <c r="O234" s="22">
        <v>37030</v>
      </c>
      <c r="P234" s="22">
        <v>36082</v>
      </c>
      <c r="Q234" s="26">
        <v>37030</v>
      </c>
      <c r="R234" s="26">
        <v>3100</v>
      </c>
      <c r="S234" s="22" t="s">
        <v>130</v>
      </c>
      <c r="T234" s="26">
        <v>54.65</v>
      </c>
      <c r="U234" s="26">
        <v>1</v>
      </c>
      <c r="V234" s="26">
        <v>1.2</v>
      </c>
      <c r="W234" s="26">
        <v>6.4000000000000001E-2</v>
      </c>
      <c r="X234" s="26">
        <f t="shared" si="15"/>
        <v>1.2</v>
      </c>
      <c r="Y234" s="26">
        <f t="shared" si="15"/>
        <v>6.4000000000000001E-2</v>
      </c>
      <c r="Z234" s="26">
        <v>0.41099999999999998</v>
      </c>
      <c r="AA234" s="27">
        <v>0.59708383974472801</v>
      </c>
      <c r="AB234">
        <f t="shared" si="16"/>
        <v>1379</v>
      </c>
      <c r="AC234">
        <f t="shared" si="17"/>
        <v>4</v>
      </c>
      <c r="AD234">
        <f t="shared" si="18"/>
        <v>0.2</v>
      </c>
      <c r="AE234">
        <f>'TP Factors'!$D$4</f>
        <v>0.98096512680287296</v>
      </c>
      <c r="AF234">
        <f t="shared" si="19"/>
        <v>0.2</v>
      </c>
    </row>
    <row r="235" spans="1:32">
      <c r="A235" s="22" t="s">
        <v>109</v>
      </c>
      <c r="B235" s="22">
        <v>14</v>
      </c>
      <c r="C235" s="22" t="s">
        <v>110</v>
      </c>
      <c r="D235" s="23">
        <v>33.47</v>
      </c>
      <c r="E235" s="22" t="s">
        <v>111</v>
      </c>
      <c r="F235" s="22">
        <v>3456</v>
      </c>
      <c r="G235" s="24">
        <v>30.5</v>
      </c>
      <c r="H235" s="22" t="s">
        <v>112</v>
      </c>
      <c r="I235" s="22" t="s">
        <v>113</v>
      </c>
      <c r="J235" s="22">
        <v>3</v>
      </c>
      <c r="K235" s="25">
        <v>40.654310166899997</v>
      </c>
      <c r="L235" s="25">
        <v>19.474083983300002</v>
      </c>
      <c r="M235" s="23">
        <v>0.01</v>
      </c>
      <c r="N235" s="23">
        <v>0</v>
      </c>
      <c r="O235" s="22">
        <v>36236</v>
      </c>
      <c r="P235" s="22">
        <v>35296</v>
      </c>
      <c r="Q235" s="26">
        <v>36236</v>
      </c>
      <c r="R235" s="26">
        <v>3100</v>
      </c>
      <c r="S235" s="22" t="s">
        <v>114</v>
      </c>
      <c r="T235" s="26">
        <v>54.65</v>
      </c>
      <c r="U235" s="26">
        <v>1</v>
      </c>
      <c r="V235" s="26">
        <v>1.2</v>
      </c>
      <c r="W235" s="26">
        <v>6.4000000000000001E-2</v>
      </c>
      <c r="X235" s="26">
        <f t="shared" si="15"/>
        <v>1.2</v>
      </c>
      <c r="Y235" s="26">
        <f t="shared" si="15"/>
        <v>6.4000000000000001E-2</v>
      </c>
      <c r="Z235" s="26">
        <v>0.41099999999999998</v>
      </c>
      <c r="AA235" s="27">
        <v>4.8121316997435902E-3</v>
      </c>
      <c r="AB235">
        <f t="shared" si="16"/>
        <v>11</v>
      </c>
      <c r="AC235">
        <f t="shared" si="17"/>
        <v>0</v>
      </c>
      <c r="AD235">
        <f t="shared" si="18"/>
        <v>0</v>
      </c>
      <c r="AE235">
        <f>'TP Factors'!$D$4</f>
        <v>0.98096512680287296</v>
      </c>
      <c r="AF235">
        <f t="shared" si="19"/>
        <v>0</v>
      </c>
    </row>
    <row r="236" spans="1:32">
      <c r="A236" s="22" t="s">
        <v>109</v>
      </c>
      <c r="B236" s="22">
        <v>14</v>
      </c>
      <c r="C236" s="22" t="s">
        <v>110</v>
      </c>
      <c r="D236" s="23">
        <v>33.47</v>
      </c>
      <c r="E236" s="22" t="s">
        <v>111</v>
      </c>
      <c r="F236" s="22">
        <v>3456</v>
      </c>
      <c r="G236" s="24">
        <v>0</v>
      </c>
      <c r="H236" s="22" t="s">
        <v>112</v>
      </c>
      <c r="I236" s="22" t="s">
        <v>113</v>
      </c>
      <c r="J236" s="22">
        <v>2083</v>
      </c>
      <c r="K236" s="25">
        <v>785.03494753899997</v>
      </c>
      <c r="L236" s="25">
        <v>13203.842908299999</v>
      </c>
      <c r="M236" s="23">
        <v>0</v>
      </c>
      <c r="N236" s="23">
        <v>0</v>
      </c>
      <c r="O236" s="22">
        <v>36700</v>
      </c>
      <c r="P236" s="22">
        <v>35757</v>
      </c>
      <c r="Q236" s="26">
        <v>36700</v>
      </c>
      <c r="R236" s="26">
        <v>3100</v>
      </c>
      <c r="S236" s="22" t="s">
        <v>114</v>
      </c>
      <c r="T236" s="26">
        <v>54.65</v>
      </c>
      <c r="U236" s="26">
        <v>1</v>
      </c>
      <c r="V236" s="26">
        <v>1.2</v>
      </c>
      <c r="W236" s="26">
        <v>6.4000000000000001E-2</v>
      </c>
      <c r="X236" s="26">
        <f t="shared" si="15"/>
        <v>1.2</v>
      </c>
      <c r="Y236" s="26">
        <f t="shared" si="15"/>
        <v>6.4000000000000001E-2</v>
      </c>
      <c r="Z236" s="26">
        <v>0.41099999999999998</v>
      </c>
      <c r="AA236" s="27">
        <v>1.3372209036472101E-2</v>
      </c>
      <c r="AB236">
        <f t="shared" si="16"/>
        <v>31</v>
      </c>
      <c r="AC236">
        <f t="shared" si="17"/>
        <v>0</v>
      </c>
      <c r="AD236">
        <f t="shared" si="18"/>
        <v>0</v>
      </c>
      <c r="AE236">
        <f>'TP Factors'!$D$4</f>
        <v>0.98096512680287296</v>
      </c>
      <c r="AF236">
        <f t="shared" si="19"/>
        <v>0</v>
      </c>
    </row>
    <row r="237" spans="1:32">
      <c r="A237" s="22" t="s">
        <v>109</v>
      </c>
      <c r="B237" s="22">
        <v>14</v>
      </c>
      <c r="C237" s="22" t="s">
        <v>110</v>
      </c>
      <c r="D237" s="23">
        <v>33.47</v>
      </c>
      <c r="E237" s="22" t="s">
        <v>111</v>
      </c>
      <c r="F237" s="22">
        <v>3456</v>
      </c>
      <c r="G237" s="24">
        <v>30.5</v>
      </c>
      <c r="H237" s="22" t="s">
        <v>112</v>
      </c>
      <c r="I237" s="22" t="s">
        <v>113</v>
      </c>
      <c r="J237" s="22">
        <v>98157</v>
      </c>
      <c r="K237" s="25">
        <v>10435.435613</v>
      </c>
      <c r="L237" s="25">
        <v>703442.68306499999</v>
      </c>
      <c r="M237" s="23">
        <v>188.46</v>
      </c>
      <c r="N237" s="23">
        <v>49.67</v>
      </c>
      <c r="O237" s="22">
        <v>36782</v>
      </c>
      <c r="P237" s="22">
        <v>35837</v>
      </c>
      <c r="Q237" s="26">
        <v>36782</v>
      </c>
      <c r="R237" s="26">
        <v>3100</v>
      </c>
      <c r="S237" s="22" t="s">
        <v>114</v>
      </c>
      <c r="T237" s="26">
        <v>54.65</v>
      </c>
      <c r="U237" s="26">
        <v>1</v>
      </c>
      <c r="V237" s="26">
        <v>1.2</v>
      </c>
      <c r="W237" s="26">
        <v>6.4000000000000001E-2</v>
      </c>
      <c r="X237" s="26">
        <f t="shared" si="15"/>
        <v>1.2</v>
      </c>
      <c r="Y237" s="26">
        <f t="shared" si="15"/>
        <v>6.4000000000000001E-2</v>
      </c>
      <c r="Z237" s="26">
        <v>0.41099999999999998</v>
      </c>
      <c r="AA237" s="27">
        <v>15.136695305</v>
      </c>
      <c r="AB237">
        <f t="shared" si="16"/>
        <v>34947</v>
      </c>
      <c r="AC237">
        <f t="shared" si="17"/>
        <v>92</v>
      </c>
      <c r="AD237">
        <f t="shared" si="18"/>
        <v>4.9000000000000004</v>
      </c>
      <c r="AE237">
        <f>'TP Factors'!$D$4</f>
        <v>0.98096512680287296</v>
      </c>
      <c r="AF237">
        <f t="shared" si="19"/>
        <v>4.8</v>
      </c>
    </row>
    <row r="238" spans="1:32">
      <c r="A238" s="22" t="s">
        <v>109</v>
      </c>
      <c r="B238" s="22">
        <v>14</v>
      </c>
      <c r="C238" s="22" t="s">
        <v>110</v>
      </c>
      <c r="D238" s="23">
        <v>33.47</v>
      </c>
      <c r="E238" s="22" t="s">
        <v>111</v>
      </c>
      <c r="F238" s="22">
        <v>3456</v>
      </c>
      <c r="G238" s="24">
        <v>0</v>
      </c>
      <c r="H238" s="22" t="s">
        <v>112</v>
      </c>
      <c r="I238" s="22" t="s">
        <v>113</v>
      </c>
      <c r="J238" s="22">
        <v>89</v>
      </c>
      <c r="K238" s="25">
        <v>134.80031188999999</v>
      </c>
      <c r="L238" s="25">
        <v>566.25808778800001</v>
      </c>
      <c r="M238" s="23">
        <v>0</v>
      </c>
      <c r="N238" s="23">
        <v>0</v>
      </c>
      <c r="O238" s="22">
        <v>36793</v>
      </c>
      <c r="P238" s="22">
        <v>35847</v>
      </c>
      <c r="Q238" s="26">
        <v>36793</v>
      </c>
      <c r="R238" s="26">
        <v>3100</v>
      </c>
      <c r="S238" s="22" t="s">
        <v>114</v>
      </c>
      <c r="T238" s="26">
        <v>54.65</v>
      </c>
      <c r="U238" s="26">
        <v>1</v>
      </c>
      <c r="V238" s="26">
        <v>1.2</v>
      </c>
      <c r="W238" s="26">
        <v>6.4000000000000001E-2</v>
      </c>
      <c r="X238" s="26">
        <f t="shared" si="15"/>
        <v>1.2</v>
      </c>
      <c r="Y238" s="26">
        <f t="shared" si="15"/>
        <v>6.4000000000000001E-2</v>
      </c>
      <c r="Z238" s="26">
        <v>0.41099999999999998</v>
      </c>
      <c r="AA238" s="27">
        <v>5.0480195606504401E-3</v>
      </c>
      <c r="AB238">
        <f t="shared" si="16"/>
        <v>12</v>
      </c>
      <c r="AC238">
        <f t="shared" si="17"/>
        <v>0</v>
      </c>
      <c r="AD238">
        <f t="shared" si="18"/>
        <v>0</v>
      </c>
      <c r="AE238">
        <f>'TP Factors'!$D$4</f>
        <v>0.98096512680287296</v>
      </c>
      <c r="AF238">
        <f t="shared" si="19"/>
        <v>0</v>
      </c>
    </row>
    <row r="239" spans="1:32">
      <c r="A239" s="22" t="s">
        <v>109</v>
      </c>
      <c r="B239" s="22">
        <v>14</v>
      </c>
      <c r="C239" s="22" t="s">
        <v>110</v>
      </c>
      <c r="D239" s="23">
        <v>33.47</v>
      </c>
      <c r="E239" s="22" t="s">
        <v>111</v>
      </c>
      <c r="F239" s="22">
        <v>3456</v>
      </c>
      <c r="G239" s="24">
        <v>0</v>
      </c>
      <c r="H239" s="22" t="s">
        <v>112</v>
      </c>
      <c r="I239" s="22" t="s">
        <v>113</v>
      </c>
      <c r="J239" s="22">
        <v>25</v>
      </c>
      <c r="K239" s="25">
        <v>121.50389432</v>
      </c>
      <c r="L239" s="25">
        <v>160.81845337600001</v>
      </c>
      <c r="M239" s="23">
        <v>0</v>
      </c>
      <c r="N239" s="23">
        <v>0</v>
      </c>
      <c r="O239" s="22">
        <v>36835</v>
      </c>
      <c r="P239" s="22">
        <v>35888</v>
      </c>
      <c r="Q239" s="26">
        <v>36835</v>
      </c>
      <c r="R239" s="26">
        <v>3100</v>
      </c>
      <c r="S239" s="22" t="s">
        <v>114</v>
      </c>
      <c r="T239" s="26">
        <v>54.65</v>
      </c>
      <c r="U239" s="26">
        <v>1</v>
      </c>
      <c r="V239" s="26">
        <v>1.2</v>
      </c>
      <c r="W239" s="26">
        <v>6.4000000000000001E-2</v>
      </c>
      <c r="X239" s="26">
        <f t="shared" si="15"/>
        <v>1.2</v>
      </c>
      <c r="Y239" s="26">
        <f t="shared" si="15"/>
        <v>6.4000000000000001E-2</v>
      </c>
      <c r="Z239" s="26">
        <v>0.41099999999999998</v>
      </c>
      <c r="AA239" s="27">
        <v>4.8478729361520998E-4</v>
      </c>
      <c r="AB239">
        <f t="shared" si="16"/>
        <v>1</v>
      </c>
      <c r="AC239">
        <f t="shared" si="17"/>
        <v>0</v>
      </c>
      <c r="AD239">
        <f t="shared" si="18"/>
        <v>0</v>
      </c>
      <c r="AE239">
        <f>'TP Factors'!$D$4</f>
        <v>0.98096512680287296</v>
      </c>
      <c r="AF239">
        <f t="shared" si="19"/>
        <v>0</v>
      </c>
    </row>
    <row r="240" spans="1:32">
      <c r="A240" s="22" t="s">
        <v>109</v>
      </c>
      <c r="B240" s="22">
        <v>14</v>
      </c>
      <c r="C240" s="22" t="s">
        <v>110</v>
      </c>
      <c r="D240" s="23">
        <v>33.47</v>
      </c>
      <c r="E240" s="22" t="s">
        <v>111</v>
      </c>
      <c r="F240" s="22">
        <v>3456</v>
      </c>
      <c r="G240" s="24">
        <v>30.5</v>
      </c>
      <c r="H240" s="22" t="s">
        <v>112</v>
      </c>
      <c r="I240" s="22" t="s">
        <v>113</v>
      </c>
      <c r="J240" s="22">
        <v>47</v>
      </c>
      <c r="K240" s="25">
        <v>82.181979821400006</v>
      </c>
      <c r="L240" s="25">
        <v>336.38787229000002</v>
      </c>
      <c r="M240" s="23">
        <v>0.09</v>
      </c>
      <c r="N240" s="23">
        <v>0.02</v>
      </c>
      <c r="O240" s="22">
        <v>36961</v>
      </c>
      <c r="P240" s="22">
        <v>36014</v>
      </c>
      <c r="Q240" s="26">
        <v>36961</v>
      </c>
      <c r="R240" s="26">
        <v>3100</v>
      </c>
      <c r="S240" s="22" t="s">
        <v>114</v>
      </c>
      <c r="T240" s="26">
        <v>54.65</v>
      </c>
      <c r="U240" s="26">
        <v>1</v>
      </c>
      <c r="V240" s="26">
        <v>1.2</v>
      </c>
      <c r="W240" s="26">
        <v>6.4000000000000001E-2</v>
      </c>
      <c r="X240" s="26">
        <f t="shared" si="15"/>
        <v>1.2</v>
      </c>
      <c r="Y240" s="26">
        <f t="shared" si="15"/>
        <v>6.4000000000000001E-2</v>
      </c>
      <c r="Z240" s="26">
        <v>0.41099999999999998</v>
      </c>
      <c r="AA240" s="27">
        <v>3.5210434228399597E-2</v>
      </c>
      <c r="AB240">
        <f t="shared" si="16"/>
        <v>81</v>
      </c>
      <c r="AC240">
        <f t="shared" si="17"/>
        <v>0</v>
      </c>
      <c r="AD240">
        <f t="shared" si="18"/>
        <v>0</v>
      </c>
      <c r="AE240">
        <f>'TP Factors'!$D$4</f>
        <v>0.98096512680287296</v>
      </c>
      <c r="AF240">
        <f t="shared" si="19"/>
        <v>0</v>
      </c>
    </row>
    <row r="241" spans="1:32">
      <c r="A241" s="22" t="s">
        <v>109</v>
      </c>
      <c r="B241" s="22">
        <v>14</v>
      </c>
      <c r="C241" s="22" t="s">
        <v>110</v>
      </c>
      <c r="D241" s="23">
        <v>33.47</v>
      </c>
      <c r="E241" s="22" t="s">
        <v>111</v>
      </c>
      <c r="F241" s="22">
        <v>3456</v>
      </c>
      <c r="G241" s="24">
        <v>30.5</v>
      </c>
      <c r="H241" s="22" t="s">
        <v>112</v>
      </c>
      <c r="I241" s="22" t="s">
        <v>113</v>
      </c>
      <c r="J241" s="22">
        <v>377</v>
      </c>
      <c r="K241" s="25">
        <v>207.04470827399999</v>
      </c>
      <c r="L241" s="25">
        <v>2704.7773553500001</v>
      </c>
      <c r="M241" s="23">
        <v>0.72</v>
      </c>
      <c r="N241" s="23">
        <v>0.19</v>
      </c>
      <c r="O241" s="22">
        <v>36967</v>
      </c>
      <c r="P241" s="22">
        <v>36020</v>
      </c>
      <c r="Q241" s="26">
        <v>36967</v>
      </c>
      <c r="R241" s="26">
        <v>3100</v>
      </c>
      <c r="S241" s="22" t="s">
        <v>114</v>
      </c>
      <c r="T241" s="26">
        <v>54.65</v>
      </c>
      <c r="U241" s="26">
        <v>1</v>
      </c>
      <c r="V241" s="26">
        <v>1.2</v>
      </c>
      <c r="W241" s="26">
        <v>6.4000000000000001E-2</v>
      </c>
      <c r="X241" s="26">
        <f t="shared" si="15"/>
        <v>1.2</v>
      </c>
      <c r="Y241" s="26">
        <f t="shared" si="15"/>
        <v>6.4000000000000001E-2</v>
      </c>
      <c r="Z241" s="26">
        <v>0.41099999999999998</v>
      </c>
      <c r="AA241" s="27">
        <v>0.59466217195877002</v>
      </c>
      <c r="AB241">
        <f t="shared" si="16"/>
        <v>1373</v>
      </c>
      <c r="AC241">
        <f t="shared" si="17"/>
        <v>4</v>
      </c>
      <c r="AD241">
        <f t="shared" si="18"/>
        <v>0.2</v>
      </c>
      <c r="AE241">
        <f>'TP Factors'!$D$4</f>
        <v>0.98096512680287296</v>
      </c>
      <c r="AF241">
        <f t="shared" si="19"/>
        <v>0.2</v>
      </c>
    </row>
    <row r="242" spans="1:32">
      <c r="A242" s="22" t="s">
        <v>109</v>
      </c>
      <c r="B242" s="22">
        <v>14</v>
      </c>
      <c r="C242" s="22" t="s">
        <v>110</v>
      </c>
      <c r="D242" s="23">
        <v>33.47</v>
      </c>
      <c r="E242" s="22" t="s">
        <v>111</v>
      </c>
      <c r="F242" s="22">
        <v>1234</v>
      </c>
      <c r="G242" s="24">
        <v>0</v>
      </c>
      <c r="H242" s="22" t="s">
        <v>112</v>
      </c>
      <c r="I242" s="22" t="s">
        <v>113</v>
      </c>
      <c r="J242" s="22">
        <v>61</v>
      </c>
      <c r="K242" s="25">
        <v>60.201934432599998</v>
      </c>
      <c r="L242" s="25">
        <v>236.123685744</v>
      </c>
      <c r="M242" s="23">
        <v>0.03</v>
      </c>
      <c r="N242" s="23">
        <v>0</v>
      </c>
      <c r="O242" s="22">
        <v>37977</v>
      </c>
      <c r="P242" s="22">
        <v>37029</v>
      </c>
      <c r="Q242" s="26">
        <v>37977</v>
      </c>
      <c r="R242" s="26">
        <v>3100</v>
      </c>
      <c r="S242" s="22" t="s">
        <v>114</v>
      </c>
      <c r="T242" s="26">
        <v>54.65</v>
      </c>
      <c r="U242" s="26">
        <v>0</v>
      </c>
      <c r="V242" s="26">
        <v>1.2</v>
      </c>
      <c r="W242" s="26">
        <v>6.4000000000000001E-2</v>
      </c>
      <c r="X242" s="26">
        <f>V242*0.7</f>
        <v>0.84</v>
      </c>
      <c r="Y242" s="26">
        <f>W242*0.5</f>
        <v>3.2000000000000001E-2</v>
      </c>
      <c r="Z242" s="26">
        <v>0.41099999999999998</v>
      </c>
      <c r="AA242" s="27">
        <v>5.83472000465418E-2</v>
      </c>
      <c r="AB242">
        <f t="shared" si="16"/>
        <v>135</v>
      </c>
      <c r="AC242">
        <f t="shared" si="17"/>
        <v>0</v>
      </c>
      <c r="AD242">
        <f t="shared" si="18"/>
        <v>0</v>
      </c>
      <c r="AE242">
        <f>'TP Factors'!$D$4</f>
        <v>0.98096512680287296</v>
      </c>
      <c r="AF242">
        <f t="shared" si="19"/>
        <v>0</v>
      </c>
    </row>
    <row r="243" spans="1:32">
      <c r="AA243" s="27">
        <f>SUM(AA2:AA242)</f>
        <v>418.86810437635569</v>
      </c>
      <c r="AC243">
        <f>SUM(AC2:AC242)</f>
        <v>2524</v>
      </c>
      <c r="AF243">
        <f>SUM(AF2:AF242)</f>
        <v>131.99999999999997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105"/>
  <sheetViews>
    <sheetView topLeftCell="J1" workbookViewId="0">
      <pane ySplit="1" topLeftCell="A74" activePane="bottomLeft" state="frozen"/>
      <selection activeCell="J1" sqref="J1"/>
      <selection pane="bottomLeft" activeCell="AB2" sqref="AB2:AB105"/>
    </sheetView>
  </sheetViews>
  <sheetFormatPr defaultRowHeight="12.75"/>
  <cols>
    <col min="1" max="1" width="8.7109375" style="22" bestFit="1" customWidth="1"/>
    <col min="2" max="2" width="11.28515625" style="22" bestFit="1" customWidth="1"/>
    <col min="3" max="3" width="13.2851562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7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22" style="27" bestFit="1" customWidth="1"/>
    <col min="29" max="29" width="13.5703125" customWidth="1"/>
    <col min="33" max="33" width="11.85546875" customWidth="1"/>
  </cols>
  <sheetData>
    <row r="1" spans="1:33" ht="25.5">
      <c r="A1" s="22" t="s">
        <v>83</v>
      </c>
      <c r="B1" s="22" t="s">
        <v>84</v>
      </c>
      <c r="C1" s="22" t="s">
        <v>85</v>
      </c>
      <c r="D1" s="23" t="s">
        <v>86</v>
      </c>
      <c r="E1" s="22" t="s">
        <v>87</v>
      </c>
      <c r="F1" s="22" t="s">
        <v>88</v>
      </c>
      <c r="G1" s="24" t="s">
        <v>89</v>
      </c>
      <c r="H1" s="22" t="s">
        <v>90</v>
      </c>
      <c r="I1" s="22" t="s">
        <v>91</v>
      </c>
      <c r="J1" s="22" t="s">
        <v>92</v>
      </c>
      <c r="K1" s="25" t="s">
        <v>93</v>
      </c>
      <c r="L1" s="25" t="s">
        <v>94</v>
      </c>
      <c r="M1" s="23" t="s">
        <v>95</v>
      </c>
      <c r="N1" s="23" t="s">
        <v>96</v>
      </c>
      <c r="O1" s="22" t="s">
        <v>97</v>
      </c>
      <c r="P1" s="22" t="s">
        <v>98</v>
      </c>
      <c r="Q1" s="26" t="s">
        <v>99</v>
      </c>
      <c r="R1" s="26" t="s">
        <v>100</v>
      </c>
      <c r="S1" s="22" t="s">
        <v>101</v>
      </c>
      <c r="T1" s="22" t="s">
        <v>102</v>
      </c>
      <c r="U1" s="26" t="s">
        <v>103</v>
      </c>
      <c r="V1" s="26" t="s">
        <v>104</v>
      </c>
      <c r="W1" s="26" t="s">
        <v>105</v>
      </c>
      <c r="X1" s="26" t="s">
        <v>106</v>
      </c>
      <c r="Y1" s="38" t="s">
        <v>140</v>
      </c>
      <c r="Z1" s="38" t="s">
        <v>141</v>
      </c>
      <c r="AA1" s="26" t="s">
        <v>107</v>
      </c>
      <c r="AB1" s="27" t="s">
        <v>108</v>
      </c>
      <c r="AC1" s="28" t="s">
        <v>142</v>
      </c>
      <c r="AD1" s="28" t="s">
        <v>143</v>
      </c>
      <c r="AE1" s="28" t="s">
        <v>144</v>
      </c>
      <c r="AF1" s="28" t="s">
        <v>145</v>
      </c>
      <c r="AG1" s="28" t="s">
        <v>146</v>
      </c>
    </row>
    <row r="2" spans="1:33">
      <c r="A2" s="22" t="s">
        <v>109</v>
      </c>
      <c r="B2" s="22">
        <v>14</v>
      </c>
      <c r="C2" s="22" t="s">
        <v>110</v>
      </c>
      <c r="D2" s="23">
        <v>33.47</v>
      </c>
      <c r="E2" s="22" t="s">
        <v>111</v>
      </c>
      <c r="F2" s="22">
        <v>3456</v>
      </c>
      <c r="G2" s="24">
        <v>30.5</v>
      </c>
      <c r="H2" s="22" t="s">
        <v>112</v>
      </c>
      <c r="I2" s="22" t="s">
        <v>113</v>
      </c>
      <c r="J2" s="22">
        <v>14</v>
      </c>
      <c r="K2" s="25">
        <v>55.682841269400001</v>
      </c>
      <c r="L2" s="25">
        <v>101.763493857</v>
      </c>
      <c r="M2" s="23">
        <v>0.03</v>
      </c>
      <c r="N2" s="23">
        <v>0.01</v>
      </c>
      <c r="O2" s="22">
        <v>33749</v>
      </c>
      <c r="P2" s="22">
        <v>32843</v>
      </c>
      <c r="Q2" s="26">
        <v>33749</v>
      </c>
      <c r="R2" s="26">
        <v>2210</v>
      </c>
      <c r="S2" s="22" t="s">
        <v>114</v>
      </c>
      <c r="T2" s="22" t="s">
        <v>116</v>
      </c>
      <c r="U2" s="26">
        <v>54.65</v>
      </c>
      <c r="V2" s="26">
        <v>1</v>
      </c>
      <c r="W2" s="26">
        <v>1.92</v>
      </c>
      <c r="X2" s="26">
        <v>0.50600000000000001</v>
      </c>
      <c r="Y2" s="26">
        <f>W2</f>
        <v>1.92</v>
      </c>
      <c r="Z2" s="26">
        <f>X2</f>
        <v>0.50600000000000001</v>
      </c>
      <c r="AA2" s="26">
        <v>0.26800000000000002</v>
      </c>
      <c r="AB2" s="27">
        <v>2.4320343442011599E-2</v>
      </c>
      <c r="AC2">
        <f>ROUND(AB2*AA2*U2*102.79,0)</f>
        <v>37</v>
      </c>
      <c r="AD2">
        <f>ROUND(Y2*AC2*0.002205,0)</f>
        <v>0</v>
      </c>
      <c r="AE2">
        <f>ROUND(Z2*AC2*0.002205,1)</f>
        <v>0</v>
      </c>
      <c r="AF2">
        <f>'TP Factors'!$D$4</f>
        <v>0.98096512680287296</v>
      </c>
      <c r="AG2">
        <f>ROUND(AE2*AF2,1)</f>
        <v>0</v>
      </c>
    </row>
    <row r="3" spans="1:33">
      <c r="A3" s="22" t="s">
        <v>109</v>
      </c>
      <c r="B3" s="22">
        <v>14</v>
      </c>
      <c r="C3" s="22" t="s">
        <v>110</v>
      </c>
      <c r="D3" s="23">
        <v>33.47</v>
      </c>
      <c r="E3" s="22" t="s">
        <v>111</v>
      </c>
      <c r="F3" s="22">
        <v>3456</v>
      </c>
      <c r="G3" s="24">
        <v>0</v>
      </c>
      <c r="H3" s="22" t="s">
        <v>112</v>
      </c>
      <c r="I3" s="22" t="s">
        <v>113</v>
      </c>
      <c r="J3" s="22">
        <v>464</v>
      </c>
      <c r="K3" s="25">
        <v>243.553803378</v>
      </c>
      <c r="L3" s="25">
        <v>2941.1305344699999</v>
      </c>
      <c r="M3" s="23">
        <v>0</v>
      </c>
      <c r="N3" s="23">
        <v>0</v>
      </c>
      <c r="O3" s="22">
        <v>33752</v>
      </c>
      <c r="P3" s="22">
        <v>32846</v>
      </c>
      <c r="Q3" s="26">
        <v>33752</v>
      </c>
      <c r="R3" s="26">
        <v>6460</v>
      </c>
      <c r="S3" s="22" t="s">
        <v>114</v>
      </c>
      <c r="T3" s="22" t="s">
        <v>118</v>
      </c>
      <c r="U3" s="26">
        <v>54.65</v>
      </c>
      <c r="V3" s="26">
        <v>1</v>
      </c>
      <c r="W3" s="26">
        <v>0</v>
      </c>
      <c r="X3" s="26">
        <v>0</v>
      </c>
      <c r="Y3" s="26">
        <f t="shared" ref="Y3:Y66" si="0">W3</f>
        <v>0</v>
      </c>
      <c r="Z3" s="26">
        <f t="shared" ref="Z3:Z66" si="1">X3</f>
        <v>0</v>
      </c>
      <c r="AA3" s="26">
        <v>0.30299999999999999</v>
      </c>
      <c r="AB3" s="27">
        <v>2.49029500338E-6</v>
      </c>
      <c r="AC3">
        <f t="shared" ref="AC3:AC66" si="2">ROUND(AB3*AA3*U3*102.79,0)</f>
        <v>0</v>
      </c>
      <c r="AD3">
        <f t="shared" ref="AD3:AD66" si="3">ROUND(Y3*AC3*0.002205,0)</f>
        <v>0</v>
      </c>
      <c r="AE3">
        <f t="shared" ref="AE3:AE66" si="4">ROUND(Z3*AC3*0.002205,1)</f>
        <v>0</v>
      </c>
      <c r="AF3">
        <f>'TP Factors'!$D$4</f>
        <v>0.98096512680287296</v>
      </c>
      <c r="AG3">
        <f t="shared" ref="AG3:AG66" si="5">ROUND(AE3*AF3,1)</f>
        <v>0</v>
      </c>
    </row>
    <row r="4" spans="1:33">
      <c r="A4" s="22" t="s">
        <v>109</v>
      </c>
      <c r="B4" s="22">
        <v>14</v>
      </c>
      <c r="C4" s="22" t="s">
        <v>110</v>
      </c>
      <c r="D4" s="23">
        <v>33.47</v>
      </c>
      <c r="E4" s="22" t="s">
        <v>111</v>
      </c>
      <c r="F4" s="22">
        <v>3456</v>
      </c>
      <c r="G4" s="24">
        <v>3</v>
      </c>
      <c r="H4" s="22" t="s">
        <v>112</v>
      </c>
      <c r="I4" s="22" t="s">
        <v>113</v>
      </c>
      <c r="J4" s="22">
        <v>269</v>
      </c>
      <c r="K4" s="25">
        <v>178.48729243</v>
      </c>
      <c r="L4" s="25">
        <v>1293.8066691399999</v>
      </c>
      <c r="M4" s="23">
        <v>0.32</v>
      </c>
      <c r="N4" s="23">
        <v>0.02</v>
      </c>
      <c r="O4" s="22">
        <v>33753</v>
      </c>
      <c r="P4" s="22">
        <v>32847</v>
      </c>
      <c r="Q4" s="26">
        <v>33753</v>
      </c>
      <c r="R4" s="26">
        <v>3200</v>
      </c>
      <c r="S4" s="22" t="s">
        <v>114</v>
      </c>
      <c r="T4" s="22" t="s">
        <v>154</v>
      </c>
      <c r="U4" s="26">
        <v>54.65</v>
      </c>
      <c r="V4" s="26">
        <v>1</v>
      </c>
      <c r="W4" s="26">
        <v>1.25</v>
      </c>
      <c r="X4" s="26">
        <v>6.4000000000000001E-2</v>
      </c>
      <c r="Y4" s="26">
        <f t="shared" si="0"/>
        <v>1.25</v>
      </c>
      <c r="Z4" s="26">
        <f t="shared" si="1"/>
        <v>6.4000000000000001E-2</v>
      </c>
      <c r="AA4" s="26">
        <v>0.4</v>
      </c>
      <c r="AB4" s="27">
        <v>3.7681094439990002E-4</v>
      </c>
      <c r="AC4">
        <f t="shared" si="2"/>
        <v>1</v>
      </c>
      <c r="AD4">
        <f t="shared" si="3"/>
        <v>0</v>
      </c>
      <c r="AE4">
        <f t="shared" si="4"/>
        <v>0</v>
      </c>
      <c r="AF4">
        <f>'TP Factors'!$D$4</f>
        <v>0.98096512680287296</v>
      </c>
      <c r="AG4">
        <f t="shared" si="5"/>
        <v>0</v>
      </c>
    </row>
    <row r="5" spans="1:33">
      <c r="A5" s="22" t="s">
        <v>109</v>
      </c>
      <c r="B5" s="22">
        <v>14</v>
      </c>
      <c r="C5" s="22" t="s">
        <v>110</v>
      </c>
      <c r="D5" s="23">
        <v>33.47</v>
      </c>
      <c r="E5" s="22" t="s">
        <v>111</v>
      </c>
      <c r="F5" s="22">
        <v>3456</v>
      </c>
      <c r="G5" s="24">
        <v>3</v>
      </c>
      <c r="H5" s="22" t="s">
        <v>112</v>
      </c>
      <c r="I5" s="22" t="s">
        <v>113</v>
      </c>
      <c r="J5" s="22">
        <v>3130</v>
      </c>
      <c r="K5" s="25">
        <v>630.48964976800005</v>
      </c>
      <c r="L5" s="25">
        <v>15029.690131699999</v>
      </c>
      <c r="M5" s="23">
        <v>3.76</v>
      </c>
      <c r="N5" s="23">
        <v>0.2</v>
      </c>
      <c r="O5" s="22">
        <v>33754</v>
      </c>
      <c r="P5" s="22">
        <v>32848</v>
      </c>
      <c r="Q5" s="26">
        <v>33754</v>
      </c>
      <c r="R5" s="26">
        <v>3200</v>
      </c>
      <c r="S5" s="22" t="s">
        <v>114</v>
      </c>
      <c r="T5" s="22" t="s">
        <v>154</v>
      </c>
      <c r="U5" s="26">
        <v>54.65</v>
      </c>
      <c r="V5" s="26">
        <v>1</v>
      </c>
      <c r="W5" s="26">
        <v>1.25</v>
      </c>
      <c r="X5" s="26">
        <v>6.4000000000000001E-2</v>
      </c>
      <c r="Y5" s="26">
        <f t="shared" si="0"/>
        <v>1.25</v>
      </c>
      <c r="Z5" s="26">
        <f t="shared" si="1"/>
        <v>6.4000000000000001E-2</v>
      </c>
      <c r="AA5" s="26">
        <v>0.4</v>
      </c>
      <c r="AB5" s="27">
        <v>1.15007263037613E-3</v>
      </c>
      <c r="AC5">
        <f t="shared" si="2"/>
        <v>3</v>
      </c>
      <c r="AD5">
        <f t="shared" si="3"/>
        <v>0</v>
      </c>
      <c r="AE5">
        <f t="shared" si="4"/>
        <v>0</v>
      </c>
      <c r="AF5">
        <f>'TP Factors'!$D$4</f>
        <v>0.98096512680287296</v>
      </c>
      <c r="AG5">
        <f t="shared" si="5"/>
        <v>0</v>
      </c>
    </row>
    <row r="6" spans="1:33">
      <c r="A6" s="22" t="s">
        <v>109</v>
      </c>
      <c r="B6" s="22">
        <v>14</v>
      </c>
      <c r="C6" s="22" t="s">
        <v>110</v>
      </c>
      <c r="D6" s="23">
        <v>33.47</v>
      </c>
      <c r="E6" s="22" t="s">
        <v>111</v>
      </c>
      <c r="F6" s="22">
        <v>3456</v>
      </c>
      <c r="G6" s="24">
        <v>3</v>
      </c>
      <c r="H6" s="22" t="s">
        <v>112</v>
      </c>
      <c r="I6" s="22" t="s">
        <v>113</v>
      </c>
      <c r="J6" s="22">
        <v>1262</v>
      </c>
      <c r="K6" s="25">
        <v>664.27574152600005</v>
      </c>
      <c r="L6" s="25">
        <v>5870.8835515299997</v>
      </c>
      <c r="M6" s="23">
        <v>0.88</v>
      </c>
      <c r="N6" s="23">
        <v>0.11</v>
      </c>
      <c r="O6" s="22">
        <v>34990</v>
      </c>
      <c r="P6" s="22">
        <v>34066</v>
      </c>
      <c r="Q6" s="26">
        <v>34990</v>
      </c>
      <c r="R6" s="26">
        <v>4340</v>
      </c>
      <c r="S6" s="22" t="s">
        <v>114</v>
      </c>
      <c r="T6" s="22" t="s">
        <v>155</v>
      </c>
      <c r="U6" s="26">
        <v>54.65</v>
      </c>
      <c r="V6" s="26">
        <v>1</v>
      </c>
      <c r="W6" s="26">
        <v>0.7</v>
      </c>
      <c r="X6" s="26">
        <v>0.09</v>
      </c>
      <c r="Y6" s="26">
        <f t="shared" si="0"/>
        <v>0.7</v>
      </c>
      <c r="Z6" s="26">
        <f t="shared" si="1"/>
        <v>0.09</v>
      </c>
      <c r="AA6" s="26">
        <v>0.41299999999999998</v>
      </c>
      <c r="AB6" s="27">
        <v>1.0229037879983501E-3</v>
      </c>
      <c r="AC6">
        <f t="shared" si="2"/>
        <v>2</v>
      </c>
      <c r="AD6">
        <f t="shared" si="3"/>
        <v>0</v>
      </c>
      <c r="AE6">
        <f t="shared" si="4"/>
        <v>0</v>
      </c>
      <c r="AF6">
        <f>'TP Factors'!$D$4</f>
        <v>0.98096512680287296</v>
      </c>
      <c r="AG6">
        <f t="shared" si="5"/>
        <v>0</v>
      </c>
    </row>
    <row r="7" spans="1:33">
      <c r="A7" s="22" t="s">
        <v>109</v>
      </c>
      <c r="B7" s="22">
        <v>14</v>
      </c>
      <c r="C7" s="22" t="s">
        <v>110</v>
      </c>
      <c r="D7" s="23">
        <v>33.47</v>
      </c>
      <c r="E7" s="22" t="s">
        <v>111</v>
      </c>
      <c r="F7" s="22">
        <v>3456</v>
      </c>
      <c r="G7" s="24">
        <v>30.5</v>
      </c>
      <c r="H7" s="22" t="s">
        <v>112</v>
      </c>
      <c r="I7" s="22" t="s">
        <v>113</v>
      </c>
      <c r="J7" s="22">
        <v>5263</v>
      </c>
      <c r="K7" s="25">
        <v>1438.14295163</v>
      </c>
      <c r="L7" s="25">
        <v>37716.997986900002</v>
      </c>
      <c r="M7" s="23">
        <v>10.1</v>
      </c>
      <c r="N7" s="23">
        <v>2.66</v>
      </c>
      <c r="O7" s="22">
        <v>35019</v>
      </c>
      <c r="P7" s="22">
        <v>34094</v>
      </c>
      <c r="Q7" s="26">
        <v>35019</v>
      </c>
      <c r="R7" s="26">
        <v>2210</v>
      </c>
      <c r="S7" s="22" t="s">
        <v>114</v>
      </c>
      <c r="T7" s="22" t="s">
        <v>116</v>
      </c>
      <c r="U7" s="26">
        <v>54.65</v>
      </c>
      <c r="V7" s="26">
        <v>1</v>
      </c>
      <c r="W7" s="26">
        <v>1.92</v>
      </c>
      <c r="X7" s="26">
        <v>0.50600000000000001</v>
      </c>
      <c r="Y7" s="26">
        <f t="shared" si="0"/>
        <v>1.92</v>
      </c>
      <c r="Z7" s="26">
        <f t="shared" si="1"/>
        <v>0.50600000000000001</v>
      </c>
      <c r="AA7" s="26">
        <v>0.26800000000000002</v>
      </c>
      <c r="AB7" s="27">
        <v>2.4356681166226299</v>
      </c>
      <c r="AC7">
        <f t="shared" si="2"/>
        <v>3667</v>
      </c>
      <c r="AD7">
        <f t="shared" si="3"/>
        <v>16</v>
      </c>
      <c r="AE7">
        <f t="shared" si="4"/>
        <v>4.0999999999999996</v>
      </c>
      <c r="AF7">
        <f>'TP Factors'!$D$4</f>
        <v>0.98096512680287296</v>
      </c>
      <c r="AG7">
        <f t="shared" si="5"/>
        <v>4</v>
      </c>
    </row>
    <row r="8" spans="1:33">
      <c r="A8" s="22" t="s">
        <v>109</v>
      </c>
      <c r="B8" s="22">
        <v>14</v>
      </c>
      <c r="C8" s="22" t="s">
        <v>110</v>
      </c>
      <c r="D8" s="23">
        <v>33.47</v>
      </c>
      <c r="E8" s="22" t="s">
        <v>111</v>
      </c>
      <c r="F8" s="22">
        <v>3456</v>
      </c>
      <c r="G8" s="24">
        <v>4</v>
      </c>
      <c r="H8" s="22" t="s">
        <v>112</v>
      </c>
      <c r="I8" s="22" t="s">
        <v>113</v>
      </c>
      <c r="J8" s="22">
        <v>4858</v>
      </c>
      <c r="K8" s="25">
        <v>1058.7678435099999</v>
      </c>
      <c r="L8" s="25">
        <v>22703.373959100001</v>
      </c>
      <c r="M8" s="23">
        <v>5.83</v>
      </c>
      <c r="N8" s="23">
        <v>0.31</v>
      </c>
      <c r="O8" s="22">
        <v>35021</v>
      </c>
      <c r="P8" s="22">
        <v>34096</v>
      </c>
      <c r="Q8" s="26">
        <v>35021</v>
      </c>
      <c r="R8" s="26">
        <v>3100</v>
      </c>
      <c r="S8" s="22" t="s">
        <v>114</v>
      </c>
      <c r="T8" s="22" t="s">
        <v>156</v>
      </c>
      <c r="U8" s="26">
        <v>54.65</v>
      </c>
      <c r="V8" s="26">
        <v>1</v>
      </c>
      <c r="W8" s="26">
        <v>1.25</v>
      </c>
      <c r="X8" s="26">
        <v>6.4000000000000001E-2</v>
      </c>
      <c r="Y8" s="26">
        <f t="shared" si="0"/>
        <v>1.25</v>
      </c>
      <c r="Z8" s="26">
        <f t="shared" si="1"/>
        <v>6.4000000000000001E-2</v>
      </c>
      <c r="AA8" s="26">
        <v>0.41099999999999998</v>
      </c>
      <c r="AB8" s="27">
        <v>4.1449206241816602E-3</v>
      </c>
      <c r="AC8">
        <f t="shared" si="2"/>
        <v>10</v>
      </c>
      <c r="AD8">
        <f t="shared" si="3"/>
        <v>0</v>
      </c>
      <c r="AE8">
        <f t="shared" si="4"/>
        <v>0</v>
      </c>
      <c r="AF8">
        <f>'TP Factors'!$D$4</f>
        <v>0.98096512680287296</v>
      </c>
      <c r="AG8">
        <f t="shared" si="5"/>
        <v>0</v>
      </c>
    </row>
    <row r="9" spans="1:33">
      <c r="A9" s="22" t="s">
        <v>109</v>
      </c>
      <c r="B9" s="22">
        <v>14</v>
      </c>
      <c r="C9" s="22" t="s">
        <v>110</v>
      </c>
      <c r="D9" s="23">
        <v>33.47</v>
      </c>
      <c r="E9" s="22" t="s">
        <v>111</v>
      </c>
      <c r="F9" s="22">
        <v>3456</v>
      </c>
      <c r="G9" s="24">
        <v>0</v>
      </c>
      <c r="H9" s="22" t="s">
        <v>112</v>
      </c>
      <c r="I9" s="22" t="s">
        <v>113</v>
      </c>
      <c r="J9" s="22">
        <v>107</v>
      </c>
      <c r="K9" s="25">
        <v>101.931793286</v>
      </c>
      <c r="L9" s="25">
        <v>680.51053104699997</v>
      </c>
      <c r="M9" s="23">
        <v>0</v>
      </c>
      <c r="N9" s="23">
        <v>0</v>
      </c>
      <c r="O9" s="22">
        <v>35121</v>
      </c>
      <c r="P9" s="22">
        <v>34193</v>
      </c>
      <c r="Q9" s="26">
        <v>35121</v>
      </c>
      <c r="R9" s="26">
        <v>6440</v>
      </c>
      <c r="S9" s="22" t="s">
        <v>114</v>
      </c>
      <c r="T9" s="22" t="s">
        <v>157</v>
      </c>
      <c r="U9" s="26">
        <v>54.65</v>
      </c>
      <c r="V9" s="26">
        <v>1</v>
      </c>
      <c r="W9" s="26">
        <v>0</v>
      </c>
      <c r="X9" s="26">
        <v>0</v>
      </c>
      <c r="Y9" s="26">
        <f t="shared" si="0"/>
        <v>0</v>
      </c>
      <c r="Z9" s="26">
        <f t="shared" si="1"/>
        <v>0</v>
      </c>
      <c r="AA9" s="26">
        <v>0.30299999999999999</v>
      </c>
      <c r="AB9" s="27">
        <v>0.168157141737654</v>
      </c>
      <c r="AC9">
        <f t="shared" si="2"/>
        <v>286</v>
      </c>
      <c r="AD9">
        <f t="shared" si="3"/>
        <v>0</v>
      </c>
      <c r="AE9">
        <f t="shared" si="4"/>
        <v>0</v>
      </c>
      <c r="AF9">
        <f>'TP Factors'!$D$4</f>
        <v>0.98096512680287296</v>
      </c>
      <c r="AG9">
        <f t="shared" si="5"/>
        <v>0</v>
      </c>
    </row>
    <row r="10" spans="1:33">
      <c r="A10" s="22" t="s">
        <v>109</v>
      </c>
      <c r="B10" s="22">
        <v>14</v>
      </c>
      <c r="C10" s="22" t="s">
        <v>110</v>
      </c>
      <c r="D10" s="23">
        <v>33.47</v>
      </c>
      <c r="E10" s="22" t="s">
        <v>111</v>
      </c>
      <c r="F10" s="22">
        <v>3456</v>
      </c>
      <c r="G10" s="24">
        <v>0</v>
      </c>
      <c r="H10" s="22" t="s">
        <v>112</v>
      </c>
      <c r="I10" s="22" t="s">
        <v>113</v>
      </c>
      <c r="J10" s="22">
        <v>603</v>
      </c>
      <c r="K10" s="25">
        <v>256.03121357600003</v>
      </c>
      <c r="L10" s="25">
        <v>3824.3988147300001</v>
      </c>
      <c r="M10" s="23">
        <v>0</v>
      </c>
      <c r="N10" s="23">
        <v>0</v>
      </c>
      <c r="O10" s="22">
        <v>35162</v>
      </c>
      <c r="P10" s="22">
        <v>34234</v>
      </c>
      <c r="Q10" s="26">
        <v>35162</v>
      </c>
      <c r="R10" s="26">
        <v>6460</v>
      </c>
      <c r="S10" s="22" t="s">
        <v>114</v>
      </c>
      <c r="T10" s="22" t="s">
        <v>118</v>
      </c>
      <c r="U10" s="26">
        <v>54.65</v>
      </c>
      <c r="V10" s="26">
        <v>1</v>
      </c>
      <c r="W10" s="26">
        <v>0</v>
      </c>
      <c r="X10" s="26">
        <v>0</v>
      </c>
      <c r="Y10" s="26">
        <f t="shared" si="0"/>
        <v>0</v>
      </c>
      <c r="Z10" s="26">
        <f t="shared" si="1"/>
        <v>0</v>
      </c>
      <c r="AA10" s="26">
        <v>0.30299999999999999</v>
      </c>
      <c r="AB10" s="27">
        <v>1.23855803031844E-2</v>
      </c>
      <c r="AC10">
        <f t="shared" si="2"/>
        <v>21</v>
      </c>
      <c r="AD10">
        <f t="shared" si="3"/>
        <v>0</v>
      </c>
      <c r="AE10">
        <f t="shared" si="4"/>
        <v>0</v>
      </c>
      <c r="AF10">
        <f>'TP Factors'!$D$4</f>
        <v>0.98096512680287296</v>
      </c>
      <c r="AG10">
        <f t="shared" si="5"/>
        <v>0</v>
      </c>
    </row>
    <row r="11" spans="1:33">
      <c r="A11" s="22" t="s">
        <v>109</v>
      </c>
      <c r="B11" s="22">
        <v>14</v>
      </c>
      <c r="C11" s="22" t="s">
        <v>110</v>
      </c>
      <c r="D11" s="23">
        <v>33.47</v>
      </c>
      <c r="E11" s="22" t="s">
        <v>111</v>
      </c>
      <c r="F11" s="22">
        <v>3456</v>
      </c>
      <c r="G11" s="24">
        <v>3</v>
      </c>
      <c r="H11" s="22" t="s">
        <v>112</v>
      </c>
      <c r="I11" s="22" t="s">
        <v>113</v>
      </c>
      <c r="J11" s="22">
        <v>6</v>
      </c>
      <c r="K11" s="25">
        <v>26.307773947600001</v>
      </c>
      <c r="L11" s="25">
        <v>26.068226062000001</v>
      </c>
      <c r="M11" s="23">
        <v>0</v>
      </c>
      <c r="N11" s="23">
        <v>0</v>
      </c>
      <c r="O11" s="22">
        <v>35196</v>
      </c>
      <c r="P11" s="22">
        <v>34268</v>
      </c>
      <c r="Q11" s="26">
        <v>35196</v>
      </c>
      <c r="R11" s="26">
        <v>4340</v>
      </c>
      <c r="S11" s="22" t="s">
        <v>114</v>
      </c>
      <c r="T11" s="22" t="s">
        <v>155</v>
      </c>
      <c r="U11" s="26">
        <v>54.65</v>
      </c>
      <c r="V11" s="26">
        <v>1</v>
      </c>
      <c r="W11" s="26">
        <v>0.7</v>
      </c>
      <c r="X11" s="26">
        <v>0.09</v>
      </c>
      <c r="Y11" s="26">
        <f t="shared" si="0"/>
        <v>0.7</v>
      </c>
      <c r="Z11" s="26">
        <f t="shared" si="1"/>
        <v>0.09</v>
      </c>
      <c r="AA11" s="26">
        <v>0.41299999999999998</v>
      </c>
      <c r="AB11" s="27">
        <v>4.1793637847644001E-4</v>
      </c>
      <c r="AC11">
        <f t="shared" si="2"/>
        <v>1</v>
      </c>
      <c r="AD11">
        <f t="shared" si="3"/>
        <v>0</v>
      </c>
      <c r="AE11">
        <f t="shared" si="4"/>
        <v>0</v>
      </c>
      <c r="AF11">
        <f>'TP Factors'!$D$4</f>
        <v>0.98096512680287296</v>
      </c>
      <c r="AG11">
        <f t="shared" si="5"/>
        <v>0</v>
      </c>
    </row>
    <row r="12" spans="1:33">
      <c r="A12" s="22" t="s">
        <v>109</v>
      </c>
      <c r="B12" s="22">
        <v>14</v>
      </c>
      <c r="C12" s="22" t="s">
        <v>110</v>
      </c>
      <c r="D12" s="23">
        <v>33.47</v>
      </c>
      <c r="E12" s="22" t="s">
        <v>111</v>
      </c>
      <c r="F12" s="22">
        <v>3456</v>
      </c>
      <c r="G12" s="24">
        <v>30.5</v>
      </c>
      <c r="H12" s="22" t="s">
        <v>112</v>
      </c>
      <c r="I12" s="22" t="s">
        <v>113</v>
      </c>
      <c r="J12" s="22">
        <v>6781</v>
      </c>
      <c r="K12" s="25">
        <v>1526.24363339</v>
      </c>
      <c r="L12" s="25">
        <v>48595.086192100003</v>
      </c>
      <c r="M12" s="23">
        <v>13.02</v>
      </c>
      <c r="N12" s="23">
        <v>3.43</v>
      </c>
      <c r="O12" s="22">
        <v>35207</v>
      </c>
      <c r="P12" s="22">
        <v>34279</v>
      </c>
      <c r="Q12" s="26">
        <v>35207</v>
      </c>
      <c r="R12" s="26">
        <v>2210</v>
      </c>
      <c r="S12" s="22" t="s">
        <v>114</v>
      </c>
      <c r="T12" s="22" t="s">
        <v>116</v>
      </c>
      <c r="U12" s="26">
        <v>54.65</v>
      </c>
      <c r="V12" s="26">
        <v>1</v>
      </c>
      <c r="W12" s="26">
        <v>1.92</v>
      </c>
      <c r="X12" s="26">
        <v>0.50600000000000001</v>
      </c>
      <c r="Y12" s="26">
        <f t="shared" si="0"/>
        <v>1.92</v>
      </c>
      <c r="Z12" s="26">
        <f t="shared" si="1"/>
        <v>0.50600000000000001</v>
      </c>
      <c r="AA12" s="26">
        <v>0.26800000000000002</v>
      </c>
      <c r="AB12" s="27">
        <v>8.5589486706249893</v>
      </c>
      <c r="AC12">
        <f t="shared" si="2"/>
        <v>12885</v>
      </c>
      <c r="AD12">
        <f t="shared" si="3"/>
        <v>55</v>
      </c>
      <c r="AE12">
        <f t="shared" si="4"/>
        <v>14.4</v>
      </c>
      <c r="AF12">
        <f>'TP Factors'!$D$4</f>
        <v>0.98096512680287296</v>
      </c>
      <c r="AG12">
        <f t="shared" si="5"/>
        <v>14.1</v>
      </c>
    </row>
    <row r="13" spans="1:33">
      <c r="A13" s="22" t="s">
        <v>109</v>
      </c>
      <c r="B13" s="22">
        <v>14</v>
      </c>
      <c r="C13" s="22" t="s">
        <v>110</v>
      </c>
      <c r="D13" s="23">
        <v>33.47</v>
      </c>
      <c r="E13" s="22" t="s">
        <v>111</v>
      </c>
      <c r="F13" s="22">
        <v>3456</v>
      </c>
      <c r="G13" s="24">
        <v>3</v>
      </c>
      <c r="H13" s="22" t="s">
        <v>112</v>
      </c>
      <c r="I13" s="22" t="s">
        <v>113</v>
      </c>
      <c r="J13" s="22">
        <v>5032</v>
      </c>
      <c r="K13" s="25">
        <v>1005.82053473</v>
      </c>
      <c r="L13" s="25">
        <v>23402.739966199999</v>
      </c>
      <c r="M13" s="23">
        <v>3.52</v>
      </c>
      <c r="N13" s="23">
        <v>0.45</v>
      </c>
      <c r="O13" s="22">
        <v>35208</v>
      </c>
      <c r="P13" s="22">
        <v>34280</v>
      </c>
      <c r="Q13" s="26">
        <v>35208</v>
      </c>
      <c r="R13" s="26">
        <v>4110</v>
      </c>
      <c r="S13" s="22" t="s">
        <v>114</v>
      </c>
      <c r="T13" s="22" t="s">
        <v>119</v>
      </c>
      <c r="U13" s="26">
        <v>54.65</v>
      </c>
      <c r="V13" s="26">
        <v>1</v>
      </c>
      <c r="W13" s="26">
        <v>0.7</v>
      </c>
      <c r="X13" s="26">
        <v>0.09</v>
      </c>
      <c r="Y13" s="26">
        <f t="shared" si="0"/>
        <v>0.7</v>
      </c>
      <c r="Z13" s="26">
        <f t="shared" si="1"/>
        <v>0.09</v>
      </c>
      <c r="AA13" s="26">
        <v>0.41299999999999998</v>
      </c>
      <c r="AB13" s="27">
        <v>2.4382907508890199E-3</v>
      </c>
      <c r="AC13">
        <f t="shared" si="2"/>
        <v>6</v>
      </c>
      <c r="AD13">
        <f t="shared" si="3"/>
        <v>0</v>
      </c>
      <c r="AE13">
        <f t="shared" si="4"/>
        <v>0</v>
      </c>
      <c r="AF13">
        <f>'TP Factors'!$D$4</f>
        <v>0.98096512680287296</v>
      </c>
      <c r="AG13">
        <f t="shared" si="5"/>
        <v>0</v>
      </c>
    </row>
    <row r="14" spans="1:33">
      <c r="A14" s="22" t="s">
        <v>109</v>
      </c>
      <c r="B14" s="22">
        <v>14</v>
      </c>
      <c r="C14" s="22" t="s">
        <v>110</v>
      </c>
      <c r="D14" s="23">
        <v>33.47</v>
      </c>
      <c r="E14" s="22" t="s">
        <v>111</v>
      </c>
      <c r="F14" s="22">
        <v>3456</v>
      </c>
      <c r="G14" s="24">
        <v>3</v>
      </c>
      <c r="H14" s="22" t="s">
        <v>112</v>
      </c>
      <c r="I14" s="22" t="s">
        <v>113</v>
      </c>
      <c r="J14" s="22">
        <v>1550</v>
      </c>
      <c r="K14" s="25">
        <v>555.09756163899999</v>
      </c>
      <c r="L14" s="25">
        <v>2976.54238575</v>
      </c>
      <c r="M14" s="23">
        <v>0.93</v>
      </c>
      <c r="N14" s="23">
        <v>0.08</v>
      </c>
      <c r="O14" s="22">
        <v>34815</v>
      </c>
      <c r="P14" s="22">
        <v>33898</v>
      </c>
      <c r="Q14" s="26">
        <v>34815</v>
      </c>
      <c r="R14" s="26">
        <v>5100</v>
      </c>
      <c r="S14" s="22" t="s">
        <v>114</v>
      </c>
      <c r="T14" s="22" t="s">
        <v>158</v>
      </c>
      <c r="U14" s="26">
        <v>54.65</v>
      </c>
      <c r="V14" s="26">
        <v>1</v>
      </c>
      <c r="W14" s="26">
        <v>0.6</v>
      </c>
      <c r="X14" s="26">
        <v>0.05</v>
      </c>
      <c r="Y14" s="26">
        <f t="shared" si="0"/>
        <v>0.6</v>
      </c>
      <c r="Z14" s="26">
        <f t="shared" si="1"/>
        <v>0.05</v>
      </c>
      <c r="AA14" s="26">
        <v>1</v>
      </c>
      <c r="AB14" s="27">
        <v>1.2112862593288899E-2</v>
      </c>
      <c r="AC14">
        <f t="shared" si="2"/>
        <v>68</v>
      </c>
      <c r="AD14">
        <f t="shared" si="3"/>
        <v>0</v>
      </c>
      <c r="AE14">
        <f t="shared" si="4"/>
        <v>0</v>
      </c>
      <c r="AF14">
        <f>'TP Factors'!$D$4</f>
        <v>0.98096512680287296</v>
      </c>
      <c r="AG14">
        <f t="shared" si="5"/>
        <v>0</v>
      </c>
    </row>
    <row r="15" spans="1:33">
      <c r="A15" s="22" t="s">
        <v>109</v>
      </c>
      <c r="B15" s="22">
        <v>14</v>
      </c>
      <c r="C15" s="22" t="s">
        <v>110</v>
      </c>
      <c r="D15" s="23">
        <v>33.47</v>
      </c>
      <c r="E15" s="22" t="s">
        <v>111</v>
      </c>
      <c r="F15" s="22">
        <v>3456</v>
      </c>
      <c r="G15" s="24">
        <v>3</v>
      </c>
      <c r="H15" s="22" t="s">
        <v>112</v>
      </c>
      <c r="I15" s="22" t="s">
        <v>113</v>
      </c>
      <c r="J15" s="22">
        <v>809</v>
      </c>
      <c r="K15" s="25">
        <v>333.737448336</v>
      </c>
      <c r="L15" s="25">
        <v>1553.05773858</v>
      </c>
      <c r="M15" s="23">
        <v>0.49</v>
      </c>
      <c r="N15" s="23">
        <v>0.04</v>
      </c>
      <c r="O15" s="22">
        <v>34818</v>
      </c>
      <c r="P15" s="22">
        <v>33901</v>
      </c>
      <c r="Q15" s="26">
        <v>34818</v>
      </c>
      <c r="R15" s="26">
        <v>5100</v>
      </c>
      <c r="S15" s="22" t="s">
        <v>124</v>
      </c>
      <c r="T15" s="22" t="s">
        <v>159</v>
      </c>
      <c r="U15" s="26">
        <v>54.65</v>
      </c>
      <c r="V15" s="26">
        <v>1</v>
      </c>
      <c r="W15" s="26">
        <v>0.6</v>
      </c>
      <c r="X15" s="26">
        <v>0.05</v>
      </c>
      <c r="Y15" s="26">
        <f t="shared" si="0"/>
        <v>0.6</v>
      </c>
      <c r="Z15" s="26">
        <f t="shared" si="1"/>
        <v>0.05</v>
      </c>
      <c r="AA15" s="26">
        <v>1</v>
      </c>
      <c r="AB15" s="27">
        <v>3.9432284045034299E-3</v>
      </c>
      <c r="AC15">
        <f t="shared" si="2"/>
        <v>22</v>
      </c>
      <c r="AD15">
        <f t="shared" si="3"/>
        <v>0</v>
      </c>
      <c r="AE15">
        <f t="shared" si="4"/>
        <v>0</v>
      </c>
      <c r="AF15">
        <f>'TP Factors'!$D$4</f>
        <v>0.98096512680287296</v>
      </c>
      <c r="AG15">
        <f t="shared" si="5"/>
        <v>0</v>
      </c>
    </row>
    <row r="16" spans="1:33">
      <c r="A16" s="22" t="s">
        <v>109</v>
      </c>
      <c r="B16" s="22">
        <v>14</v>
      </c>
      <c r="C16" s="22" t="s">
        <v>110</v>
      </c>
      <c r="D16" s="23">
        <v>33.47</v>
      </c>
      <c r="E16" s="22" t="s">
        <v>111</v>
      </c>
      <c r="F16" s="22">
        <v>1234</v>
      </c>
      <c r="G16" s="24">
        <v>98</v>
      </c>
      <c r="H16" s="22" t="s">
        <v>112</v>
      </c>
      <c r="I16" s="22" t="s">
        <v>113</v>
      </c>
      <c r="J16" s="22">
        <v>2019</v>
      </c>
      <c r="K16" s="25">
        <v>505.07427894800003</v>
      </c>
      <c r="L16" s="25">
        <v>5357.0076947699999</v>
      </c>
      <c r="M16" s="23">
        <v>3.63</v>
      </c>
      <c r="N16" s="23">
        <v>0.97</v>
      </c>
      <c r="O16" s="22">
        <v>34833</v>
      </c>
      <c r="P16" s="22">
        <v>33916</v>
      </c>
      <c r="Q16" s="26">
        <v>34833</v>
      </c>
      <c r="R16" s="26">
        <v>1750</v>
      </c>
      <c r="S16" s="22" t="s">
        <v>114</v>
      </c>
      <c r="T16" s="22" t="s">
        <v>160</v>
      </c>
      <c r="U16" s="26">
        <v>54.65</v>
      </c>
      <c r="V16" s="26">
        <v>1</v>
      </c>
      <c r="W16" s="26">
        <v>1.8</v>
      </c>
      <c r="X16" s="26">
        <v>0.47799999999999998</v>
      </c>
      <c r="Y16" s="26">
        <f t="shared" si="0"/>
        <v>1.8</v>
      </c>
      <c r="Z16" s="26">
        <f t="shared" si="1"/>
        <v>0.47799999999999998</v>
      </c>
      <c r="AA16" s="26">
        <v>0.72399999999999998</v>
      </c>
      <c r="AB16" s="27">
        <v>0.60253214546063005</v>
      </c>
      <c r="AC16">
        <f t="shared" si="2"/>
        <v>2451</v>
      </c>
      <c r="AD16">
        <f t="shared" si="3"/>
        <v>10</v>
      </c>
      <c r="AE16">
        <f t="shared" si="4"/>
        <v>2.6</v>
      </c>
      <c r="AF16">
        <f>'TP Factors'!$D$4</f>
        <v>0.98096512680287296</v>
      </c>
      <c r="AG16">
        <f t="shared" si="5"/>
        <v>2.6</v>
      </c>
    </row>
    <row r="17" spans="1:33">
      <c r="A17" s="22" t="s">
        <v>109</v>
      </c>
      <c r="B17" s="22">
        <v>14</v>
      </c>
      <c r="C17" s="22" t="s">
        <v>110</v>
      </c>
      <c r="D17" s="23">
        <v>33.47</v>
      </c>
      <c r="E17" s="22" t="s">
        <v>111</v>
      </c>
      <c r="F17" s="22">
        <v>3456</v>
      </c>
      <c r="G17" s="24">
        <v>3</v>
      </c>
      <c r="H17" s="22" t="s">
        <v>112</v>
      </c>
      <c r="I17" s="22" t="s">
        <v>113</v>
      </c>
      <c r="J17" s="22">
        <v>455</v>
      </c>
      <c r="K17" s="25">
        <v>237.543369146</v>
      </c>
      <c r="L17" s="25">
        <v>2117.65175159</v>
      </c>
      <c r="M17" s="23">
        <v>0.32</v>
      </c>
      <c r="N17" s="23">
        <v>0.04</v>
      </c>
      <c r="O17" s="22">
        <v>34837</v>
      </c>
      <c r="P17" s="22">
        <v>33920</v>
      </c>
      <c r="Q17" s="26">
        <v>34837</v>
      </c>
      <c r="R17" s="26">
        <v>4340</v>
      </c>
      <c r="S17" s="22" t="s">
        <v>124</v>
      </c>
      <c r="T17" s="22" t="s">
        <v>161</v>
      </c>
      <c r="U17" s="26">
        <v>54.65</v>
      </c>
      <c r="V17" s="26">
        <v>1</v>
      </c>
      <c r="W17" s="26">
        <v>0.7</v>
      </c>
      <c r="X17" s="26">
        <v>0.09</v>
      </c>
      <c r="Y17" s="26">
        <f t="shared" si="0"/>
        <v>0.7</v>
      </c>
      <c r="Z17" s="26">
        <f t="shared" si="1"/>
        <v>0.09</v>
      </c>
      <c r="AA17" s="26">
        <v>0.41299999999999998</v>
      </c>
      <c r="AB17" s="27">
        <v>2.5780378641171702E-3</v>
      </c>
      <c r="AC17">
        <f t="shared" si="2"/>
        <v>6</v>
      </c>
      <c r="AD17">
        <f t="shared" si="3"/>
        <v>0</v>
      </c>
      <c r="AE17">
        <f t="shared" si="4"/>
        <v>0</v>
      </c>
      <c r="AF17">
        <f>'TP Factors'!$D$4</f>
        <v>0.98096512680287296</v>
      </c>
      <c r="AG17">
        <f t="shared" si="5"/>
        <v>0</v>
      </c>
    </row>
    <row r="18" spans="1:33">
      <c r="A18" s="22" t="s">
        <v>109</v>
      </c>
      <c r="B18" s="22">
        <v>14</v>
      </c>
      <c r="C18" s="22" t="s">
        <v>110</v>
      </c>
      <c r="D18" s="23">
        <v>33.47</v>
      </c>
      <c r="E18" s="22" t="s">
        <v>111</v>
      </c>
      <c r="F18" s="22">
        <v>1234</v>
      </c>
      <c r="G18" s="24">
        <v>98</v>
      </c>
      <c r="H18" s="22" t="s">
        <v>112</v>
      </c>
      <c r="I18" s="22" t="s">
        <v>113</v>
      </c>
      <c r="J18" s="22">
        <v>103</v>
      </c>
      <c r="K18" s="25">
        <v>65.487748917199994</v>
      </c>
      <c r="L18" s="25">
        <v>257.243385999</v>
      </c>
      <c r="M18" s="23">
        <v>0.19</v>
      </c>
      <c r="N18" s="23">
        <v>0.05</v>
      </c>
      <c r="O18" s="22">
        <v>34840</v>
      </c>
      <c r="P18" s="22">
        <v>33923</v>
      </c>
      <c r="Q18" s="26">
        <v>34840</v>
      </c>
      <c r="R18" s="26">
        <v>1750</v>
      </c>
      <c r="S18" s="22" t="s">
        <v>124</v>
      </c>
      <c r="T18" s="22" t="s">
        <v>162</v>
      </c>
      <c r="U18" s="26">
        <v>54.65</v>
      </c>
      <c r="V18" s="26">
        <v>1</v>
      </c>
      <c r="W18" s="26">
        <v>1.8</v>
      </c>
      <c r="X18" s="26">
        <v>0.47799999999999998</v>
      </c>
      <c r="Y18" s="26">
        <f t="shared" si="0"/>
        <v>1.8</v>
      </c>
      <c r="Z18" s="26">
        <f t="shared" si="1"/>
        <v>0.47799999999999998</v>
      </c>
      <c r="AA18" s="26">
        <v>0.76800000000000002</v>
      </c>
      <c r="AB18" s="27">
        <v>6.1773368140834402E-2</v>
      </c>
      <c r="AC18">
        <f t="shared" si="2"/>
        <v>267</v>
      </c>
      <c r="AD18">
        <f t="shared" si="3"/>
        <v>1</v>
      </c>
      <c r="AE18">
        <f t="shared" si="4"/>
        <v>0.3</v>
      </c>
      <c r="AF18">
        <f>'TP Factors'!$D$4</f>
        <v>0.98096512680287296</v>
      </c>
      <c r="AG18">
        <f t="shared" si="5"/>
        <v>0.3</v>
      </c>
    </row>
    <row r="19" spans="1:33">
      <c r="A19" s="22" t="s">
        <v>109</v>
      </c>
      <c r="B19" s="22">
        <v>14</v>
      </c>
      <c r="C19" s="22" t="s">
        <v>110</v>
      </c>
      <c r="D19" s="23">
        <v>33.47</v>
      </c>
      <c r="E19" s="22" t="s">
        <v>111</v>
      </c>
      <c r="F19" s="22">
        <v>1234</v>
      </c>
      <c r="G19" s="24">
        <v>98</v>
      </c>
      <c r="H19" s="22" t="s">
        <v>112</v>
      </c>
      <c r="I19" s="22" t="s">
        <v>113</v>
      </c>
      <c r="J19" s="22">
        <v>462</v>
      </c>
      <c r="K19" s="25">
        <v>202.864719286</v>
      </c>
      <c r="L19" s="25">
        <v>1225.75609188</v>
      </c>
      <c r="M19" s="23">
        <v>0.83</v>
      </c>
      <c r="N19" s="23">
        <v>0.22</v>
      </c>
      <c r="O19" s="22">
        <v>34884</v>
      </c>
      <c r="P19" s="22">
        <v>33965</v>
      </c>
      <c r="Q19" s="26">
        <v>34884</v>
      </c>
      <c r="R19" s="26">
        <v>1750</v>
      </c>
      <c r="S19" s="22" t="s">
        <v>114</v>
      </c>
      <c r="T19" s="22" t="s">
        <v>160</v>
      </c>
      <c r="U19" s="26">
        <v>54.65</v>
      </c>
      <c r="V19" s="26">
        <v>1</v>
      </c>
      <c r="W19" s="26">
        <v>1.8</v>
      </c>
      <c r="X19" s="26">
        <v>0.47799999999999998</v>
      </c>
      <c r="Y19" s="26">
        <f t="shared" si="0"/>
        <v>1.8</v>
      </c>
      <c r="Z19" s="26">
        <f t="shared" si="1"/>
        <v>0.47799999999999998</v>
      </c>
      <c r="AA19" s="26">
        <v>0.72399999999999998</v>
      </c>
      <c r="AB19" s="27">
        <v>0.28945517882058602</v>
      </c>
      <c r="AC19">
        <f t="shared" si="2"/>
        <v>1177</v>
      </c>
      <c r="AD19">
        <f t="shared" si="3"/>
        <v>5</v>
      </c>
      <c r="AE19">
        <f t="shared" si="4"/>
        <v>1.2</v>
      </c>
      <c r="AF19">
        <f>'TP Factors'!$D$4</f>
        <v>0.98096512680287296</v>
      </c>
      <c r="AG19">
        <f t="shared" si="5"/>
        <v>1.2</v>
      </c>
    </row>
    <row r="20" spans="1:33">
      <c r="A20" s="22" t="s">
        <v>109</v>
      </c>
      <c r="B20" s="22">
        <v>14</v>
      </c>
      <c r="C20" s="22" t="s">
        <v>110</v>
      </c>
      <c r="D20" s="23">
        <v>33.47</v>
      </c>
      <c r="E20" s="22" t="s">
        <v>111</v>
      </c>
      <c r="F20" s="22">
        <v>1234</v>
      </c>
      <c r="G20" s="24">
        <v>98</v>
      </c>
      <c r="H20" s="22" t="s">
        <v>112</v>
      </c>
      <c r="I20" s="22" t="s">
        <v>113</v>
      </c>
      <c r="J20" s="22">
        <v>1248</v>
      </c>
      <c r="K20" s="25">
        <v>583.01608036300001</v>
      </c>
      <c r="L20" s="25">
        <v>3312.0060910699999</v>
      </c>
      <c r="M20" s="23">
        <v>2.25</v>
      </c>
      <c r="N20" s="23">
        <v>0.6</v>
      </c>
      <c r="O20" s="22">
        <v>34977</v>
      </c>
      <c r="P20" s="22">
        <v>34054</v>
      </c>
      <c r="Q20" s="26">
        <v>34977</v>
      </c>
      <c r="R20" s="26">
        <v>1750</v>
      </c>
      <c r="S20" s="22" t="s">
        <v>114</v>
      </c>
      <c r="T20" s="22" t="s">
        <v>160</v>
      </c>
      <c r="U20" s="26">
        <v>54.65</v>
      </c>
      <c r="V20" s="26">
        <v>1</v>
      </c>
      <c r="W20" s="26">
        <v>1.8</v>
      </c>
      <c r="X20" s="26">
        <v>0.47799999999999998</v>
      </c>
      <c r="Y20" s="26">
        <f t="shared" si="0"/>
        <v>1.8</v>
      </c>
      <c r="Z20" s="26">
        <f t="shared" si="1"/>
        <v>0.47799999999999998</v>
      </c>
      <c r="AA20" s="26">
        <v>0.72399999999999998</v>
      </c>
      <c r="AB20" s="27">
        <v>0.75227765592908802</v>
      </c>
      <c r="AC20">
        <f t="shared" si="2"/>
        <v>3060</v>
      </c>
      <c r="AD20">
        <f t="shared" si="3"/>
        <v>12</v>
      </c>
      <c r="AE20">
        <f t="shared" si="4"/>
        <v>3.2</v>
      </c>
      <c r="AF20">
        <f>'TP Factors'!$D$4</f>
        <v>0.98096512680287296</v>
      </c>
      <c r="AG20">
        <f t="shared" si="5"/>
        <v>3.1</v>
      </c>
    </row>
    <row r="21" spans="1:33">
      <c r="A21" s="22" t="s">
        <v>109</v>
      </c>
      <c r="B21" s="22">
        <v>14</v>
      </c>
      <c r="C21" s="22" t="s">
        <v>110</v>
      </c>
      <c r="D21" s="23">
        <v>33.47</v>
      </c>
      <c r="E21" s="22" t="s">
        <v>111</v>
      </c>
      <c r="F21" s="22">
        <v>3456</v>
      </c>
      <c r="G21" s="24">
        <v>3</v>
      </c>
      <c r="H21" s="22" t="s">
        <v>112</v>
      </c>
      <c r="I21" s="22" t="s">
        <v>113</v>
      </c>
      <c r="J21" s="22">
        <v>809</v>
      </c>
      <c r="K21" s="25">
        <v>333.737448336</v>
      </c>
      <c r="L21" s="25">
        <v>1553.05773858</v>
      </c>
      <c r="M21" s="23">
        <v>0.49</v>
      </c>
      <c r="N21" s="23">
        <v>0.04</v>
      </c>
      <c r="O21" s="22">
        <v>34818</v>
      </c>
      <c r="P21" s="22">
        <v>33901</v>
      </c>
      <c r="Q21" s="26">
        <v>34818</v>
      </c>
      <c r="R21" s="26">
        <v>5100</v>
      </c>
      <c r="S21" s="22" t="s">
        <v>124</v>
      </c>
      <c r="T21" s="22" t="s">
        <v>159</v>
      </c>
      <c r="U21" s="26">
        <v>54.65</v>
      </c>
      <c r="V21" s="26">
        <v>1</v>
      </c>
      <c r="W21" s="26">
        <v>0.6</v>
      </c>
      <c r="X21" s="26">
        <v>0.05</v>
      </c>
      <c r="Y21" s="26">
        <f t="shared" si="0"/>
        <v>0.6</v>
      </c>
      <c r="Z21" s="26">
        <f t="shared" si="1"/>
        <v>0.05</v>
      </c>
      <c r="AA21" s="26">
        <v>1</v>
      </c>
      <c r="AB21" s="27">
        <v>2.0232135099900001E-4</v>
      </c>
      <c r="AC21">
        <f t="shared" si="2"/>
        <v>1</v>
      </c>
      <c r="AD21">
        <f t="shared" si="3"/>
        <v>0</v>
      </c>
      <c r="AE21">
        <f t="shared" si="4"/>
        <v>0</v>
      </c>
      <c r="AF21">
        <f>'TP Factors'!$D$4</f>
        <v>0.98096512680287296</v>
      </c>
      <c r="AG21">
        <f t="shared" si="5"/>
        <v>0</v>
      </c>
    </row>
    <row r="22" spans="1:33">
      <c r="A22" s="22" t="s">
        <v>109</v>
      </c>
      <c r="B22" s="22">
        <v>14</v>
      </c>
      <c r="C22" s="22" t="s">
        <v>110</v>
      </c>
      <c r="D22" s="23">
        <v>33.47</v>
      </c>
      <c r="E22" s="22" t="s">
        <v>111</v>
      </c>
      <c r="F22" s="22">
        <v>3456</v>
      </c>
      <c r="G22" s="24">
        <v>30.5</v>
      </c>
      <c r="H22" s="22" t="s">
        <v>112</v>
      </c>
      <c r="I22" s="22" t="s">
        <v>113</v>
      </c>
      <c r="J22" s="22">
        <v>414</v>
      </c>
      <c r="K22" s="25">
        <v>233.19498968900001</v>
      </c>
      <c r="L22" s="25">
        <v>2965.3380924600001</v>
      </c>
      <c r="M22" s="23">
        <v>0.79</v>
      </c>
      <c r="N22" s="23">
        <v>0.21</v>
      </c>
      <c r="O22" s="22">
        <v>34825</v>
      </c>
      <c r="P22" s="22">
        <v>33908</v>
      </c>
      <c r="Q22" s="26">
        <v>34825</v>
      </c>
      <c r="R22" s="26">
        <v>2210</v>
      </c>
      <c r="S22" s="22" t="s">
        <v>114</v>
      </c>
      <c r="T22" s="22" t="s">
        <v>116</v>
      </c>
      <c r="U22" s="26">
        <v>54.65</v>
      </c>
      <c r="V22" s="26">
        <v>1</v>
      </c>
      <c r="W22" s="26">
        <v>1.92</v>
      </c>
      <c r="X22" s="26">
        <v>0.50600000000000001</v>
      </c>
      <c r="Y22" s="26">
        <f t="shared" si="0"/>
        <v>1.92</v>
      </c>
      <c r="Z22" s="26">
        <f t="shared" si="1"/>
        <v>0.50600000000000001</v>
      </c>
      <c r="AA22" s="26">
        <v>0.26800000000000002</v>
      </c>
      <c r="AB22" s="27">
        <v>0.60358761134461802</v>
      </c>
      <c r="AC22">
        <f t="shared" si="2"/>
        <v>909</v>
      </c>
      <c r="AD22">
        <f t="shared" si="3"/>
        <v>4</v>
      </c>
      <c r="AE22">
        <f t="shared" si="4"/>
        <v>1</v>
      </c>
      <c r="AF22">
        <f>'TP Factors'!$D$4</f>
        <v>0.98096512680287296</v>
      </c>
      <c r="AG22">
        <f t="shared" si="5"/>
        <v>1</v>
      </c>
    </row>
    <row r="23" spans="1:33">
      <c r="A23" s="22" t="s">
        <v>109</v>
      </c>
      <c r="B23" s="22">
        <v>14</v>
      </c>
      <c r="C23" s="22" t="s">
        <v>110</v>
      </c>
      <c r="D23" s="23">
        <v>33.47</v>
      </c>
      <c r="E23" s="22" t="s">
        <v>111</v>
      </c>
      <c r="F23" s="22">
        <v>3456</v>
      </c>
      <c r="G23" s="24">
        <v>30.5</v>
      </c>
      <c r="H23" s="22" t="s">
        <v>112</v>
      </c>
      <c r="I23" s="22" t="s">
        <v>113</v>
      </c>
      <c r="J23" s="22">
        <v>161</v>
      </c>
      <c r="K23" s="25">
        <v>131.6181272</v>
      </c>
      <c r="L23" s="25">
        <v>1083.7335557700001</v>
      </c>
      <c r="M23" s="23">
        <v>0.31</v>
      </c>
      <c r="N23" s="23">
        <v>0.08</v>
      </c>
      <c r="O23" s="22">
        <v>34827</v>
      </c>
      <c r="P23" s="22">
        <v>33910</v>
      </c>
      <c r="Q23" s="26">
        <v>34827</v>
      </c>
      <c r="R23" s="26">
        <v>2210</v>
      </c>
      <c r="S23" s="22" t="s">
        <v>124</v>
      </c>
      <c r="T23" s="22" t="s">
        <v>125</v>
      </c>
      <c r="U23" s="26">
        <v>54.65</v>
      </c>
      <c r="V23" s="26">
        <v>1</v>
      </c>
      <c r="W23" s="26">
        <v>1.92</v>
      </c>
      <c r="X23" s="26">
        <v>0.50600000000000001</v>
      </c>
      <c r="Y23" s="26">
        <f t="shared" si="0"/>
        <v>1.92</v>
      </c>
      <c r="Z23" s="26">
        <f t="shared" si="1"/>
        <v>0.50600000000000001</v>
      </c>
      <c r="AA23" s="26">
        <v>0.28499999999999998</v>
      </c>
      <c r="AB23" s="27">
        <v>0.24293080033053299</v>
      </c>
      <c r="AC23">
        <f t="shared" si="2"/>
        <v>389</v>
      </c>
      <c r="AD23">
        <f t="shared" si="3"/>
        <v>2</v>
      </c>
      <c r="AE23">
        <f t="shared" si="4"/>
        <v>0.4</v>
      </c>
      <c r="AF23">
        <f>'TP Factors'!$D$4</f>
        <v>0.98096512680287296</v>
      </c>
      <c r="AG23">
        <f t="shared" si="5"/>
        <v>0.4</v>
      </c>
    </row>
    <row r="24" spans="1:33">
      <c r="A24" s="22" t="s">
        <v>109</v>
      </c>
      <c r="B24" s="22">
        <v>14</v>
      </c>
      <c r="C24" s="22" t="s">
        <v>110</v>
      </c>
      <c r="D24" s="23">
        <v>33.47</v>
      </c>
      <c r="E24" s="22" t="s">
        <v>111</v>
      </c>
      <c r="F24" s="22">
        <v>3456</v>
      </c>
      <c r="G24" s="24">
        <v>3</v>
      </c>
      <c r="H24" s="22" t="s">
        <v>112</v>
      </c>
      <c r="I24" s="22" t="s">
        <v>113</v>
      </c>
      <c r="J24" s="22">
        <v>455</v>
      </c>
      <c r="K24" s="25">
        <v>237.543369146</v>
      </c>
      <c r="L24" s="25">
        <v>2117.65175159</v>
      </c>
      <c r="M24" s="23">
        <v>0.32</v>
      </c>
      <c r="N24" s="23">
        <v>0.04</v>
      </c>
      <c r="O24" s="22">
        <v>34837</v>
      </c>
      <c r="P24" s="22">
        <v>33920</v>
      </c>
      <c r="Q24" s="26">
        <v>34837</v>
      </c>
      <c r="R24" s="26">
        <v>4340</v>
      </c>
      <c r="S24" s="22" t="s">
        <v>124</v>
      </c>
      <c r="T24" s="22" t="s">
        <v>161</v>
      </c>
      <c r="U24" s="26">
        <v>54.65</v>
      </c>
      <c r="V24" s="26">
        <v>1</v>
      </c>
      <c r="W24" s="26">
        <v>0.7</v>
      </c>
      <c r="X24" s="26">
        <v>0.09</v>
      </c>
      <c r="Y24" s="26">
        <f t="shared" si="0"/>
        <v>0.7</v>
      </c>
      <c r="Z24" s="26">
        <f t="shared" si="1"/>
        <v>0.09</v>
      </c>
      <c r="AA24" s="26">
        <v>0.41299999999999998</v>
      </c>
      <c r="AB24" s="27">
        <v>3.5886598190902001E-4</v>
      </c>
      <c r="AC24">
        <f t="shared" si="2"/>
        <v>1</v>
      </c>
      <c r="AD24">
        <f t="shared" si="3"/>
        <v>0</v>
      </c>
      <c r="AE24">
        <f t="shared" si="4"/>
        <v>0</v>
      </c>
      <c r="AF24">
        <f>'TP Factors'!$D$4</f>
        <v>0.98096512680287296</v>
      </c>
      <c r="AG24">
        <f t="shared" si="5"/>
        <v>0</v>
      </c>
    </row>
    <row r="25" spans="1:33">
      <c r="A25" s="22" t="s">
        <v>109</v>
      </c>
      <c r="B25" s="22">
        <v>14</v>
      </c>
      <c r="C25" s="22" t="s">
        <v>110</v>
      </c>
      <c r="D25" s="23">
        <v>33.47</v>
      </c>
      <c r="E25" s="22" t="s">
        <v>111</v>
      </c>
      <c r="F25" s="22">
        <v>3456</v>
      </c>
      <c r="G25" s="24">
        <v>30.5</v>
      </c>
      <c r="H25" s="22" t="s">
        <v>112</v>
      </c>
      <c r="I25" s="22" t="s">
        <v>113</v>
      </c>
      <c r="J25" s="22">
        <v>6957</v>
      </c>
      <c r="K25" s="25">
        <v>2028.8415169800001</v>
      </c>
      <c r="L25" s="25">
        <v>49856.011936399998</v>
      </c>
      <c r="M25" s="23">
        <v>13.36</v>
      </c>
      <c r="N25" s="23">
        <v>3.52</v>
      </c>
      <c r="O25" s="22">
        <v>34881</v>
      </c>
      <c r="P25" s="22">
        <v>33962</v>
      </c>
      <c r="Q25" s="26">
        <v>34881</v>
      </c>
      <c r="R25" s="26">
        <v>2210</v>
      </c>
      <c r="S25" s="22" t="s">
        <v>114</v>
      </c>
      <c r="T25" s="22" t="s">
        <v>116</v>
      </c>
      <c r="U25" s="26">
        <v>54.65</v>
      </c>
      <c r="V25" s="26">
        <v>1</v>
      </c>
      <c r="W25" s="26">
        <v>1.92</v>
      </c>
      <c r="X25" s="26">
        <v>0.50600000000000001</v>
      </c>
      <c r="Y25" s="26">
        <f t="shared" si="0"/>
        <v>1.92</v>
      </c>
      <c r="Z25" s="26">
        <f t="shared" si="1"/>
        <v>0.50600000000000001</v>
      </c>
      <c r="AA25" s="26">
        <v>0.26800000000000002</v>
      </c>
      <c r="AB25" s="27">
        <v>12.090694879999999</v>
      </c>
      <c r="AC25">
        <f t="shared" si="2"/>
        <v>18202</v>
      </c>
      <c r="AD25">
        <f t="shared" si="3"/>
        <v>77</v>
      </c>
      <c r="AE25">
        <f t="shared" si="4"/>
        <v>20.3</v>
      </c>
      <c r="AF25">
        <f>'TP Factors'!$D$4</f>
        <v>0.98096512680287296</v>
      </c>
      <c r="AG25">
        <f t="shared" si="5"/>
        <v>19.899999999999999</v>
      </c>
    </row>
    <row r="26" spans="1:33">
      <c r="A26" s="22" t="s">
        <v>109</v>
      </c>
      <c r="B26" s="22">
        <v>14</v>
      </c>
      <c r="C26" s="22" t="s">
        <v>110</v>
      </c>
      <c r="D26" s="23">
        <v>33.47</v>
      </c>
      <c r="E26" s="22" t="s">
        <v>111</v>
      </c>
      <c r="F26" s="22">
        <v>3456</v>
      </c>
      <c r="G26" s="24">
        <v>30.5</v>
      </c>
      <c r="H26" s="22" t="s">
        <v>112</v>
      </c>
      <c r="I26" s="22" t="s">
        <v>113</v>
      </c>
      <c r="J26" s="22">
        <v>5263</v>
      </c>
      <c r="K26" s="25">
        <v>1438.14295163</v>
      </c>
      <c r="L26" s="25">
        <v>37716.997986900002</v>
      </c>
      <c r="M26" s="23">
        <v>10.1</v>
      </c>
      <c r="N26" s="23">
        <v>2.66</v>
      </c>
      <c r="O26" s="22">
        <v>35019</v>
      </c>
      <c r="P26" s="22">
        <v>34094</v>
      </c>
      <c r="Q26" s="26">
        <v>35019</v>
      </c>
      <c r="R26" s="26">
        <v>2210</v>
      </c>
      <c r="S26" s="22" t="s">
        <v>114</v>
      </c>
      <c r="T26" s="22" t="s">
        <v>116</v>
      </c>
      <c r="U26" s="26">
        <v>54.65</v>
      </c>
      <c r="V26" s="26">
        <v>1</v>
      </c>
      <c r="W26" s="26">
        <v>1.92</v>
      </c>
      <c r="X26" s="26">
        <v>0.50600000000000001</v>
      </c>
      <c r="Y26" s="26">
        <f t="shared" si="0"/>
        <v>1.92</v>
      </c>
      <c r="Z26" s="26">
        <f t="shared" si="1"/>
        <v>0.50600000000000001</v>
      </c>
      <c r="AA26" s="26">
        <v>0.26800000000000002</v>
      </c>
      <c r="AB26" s="27">
        <v>5.5132431922965299</v>
      </c>
      <c r="AC26">
        <f t="shared" si="2"/>
        <v>8300</v>
      </c>
      <c r="AD26">
        <f t="shared" si="3"/>
        <v>35</v>
      </c>
      <c r="AE26">
        <f t="shared" si="4"/>
        <v>9.3000000000000007</v>
      </c>
      <c r="AF26">
        <f>'TP Factors'!$D$4</f>
        <v>0.98096512680287296</v>
      </c>
      <c r="AG26">
        <f t="shared" si="5"/>
        <v>9.1</v>
      </c>
    </row>
    <row r="27" spans="1:33">
      <c r="A27" s="22" t="s">
        <v>109</v>
      </c>
      <c r="B27" s="22">
        <v>14</v>
      </c>
      <c r="C27" s="22" t="s">
        <v>110</v>
      </c>
      <c r="D27" s="23">
        <v>33.47</v>
      </c>
      <c r="E27" s="22" t="s">
        <v>111</v>
      </c>
      <c r="F27" s="22">
        <v>3456</v>
      </c>
      <c r="G27" s="24">
        <v>30.5</v>
      </c>
      <c r="H27" s="22" t="s">
        <v>112</v>
      </c>
      <c r="I27" s="22" t="s">
        <v>113</v>
      </c>
      <c r="J27" s="22">
        <v>6781</v>
      </c>
      <c r="K27" s="25">
        <v>1526.24363339</v>
      </c>
      <c r="L27" s="25">
        <v>48595.086192100003</v>
      </c>
      <c r="M27" s="23">
        <v>13.02</v>
      </c>
      <c r="N27" s="23">
        <v>3.43</v>
      </c>
      <c r="O27" s="22">
        <v>35207</v>
      </c>
      <c r="P27" s="22">
        <v>34279</v>
      </c>
      <c r="Q27" s="26">
        <v>35207</v>
      </c>
      <c r="R27" s="26">
        <v>2210</v>
      </c>
      <c r="S27" s="22" t="s">
        <v>114</v>
      </c>
      <c r="T27" s="22" t="s">
        <v>116</v>
      </c>
      <c r="U27" s="26">
        <v>54.65</v>
      </c>
      <c r="V27" s="26">
        <v>1</v>
      </c>
      <c r="W27" s="26">
        <v>1.92</v>
      </c>
      <c r="X27" s="26">
        <v>0.50600000000000001</v>
      </c>
      <c r="Y27" s="26">
        <f t="shared" si="0"/>
        <v>1.92</v>
      </c>
      <c r="Z27" s="26">
        <f t="shared" si="1"/>
        <v>0.50600000000000001</v>
      </c>
      <c r="AA27" s="26">
        <v>0.26800000000000002</v>
      </c>
      <c r="AB27" s="27">
        <v>2.9087979282233798</v>
      </c>
      <c r="AC27">
        <f t="shared" si="2"/>
        <v>4379</v>
      </c>
      <c r="AD27">
        <f t="shared" si="3"/>
        <v>19</v>
      </c>
      <c r="AE27">
        <f t="shared" si="4"/>
        <v>4.9000000000000004</v>
      </c>
      <c r="AF27">
        <f>'TP Factors'!$D$4</f>
        <v>0.98096512680287296</v>
      </c>
      <c r="AG27">
        <f t="shared" si="5"/>
        <v>4.8</v>
      </c>
    </row>
    <row r="28" spans="1:33">
      <c r="A28" s="22" t="s">
        <v>109</v>
      </c>
      <c r="B28" s="22">
        <v>14</v>
      </c>
      <c r="C28" s="22" t="s">
        <v>110</v>
      </c>
      <c r="D28" s="23">
        <v>33.47</v>
      </c>
      <c r="E28" s="22" t="s">
        <v>111</v>
      </c>
      <c r="F28" s="22">
        <v>3456</v>
      </c>
      <c r="G28" s="24">
        <v>30.5</v>
      </c>
      <c r="H28" s="22" t="s">
        <v>112</v>
      </c>
      <c r="I28" s="22" t="s">
        <v>113</v>
      </c>
      <c r="J28" s="22">
        <v>3117</v>
      </c>
      <c r="K28" s="25">
        <v>642.00478577700005</v>
      </c>
      <c r="L28" s="25">
        <v>21007.170470000001</v>
      </c>
      <c r="M28" s="23">
        <v>5.98</v>
      </c>
      <c r="N28" s="23">
        <v>1.58</v>
      </c>
      <c r="O28" s="22">
        <v>35505</v>
      </c>
      <c r="P28" s="22">
        <v>34575</v>
      </c>
      <c r="Q28" s="26">
        <v>35505</v>
      </c>
      <c r="R28" s="26">
        <v>2210</v>
      </c>
      <c r="S28" s="22" t="s">
        <v>124</v>
      </c>
      <c r="T28" s="22" t="s">
        <v>125</v>
      </c>
      <c r="U28" s="26">
        <v>54.65</v>
      </c>
      <c r="V28" s="26">
        <v>1</v>
      </c>
      <c r="W28" s="26">
        <v>1.92</v>
      </c>
      <c r="X28" s="26">
        <v>0.50600000000000001</v>
      </c>
      <c r="Y28" s="26">
        <f t="shared" si="0"/>
        <v>1.92</v>
      </c>
      <c r="Z28" s="26">
        <f t="shared" si="1"/>
        <v>0.50600000000000001</v>
      </c>
      <c r="AA28" s="26">
        <v>0.28499999999999998</v>
      </c>
      <c r="AB28" s="27">
        <v>5.0336459987584501</v>
      </c>
      <c r="AC28">
        <f t="shared" si="2"/>
        <v>8059</v>
      </c>
      <c r="AD28">
        <f t="shared" si="3"/>
        <v>34</v>
      </c>
      <c r="AE28">
        <f t="shared" si="4"/>
        <v>9</v>
      </c>
      <c r="AF28">
        <f>'TP Factors'!$D$4</f>
        <v>0.98096512680287296</v>
      </c>
      <c r="AG28">
        <f t="shared" si="5"/>
        <v>8.8000000000000007</v>
      </c>
    </row>
    <row r="29" spans="1:33">
      <c r="A29" s="22" t="s">
        <v>109</v>
      </c>
      <c r="B29" s="22">
        <v>14</v>
      </c>
      <c r="C29" s="22" t="s">
        <v>110</v>
      </c>
      <c r="D29" s="23">
        <v>33.47</v>
      </c>
      <c r="E29" s="22" t="s">
        <v>111</v>
      </c>
      <c r="F29" s="22">
        <v>3456</v>
      </c>
      <c r="G29" s="24">
        <v>30.5</v>
      </c>
      <c r="H29" s="22" t="s">
        <v>112</v>
      </c>
      <c r="I29" s="22" t="s">
        <v>113</v>
      </c>
      <c r="J29" s="22">
        <v>706</v>
      </c>
      <c r="K29" s="25">
        <v>382.77688591999998</v>
      </c>
      <c r="L29" s="25">
        <v>5060.9691398699997</v>
      </c>
      <c r="M29" s="23">
        <v>1.36</v>
      </c>
      <c r="N29" s="23">
        <v>0.36</v>
      </c>
      <c r="O29" s="22">
        <v>35679</v>
      </c>
      <c r="P29" s="22">
        <v>34748</v>
      </c>
      <c r="Q29" s="26">
        <v>35679</v>
      </c>
      <c r="R29" s="26">
        <v>2210</v>
      </c>
      <c r="S29" s="22" t="s">
        <v>114</v>
      </c>
      <c r="T29" s="22" t="s">
        <v>116</v>
      </c>
      <c r="U29" s="26">
        <v>54.65</v>
      </c>
      <c r="V29" s="26">
        <v>1</v>
      </c>
      <c r="W29" s="26">
        <v>1.92</v>
      </c>
      <c r="X29" s="26">
        <v>0.50600000000000001</v>
      </c>
      <c r="Y29" s="26">
        <f t="shared" si="0"/>
        <v>1.92</v>
      </c>
      <c r="Z29" s="26">
        <f t="shared" si="1"/>
        <v>0.50600000000000001</v>
      </c>
      <c r="AA29" s="26">
        <v>0.26800000000000002</v>
      </c>
      <c r="AB29" s="27">
        <v>1.2472837064055899</v>
      </c>
      <c r="AC29">
        <f t="shared" si="2"/>
        <v>1878</v>
      </c>
      <c r="AD29">
        <f t="shared" si="3"/>
        <v>8</v>
      </c>
      <c r="AE29">
        <f t="shared" si="4"/>
        <v>2.1</v>
      </c>
      <c r="AF29">
        <f>'TP Factors'!$D$4</f>
        <v>0.98096512680287296</v>
      </c>
      <c r="AG29">
        <f t="shared" si="5"/>
        <v>2.1</v>
      </c>
    </row>
    <row r="30" spans="1:33">
      <c r="A30" s="22" t="s">
        <v>109</v>
      </c>
      <c r="B30" s="22">
        <v>14</v>
      </c>
      <c r="C30" s="22" t="s">
        <v>110</v>
      </c>
      <c r="D30" s="23">
        <v>33.47</v>
      </c>
      <c r="E30" s="22" t="s">
        <v>111</v>
      </c>
      <c r="F30" s="22">
        <v>3456</v>
      </c>
      <c r="G30" s="24">
        <v>30.5</v>
      </c>
      <c r="H30" s="22" t="s">
        <v>112</v>
      </c>
      <c r="I30" s="22" t="s">
        <v>113</v>
      </c>
      <c r="J30" s="22">
        <v>2297</v>
      </c>
      <c r="K30" s="25">
        <v>680.90057696899999</v>
      </c>
      <c r="L30" s="25">
        <v>16463.815935499999</v>
      </c>
      <c r="M30" s="23">
        <v>4.41</v>
      </c>
      <c r="N30" s="23">
        <v>1.1599999999999999</v>
      </c>
      <c r="O30" s="22">
        <v>35697</v>
      </c>
      <c r="P30" s="22">
        <v>34765</v>
      </c>
      <c r="Q30" s="26">
        <v>35697</v>
      </c>
      <c r="R30" s="26">
        <v>2210</v>
      </c>
      <c r="S30" s="22" t="s">
        <v>114</v>
      </c>
      <c r="T30" s="22" t="s">
        <v>116</v>
      </c>
      <c r="U30" s="26">
        <v>54.65</v>
      </c>
      <c r="V30" s="26">
        <v>1</v>
      </c>
      <c r="W30" s="26">
        <v>1.92</v>
      </c>
      <c r="X30" s="26">
        <v>0.50600000000000001</v>
      </c>
      <c r="Y30" s="26">
        <f t="shared" si="0"/>
        <v>1.92</v>
      </c>
      <c r="Z30" s="26">
        <f t="shared" si="1"/>
        <v>0.50600000000000001</v>
      </c>
      <c r="AA30" s="26">
        <v>0.26800000000000002</v>
      </c>
      <c r="AB30" s="27">
        <v>3.5649002752805399</v>
      </c>
      <c r="AC30">
        <f t="shared" si="2"/>
        <v>5367</v>
      </c>
      <c r="AD30">
        <f t="shared" si="3"/>
        <v>23</v>
      </c>
      <c r="AE30">
        <f t="shared" si="4"/>
        <v>6</v>
      </c>
      <c r="AF30">
        <f>'TP Factors'!$D$4</f>
        <v>0.98096512680287296</v>
      </c>
      <c r="AG30">
        <f t="shared" si="5"/>
        <v>5.9</v>
      </c>
    </row>
    <row r="31" spans="1:33">
      <c r="A31" s="22" t="s">
        <v>109</v>
      </c>
      <c r="B31" s="22">
        <v>14</v>
      </c>
      <c r="C31" s="22" t="s">
        <v>110</v>
      </c>
      <c r="D31" s="23">
        <v>33.47</v>
      </c>
      <c r="E31" s="22" t="s">
        <v>111</v>
      </c>
      <c r="F31" s="22">
        <v>3456</v>
      </c>
      <c r="G31" s="24">
        <v>3</v>
      </c>
      <c r="H31" s="22" t="s">
        <v>112</v>
      </c>
      <c r="I31" s="22" t="s">
        <v>113</v>
      </c>
      <c r="J31" s="22">
        <v>1413</v>
      </c>
      <c r="K31" s="25">
        <v>333.24408424299997</v>
      </c>
      <c r="L31" s="25">
        <v>6572.0473937500001</v>
      </c>
      <c r="M31" s="23">
        <v>0.99</v>
      </c>
      <c r="N31" s="23">
        <v>0.13</v>
      </c>
      <c r="O31" s="22">
        <v>35827</v>
      </c>
      <c r="P31" s="22">
        <v>34894</v>
      </c>
      <c r="Q31" s="26">
        <v>35827</v>
      </c>
      <c r="R31" s="26">
        <v>4340</v>
      </c>
      <c r="S31" s="22" t="s">
        <v>114</v>
      </c>
      <c r="T31" s="22" t="s">
        <v>155</v>
      </c>
      <c r="U31" s="26">
        <v>54.65</v>
      </c>
      <c r="V31" s="26">
        <v>1</v>
      </c>
      <c r="W31" s="26">
        <v>0.7</v>
      </c>
      <c r="X31" s="26">
        <v>0.09</v>
      </c>
      <c r="Y31" s="26">
        <f t="shared" si="0"/>
        <v>0.7</v>
      </c>
      <c r="Z31" s="26">
        <f t="shared" si="1"/>
        <v>0.09</v>
      </c>
      <c r="AA31" s="26">
        <v>0.41299999999999998</v>
      </c>
      <c r="AB31" s="27">
        <v>1.0754538322586E-4</v>
      </c>
      <c r="AC31">
        <f t="shared" si="2"/>
        <v>0</v>
      </c>
      <c r="AD31">
        <f t="shared" si="3"/>
        <v>0</v>
      </c>
      <c r="AE31">
        <f t="shared" si="4"/>
        <v>0</v>
      </c>
      <c r="AF31">
        <f>'TP Factors'!$D$4</f>
        <v>0.98096512680287296</v>
      </c>
      <c r="AG31">
        <f t="shared" si="5"/>
        <v>0</v>
      </c>
    </row>
    <row r="32" spans="1:33">
      <c r="A32" s="22" t="s">
        <v>109</v>
      </c>
      <c r="B32" s="22">
        <v>14</v>
      </c>
      <c r="C32" s="22" t="s">
        <v>110</v>
      </c>
      <c r="D32" s="23">
        <v>33.47</v>
      </c>
      <c r="E32" s="22" t="s">
        <v>111</v>
      </c>
      <c r="F32" s="22">
        <v>3456</v>
      </c>
      <c r="G32" s="24">
        <v>30.5</v>
      </c>
      <c r="H32" s="22" t="s">
        <v>112</v>
      </c>
      <c r="I32" s="22" t="s">
        <v>113</v>
      </c>
      <c r="J32" s="22">
        <v>449</v>
      </c>
      <c r="K32" s="25">
        <v>285.08829812099998</v>
      </c>
      <c r="L32" s="25">
        <v>3220.0593402899999</v>
      </c>
      <c r="M32" s="23">
        <v>0.86</v>
      </c>
      <c r="N32" s="23">
        <v>0.23</v>
      </c>
      <c r="O32" s="22">
        <v>35918</v>
      </c>
      <c r="P32" s="22">
        <v>34985</v>
      </c>
      <c r="Q32" s="26">
        <v>35918</v>
      </c>
      <c r="R32" s="26">
        <v>2210</v>
      </c>
      <c r="S32" s="22" t="s">
        <v>114</v>
      </c>
      <c r="T32" s="22" t="s">
        <v>116</v>
      </c>
      <c r="U32" s="26">
        <v>54.65</v>
      </c>
      <c r="V32" s="26">
        <v>1</v>
      </c>
      <c r="W32" s="26">
        <v>1.92</v>
      </c>
      <c r="X32" s="26">
        <v>0.50600000000000001</v>
      </c>
      <c r="Y32" s="26">
        <f t="shared" si="0"/>
        <v>1.92</v>
      </c>
      <c r="Z32" s="26">
        <f t="shared" si="1"/>
        <v>0.50600000000000001</v>
      </c>
      <c r="AA32" s="26">
        <v>0.26800000000000002</v>
      </c>
      <c r="AB32" s="27">
        <v>0.79569080887250898</v>
      </c>
      <c r="AC32">
        <f t="shared" si="2"/>
        <v>1198</v>
      </c>
      <c r="AD32">
        <f t="shared" si="3"/>
        <v>5</v>
      </c>
      <c r="AE32">
        <f t="shared" si="4"/>
        <v>1.3</v>
      </c>
      <c r="AF32">
        <f>'TP Factors'!$D$4</f>
        <v>0.98096512680287296</v>
      </c>
      <c r="AG32">
        <f t="shared" si="5"/>
        <v>1.3</v>
      </c>
    </row>
    <row r="33" spans="1:33">
      <c r="A33" s="22" t="s">
        <v>109</v>
      </c>
      <c r="B33" s="22">
        <v>14</v>
      </c>
      <c r="C33" s="22" t="s">
        <v>110</v>
      </c>
      <c r="D33" s="23">
        <v>33.47</v>
      </c>
      <c r="E33" s="22" t="s">
        <v>111</v>
      </c>
      <c r="F33" s="22">
        <v>3456</v>
      </c>
      <c r="G33" s="24">
        <v>3</v>
      </c>
      <c r="H33" s="22" t="s">
        <v>112</v>
      </c>
      <c r="I33" s="22" t="s">
        <v>113</v>
      </c>
      <c r="J33" s="22">
        <v>132</v>
      </c>
      <c r="K33" s="25">
        <v>129.513243442</v>
      </c>
      <c r="L33" s="25">
        <v>613.82024438099995</v>
      </c>
      <c r="M33" s="23">
        <v>0.09</v>
      </c>
      <c r="N33" s="23">
        <v>0.01</v>
      </c>
      <c r="O33" s="22">
        <v>35931</v>
      </c>
      <c r="P33" s="22">
        <v>34998</v>
      </c>
      <c r="Q33" s="26">
        <v>35931</v>
      </c>
      <c r="R33" s="26">
        <v>4340</v>
      </c>
      <c r="S33" s="22" t="s">
        <v>114</v>
      </c>
      <c r="T33" s="22" t="s">
        <v>155</v>
      </c>
      <c r="U33" s="26">
        <v>54.65</v>
      </c>
      <c r="V33" s="26">
        <v>1</v>
      </c>
      <c r="W33" s="26">
        <v>0.7</v>
      </c>
      <c r="X33" s="26">
        <v>0.09</v>
      </c>
      <c r="Y33" s="26">
        <f t="shared" si="0"/>
        <v>0.7</v>
      </c>
      <c r="Z33" s="26">
        <f t="shared" si="1"/>
        <v>0.09</v>
      </c>
      <c r="AA33" s="26">
        <v>0.41299999999999998</v>
      </c>
      <c r="AB33" s="27">
        <v>2.2987114797993701E-3</v>
      </c>
      <c r="AC33">
        <f t="shared" si="2"/>
        <v>5</v>
      </c>
      <c r="AD33">
        <f t="shared" si="3"/>
        <v>0</v>
      </c>
      <c r="AE33">
        <f t="shared" si="4"/>
        <v>0</v>
      </c>
      <c r="AF33">
        <f>'TP Factors'!$D$4</f>
        <v>0.98096512680287296</v>
      </c>
      <c r="AG33">
        <f t="shared" si="5"/>
        <v>0</v>
      </c>
    </row>
    <row r="34" spans="1:33">
      <c r="A34" s="22" t="s">
        <v>109</v>
      </c>
      <c r="B34" s="22">
        <v>14</v>
      </c>
      <c r="C34" s="22" t="s">
        <v>110</v>
      </c>
      <c r="D34" s="23">
        <v>33.47</v>
      </c>
      <c r="E34" s="22" t="s">
        <v>111</v>
      </c>
      <c r="F34" s="22">
        <v>3456</v>
      </c>
      <c r="G34" s="24">
        <v>30.5</v>
      </c>
      <c r="H34" s="22" t="s">
        <v>112</v>
      </c>
      <c r="I34" s="22" t="s">
        <v>113</v>
      </c>
      <c r="J34" s="22">
        <v>89</v>
      </c>
      <c r="K34" s="25">
        <v>127.808734824</v>
      </c>
      <c r="L34" s="25">
        <v>641.34167780400003</v>
      </c>
      <c r="M34" s="23">
        <v>0.17</v>
      </c>
      <c r="N34" s="23">
        <v>0.05</v>
      </c>
      <c r="O34" s="22">
        <v>35946</v>
      </c>
      <c r="P34" s="22">
        <v>35012</v>
      </c>
      <c r="Q34" s="26">
        <v>35946</v>
      </c>
      <c r="R34" s="26">
        <v>2210</v>
      </c>
      <c r="S34" s="22" t="s">
        <v>114</v>
      </c>
      <c r="T34" s="22" t="s">
        <v>116</v>
      </c>
      <c r="U34" s="26">
        <v>54.65</v>
      </c>
      <c r="V34" s="26">
        <v>1</v>
      </c>
      <c r="W34" s="26">
        <v>1.92</v>
      </c>
      <c r="X34" s="26">
        <v>0.50600000000000001</v>
      </c>
      <c r="Y34" s="26">
        <f t="shared" si="0"/>
        <v>1.92</v>
      </c>
      <c r="Z34" s="26">
        <f t="shared" si="1"/>
        <v>0.50600000000000001</v>
      </c>
      <c r="AA34" s="26">
        <v>0.26800000000000002</v>
      </c>
      <c r="AB34" s="27">
        <v>0.15847834601671701</v>
      </c>
      <c r="AC34">
        <f t="shared" si="2"/>
        <v>239</v>
      </c>
      <c r="AD34">
        <f t="shared" si="3"/>
        <v>1</v>
      </c>
      <c r="AE34">
        <f t="shared" si="4"/>
        <v>0.3</v>
      </c>
      <c r="AF34">
        <f>'TP Factors'!$D$4</f>
        <v>0.98096512680287296</v>
      </c>
      <c r="AG34">
        <f t="shared" si="5"/>
        <v>0.3</v>
      </c>
    </row>
    <row r="35" spans="1:33">
      <c r="A35" s="22" t="s">
        <v>109</v>
      </c>
      <c r="B35" s="22">
        <v>14</v>
      </c>
      <c r="C35" s="22" t="s">
        <v>110</v>
      </c>
      <c r="D35" s="23">
        <v>33.47</v>
      </c>
      <c r="E35" s="22" t="s">
        <v>111</v>
      </c>
      <c r="F35" s="22">
        <v>1234</v>
      </c>
      <c r="G35" s="24">
        <v>98</v>
      </c>
      <c r="H35" s="22" t="s">
        <v>112</v>
      </c>
      <c r="I35" s="22" t="s">
        <v>113</v>
      </c>
      <c r="J35" s="22">
        <v>13</v>
      </c>
      <c r="K35" s="25">
        <v>25.393976344399999</v>
      </c>
      <c r="L35" s="25">
        <v>34.299933071700003</v>
      </c>
      <c r="M35" s="23">
        <v>0.02</v>
      </c>
      <c r="N35" s="23">
        <v>0.01</v>
      </c>
      <c r="O35" s="22">
        <v>35955</v>
      </c>
      <c r="P35" s="22">
        <v>35021</v>
      </c>
      <c r="Q35" s="26">
        <v>35955</v>
      </c>
      <c r="R35" s="26">
        <v>1750</v>
      </c>
      <c r="S35" s="22" t="s">
        <v>114</v>
      </c>
      <c r="T35" s="22" t="s">
        <v>160</v>
      </c>
      <c r="U35" s="26">
        <v>54.65</v>
      </c>
      <c r="V35" s="26">
        <v>1</v>
      </c>
      <c r="W35" s="26">
        <v>1.8</v>
      </c>
      <c r="X35" s="26">
        <v>0.47799999999999998</v>
      </c>
      <c r="Y35" s="26">
        <f t="shared" si="0"/>
        <v>1.8</v>
      </c>
      <c r="Z35" s="26">
        <f t="shared" si="1"/>
        <v>0.47799999999999998</v>
      </c>
      <c r="AA35" s="26">
        <v>0.72399999999999998</v>
      </c>
      <c r="AB35" s="27">
        <v>9.3689538355749E-4</v>
      </c>
      <c r="AC35">
        <f t="shared" si="2"/>
        <v>4</v>
      </c>
      <c r="AD35">
        <f t="shared" si="3"/>
        <v>0</v>
      </c>
      <c r="AE35">
        <f t="shared" si="4"/>
        <v>0</v>
      </c>
      <c r="AF35">
        <f>'TP Factors'!$D$4</f>
        <v>0.98096512680287296</v>
      </c>
      <c r="AG35">
        <f t="shared" si="5"/>
        <v>0</v>
      </c>
    </row>
    <row r="36" spans="1:33">
      <c r="A36" s="22" t="s">
        <v>109</v>
      </c>
      <c r="B36" s="22">
        <v>14</v>
      </c>
      <c r="C36" s="22" t="s">
        <v>110</v>
      </c>
      <c r="D36" s="23">
        <v>33.47</v>
      </c>
      <c r="E36" s="22" t="s">
        <v>111</v>
      </c>
      <c r="F36" s="22">
        <v>3456</v>
      </c>
      <c r="G36" s="24">
        <v>0</v>
      </c>
      <c r="H36" s="22" t="s">
        <v>112</v>
      </c>
      <c r="I36" s="22" t="s">
        <v>113</v>
      </c>
      <c r="J36" s="22">
        <v>356</v>
      </c>
      <c r="K36" s="25">
        <v>254.14083994999999</v>
      </c>
      <c r="L36" s="25">
        <v>2254.06402471</v>
      </c>
      <c r="M36" s="23">
        <v>0</v>
      </c>
      <c r="N36" s="23">
        <v>0</v>
      </c>
      <c r="O36" s="22">
        <v>35962</v>
      </c>
      <c r="P36" s="22">
        <v>35028</v>
      </c>
      <c r="Q36" s="26">
        <v>35962</v>
      </c>
      <c r="R36" s="26">
        <v>6170</v>
      </c>
      <c r="S36" s="22" t="s">
        <v>114</v>
      </c>
      <c r="T36" s="22" t="s">
        <v>115</v>
      </c>
      <c r="U36" s="26">
        <v>54.65</v>
      </c>
      <c r="V36" s="26">
        <v>1</v>
      </c>
      <c r="W36" s="26">
        <v>0</v>
      </c>
      <c r="X36" s="26">
        <v>0</v>
      </c>
      <c r="Y36" s="26">
        <f t="shared" si="0"/>
        <v>0</v>
      </c>
      <c r="Z36" s="26">
        <f t="shared" si="1"/>
        <v>0</v>
      </c>
      <c r="AA36" s="26">
        <v>0.30299999999999999</v>
      </c>
      <c r="AB36" s="27">
        <v>8.2657828803401404E-3</v>
      </c>
      <c r="AC36">
        <f t="shared" si="2"/>
        <v>14</v>
      </c>
      <c r="AD36">
        <f t="shared" si="3"/>
        <v>0</v>
      </c>
      <c r="AE36">
        <f t="shared" si="4"/>
        <v>0</v>
      </c>
      <c r="AF36">
        <f>'TP Factors'!$D$4</f>
        <v>0.98096512680287296</v>
      </c>
      <c r="AG36">
        <f t="shared" si="5"/>
        <v>0</v>
      </c>
    </row>
    <row r="37" spans="1:33">
      <c r="A37" s="22" t="s">
        <v>109</v>
      </c>
      <c r="B37" s="22">
        <v>14</v>
      </c>
      <c r="C37" s="22" t="s">
        <v>110</v>
      </c>
      <c r="D37" s="23">
        <v>33.47</v>
      </c>
      <c r="E37" s="22" t="s">
        <v>111</v>
      </c>
      <c r="F37" s="22">
        <v>3456</v>
      </c>
      <c r="G37" s="24">
        <v>0</v>
      </c>
      <c r="H37" s="22" t="s">
        <v>112</v>
      </c>
      <c r="I37" s="22" t="s">
        <v>113</v>
      </c>
      <c r="J37" s="22">
        <v>17</v>
      </c>
      <c r="K37" s="25">
        <v>53.572934269800001</v>
      </c>
      <c r="L37" s="25">
        <v>108.686118881</v>
      </c>
      <c r="M37" s="23">
        <v>0</v>
      </c>
      <c r="N37" s="23">
        <v>0</v>
      </c>
      <c r="O37" s="22">
        <v>35963</v>
      </c>
      <c r="P37" s="22">
        <v>35029</v>
      </c>
      <c r="Q37" s="26">
        <v>35963</v>
      </c>
      <c r="R37" s="26">
        <v>6170</v>
      </c>
      <c r="S37" s="22" t="s">
        <v>114</v>
      </c>
      <c r="T37" s="22" t="s">
        <v>115</v>
      </c>
      <c r="U37" s="26">
        <v>54.65</v>
      </c>
      <c r="V37" s="26">
        <v>1</v>
      </c>
      <c r="W37" s="26">
        <v>0</v>
      </c>
      <c r="X37" s="26">
        <v>0</v>
      </c>
      <c r="Y37" s="26">
        <f t="shared" si="0"/>
        <v>0</v>
      </c>
      <c r="Z37" s="26">
        <f t="shared" si="1"/>
        <v>0</v>
      </c>
      <c r="AA37" s="26">
        <v>0.30299999999999999</v>
      </c>
      <c r="AB37" s="27">
        <v>5.4434284259062904E-3</v>
      </c>
      <c r="AC37">
        <f t="shared" si="2"/>
        <v>9</v>
      </c>
      <c r="AD37">
        <f t="shared" si="3"/>
        <v>0</v>
      </c>
      <c r="AE37">
        <f t="shared" si="4"/>
        <v>0</v>
      </c>
      <c r="AF37">
        <f>'TP Factors'!$D$4</f>
        <v>0.98096512680287296</v>
      </c>
      <c r="AG37">
        <f t="shared" si="5"/>
        <v>0</v>
      </c>
    </row>
    <row r="38" spans="1:33">
      <c r="A38" s="22" t="s">
        <v>109</v>
      </c>
      <c r="B38" s="22">
        <v>14</v>
      </c>
      <c r="C38" s="22" t="s">
        <v>110</v>
      </c>
      <c r="D38" s="23">
        <v>33.47</v>
      </c>
      <c r="E38" s="22" t="s">
        <v>111</v>
      </c>
      <c r="F38" s="22">
        <v>3456</v>
      </c>
      <c r="G38" s="24">
        <v>0</v>
      </c>
      <c r="H38" s="22" t="s">
        <v>112</v>
      </c>
      <c r="I38" s="22" t="s">
        <v>113</v>
      </c>
      <c r="J38" s="22">
        <v>4780</v>
      </c>
      <c r="K38" s="25">
        <v>1231.1276909799999</v>
      </c>
      <c r="L38" s="25">
        <v>30302.225218799998</v>
      </c>
      <c r="M38" s="23">
        <v>0</v>
      </c>
      <c r="N38" s="23">
        <v>0</v>
      </c>
      <c r="O38" s="22">
        <v>35966</v>
      </c>
      <c r="P38" s="22">
        <v>35032</v>
      </c>
      <c r="Q38" s="26">
        <v>35966</v>
      </c>
      <c r="R38" s="26">
        <v>6170</v>
      </c>
      <c r="S38" s="22" t="s">
        <v>114</v>
      </c>
      <c r="T38" s="22" t="s">
        <v>115</v>
      </c>
      <c r="U38" s="26">
        <v>54.65</v>
      </c>
      <c r="V38" s="26">
        <v>1</v>
      </c>
      <c r="W38" s="26">
        <v>0</v>
      </c>
      <c r="X38" s="26">
        <v>0</v>
      </c>
      <c r="Y38" s="26">
        <f t="shared" si="0"/>
        <v>0</v>
      </c>
      <c r="Z38" s="26">
        <f t="shared" si="1"/>
        <v>0</v>
      </c>
      <c r="AA38" s="26">
        <v>0.30299999999999999</v>
      </c>
      <c r="AB38" s="27">
        <v>1.0424111542139201E-3</v>
      </c>
      <c r="AC38">
        <f t="shared" si="2"/>
        <v>2</v>
      </c>
      <c r="AD38">
        <f t="shared" si="3"/>
        <v>0</v>
      </c>
      <c r="AE38">
        <f t="shared" si="4"/>
        <v>0</v>
      </c>
      <c r="AF38">
        <f>'TP Factors'!$D$4</f>
        <v>0.98096512680287296</v>
      </c>
      <c r="AG38">
        <f t="shared" si="5"/>
        <v>0</v>
      </c>
    </row>
    <row r="39" spans="1:33">
      <c r="A39" s="22" t="s">
        <v>109</v>
      </c>
      <c r="B39" s="22">
        <v>14</v>
      </c>
      <c r="C39" s="22" t="s">
        <v>110</v>
      </c>
      <c r="D39" s="23">
        <v>33.47</v>
      </c>
      <c r="E39" s="22" t="s">
        <v>111</v>
      </c>
      <c r="F39" s="22">
        <v>3456</v>
      </c>
      <c r="G39" s="24">
        <v>3</v>
      </c>
      <c r="H39" s="22" t="s">
        <v>112</v>
      </c>
      <c r="I39" s="22" t="s">
        <v>113</v>
      </c>
      <c r="J39" s="22">
        <v>2007</v>
      </c>
      <c r="K39" s="25">
        <v>749.903020126</v>
      </c>
      <c r="L39" s="25">
        <v>9332.7345344000005</v>
      </c>
      <c r="M39" s="23">
        <v>1.4</v>
      </c>
      <c r="N39" s="23">
        <v>0.18</v>
      </c>
      <c r="O39" s="22">
        <v>33456</v>
      </c>
      <c r="P39" s="22">
        <v>32554</v>
      </c>
      <c r="Q39" s="26">
        <v>33456</v>
      </c>
      <c r="R39" s="26">
        <v>4370</v>
      </c>
      <c r="S39" s="22" t="s">
        <v>114</v>
      </c>
      <c r="T39" s="22" t="s">
        <v>117</v>
      </c>
      <c r="U39" s="26">
        <v>54.65</v>
      </c>
      <c r="V39" s="26">
        <v>1</v>
      </c>
      <c r="W39" s="26">
        <v>0.7</v>
      </c>
      <c r="X39" s="26">
        <v>0.09</v>
      </c>
      <c r="Y39" s="26">
        <f t="shared" si="0"/>
        <v>0.7</v>
      </c>
      <c r="Z39" s="26">
        <f t="shared" si="1"/>
        <v>0.09</v>
      </c>
      <c r="AA39" s="26">
        <v>0.41299999999999998</v>
      </c>
      <c r="AB39" s="27">
        <v>1.2695383367061301E-2</v>
      </c>
      <c r="AC39">
        <f t="shared" si="2"/>
        <v>29</v>
      </c>
      <c r="AD39">
        <f t="shared" si="3"/>
        <v>0</v>
      </c>
      <c r="AE39">
        <f t="shared" si="4"/>
        <v>0</v>
      </c>
      <c r="AF39">
        <f>'TP Factors'!$D$4</f>
        <v>0.98096512680287296</v>
      </c>
      <c r="AG39">
        <f t="shared" si="5"/>
        <v>0</v>
      </c>
    </row>
    <row r="40" spans="1:33">
      <c r="A40" s="22" t="s">
        <v>109</v>
      </c>
      <c r="B40" s="22">
        <v>14</v>
      </c>
      <c r="C40" s="22" t="s">
        <v>110</v>
      </c>
      <c r="D40" s="23">
        <v>33.47</v>
      </c>
      <c r="E40" s="22" t="s">
        <v>111</v>
      </c>
      <c r="F40" s="22">
        <v>3456</v>
      </c>
      <c r="G40" s="24">
        <v>30.5</v>
      </c>
      <c r="H40" s="22" t="s">
        <v>112</v>
      </c>
      <c r="I40" s="22" t="s">
        <v>113</v>
      </c>
      <c r="J40" s="22">
        <v>4689</v>
      </c>
      <c r="K40" s="25">
        <v>1065.9392241200001</v>
      </c>
      <c r="L40" s="25">
        <v>31599.890573799999</v>
      </c>
      <c r="M40" s="23">
        <v>9</v>
      </c>
      <c r="N40" s="23">
        <v>2.37</v>
      </c>
      <c r="O40" s="22">
        <v>33491</v>
      </c>
      <c r="P40" s="22">
        <v>32589</v>
      </c>
      <c r="Q40" s="26">
        <v>33491</v>
      </c>
      <c r="R40" s="26">
        <v>2210</v>
      </c>
      <c r="S40" s="22" t="s">
        <v>124</v>
      </c>
      <c r="T40" s="22" t="s">
        <v>125</v>
      </c>
      <c r="U40" s="26">
        <v>54.65</v>
      </c>
      <c r="V40" s="26">
        <v>1</v>
      </c>
      <c r="W40" s="26">
        <v>1.92</v>
      </c>
      <c r="X40" s="26">
        <v>0.50600000000000001</v>
      </c>
      <c r="Y40" s="26">
        <f t="shared" si="0"/>
        <v>1.92</v>
      </c>
      <c r="Z40" s="26">
        <f t="shared" si="1"/>
        <v>0.50600000000000001</v>
      </c>
      <c r="AA40" s="26">
        <v>0.28499999999999998</v>
      </c>
      <c r="AB40" s="27">
        <v>9.5979113541458896E-2</v>
      </c>
      <c r="AC40">
        <f t="shared" si="2"/>
        <v>154</v>
      </c>
      <c r="AD40">
        <f t="shared" si="3"/>
        <v>1</v>
      </c>
      <c r="AE40">
        <f t="shared" si="4"/>
        <v>0.2</v>
      </c>
      <c r="AF40">
        <f>'TP Factors'!$D$4</f>
        <v>0.98096512680287296</v>
      </c>
      <c r="AG40">
        <f t="shared" si="5"/>
        <v>0.2</v>
      </c>
    </row>
    <row r="41" spans="1:33">
      <c r="A41" s="22" t="s">
        <v>109</v>
      </c>
      <c r="B41" s="22">
        <v>14</v>
      </c>
      <c r="C41" s="22" t="s">
        <v>110</v>
      </c>
      <c r="D41" s="23">
        <v>33.47</v>
      </c>
      <c r="E41" s="22" t="s">
        <v>111</v>
      </c>
      <c r="F41" s="22">
        <v>3456</v>
      </c>
      <c r="G41" s="24">
        <v>0</v>
      </c>
      <c r="H41" s="22" t="s">
        <v>112</v>
      </c>
      <c r="I41" s="22" t="s">
        <v>113</v>
      </c>
      <c r="J41" s="22">
        <v>560</v>
      </c>
      <c r="K41" s="25">
        <v>294.00202122799999</v>
      </c>
      <c r="L41" s="25">
        <v>3547.6446691299998</v>
      </c>
      <c r="M41" s="23">
        <v>0</v>
      </c>
      <c r="N41" s="23">
        <v>0</v>
      </c>
      <c r="O41" s="22">
        <v>33723</v>
      </c>
      <c r="P41" s="22">
        <v>32818</v>
      </c>
      <c r="Q41" s="26">
        <v>33723</v>
      </c>
      <c r="R41" s="26">
        <v>6460</v>
      </c>
      <c r="S41" s="22" t="s">
        <v>114</v>
      </c>
      <c r="T41" s="22" t="s">
        <v>118</v>
      </c>
      <c r="U41" s="26">
        <v>54.65</v>
      </c>
      <c r="V41" s="26">
        <v>1</v>
      </c>
      <c r="W41" s="26">
        <v>0</v>
      </c>
      <c r="X41" s="26">
        <v>0</v>
      </c>
      <c r="Y41" s="26">
        <f t="shared" si="0"/>
        <v>0</v>
      </c>
      <c r="Z41" s="26">
        <f t="shared" si="1"/>
        <v>0</v>
      </c>
      <c r="AA41" s="26">
        <v>0.30299999999999999</v>
      </c>
      <c r="AB41" s="27">
        <v>3.91251858166355E-3</v>
      </c>
      <c r="AC41">
        <f t="shared" si="2"/>
        <v>7</v>
      </c>
      <c r="AD41">
        <f t="shared" si="3"/>
        <v>0</v>
      </c>
      <c r="AE41">
        <f t="shared" si="4"/>
        <v>0</v>
      </c>
      <c r="AF41">
        <f>'TP Factors'!$D$4</f>
        <v>0.98096512680287296</v>
      </c>
      <c r="AG41">
        <f t="shared" si="5"/>
        <v>0</v>
      </c>
    </row>
    <row r="42" spans="1:33">
      <c r="A42" s="22" t="s">
        <v>109</v>
      </c>
      <c r="B42" s="22">
        <v>14</v>
      </c>
      <c r="C42" s="22" t="s">
        <v>110</v>
      </c>
      <c r="D42" s="23">
        <v>33.47</v>
      </c>
      <c r="E42" s="22" t="s">
        <v>111</v>
      </c>
      <c r="F42" s="22">
        <v>3456</v>
      </c>
      <c r="G42" s="24">
        <v>30.5</v>
      </c>
      <c r="H42" s="22" t="s">
        <v>112</v>
      </c>
      <c r="I42" s="22" t="s">
        <v>113</v>
      </c>
      <c r="J42" s="22">
        <v>252</v>
      </c>
      <c r="K42" s="25">
        <v>190.26625921199999</v>
      </c>
      <c r="L42" s="25">
        <v>1601.9731957199999</v>
      </c>
      <c r="M42" s="23">
        <v>0.48</v>
      </c>
      <c r="N42" s="23">
        <v>0.13</v>
      </c>
      <c r="O42" s="22">
        <v>34095</v>
      </c>
      <c r="P42" s="22">
        <v>33183</v>
      </c>
      <c r="Q42" s="26">
        <v>34095</v>
      </c>
      <c r="R42" s="26">
        <v>2210</v>
      </c>
      <c r="S42" s="22" t="s">
        <v>130</v>
      </c>
      <c r="T42" s="22" t="s">
        <v>133</v>
      </c>
      <c r="U42" s="26">
        <v>54.65</v>
      </c>
      <c r="V42" s="26">
        <v>1</v>
      </c>
      <c r="W42" s="26">
        <v>1.92</v>
      </c>
      <c r="X42" s="26">
        <v>0.50600000000000001</v>
      </c>
      <c r="Y42" s="26">
        <f t="shared" si="0"/>
        <v>1.92</v>
      </c>
      <c r="Z42" s="26">
        <f t="shared" si="1"/>
        <v>0.50600000000000001</v>
      </c>
      <c r="AA42" s="26">
        <v>0.30199999999999999</v>
      </c>
      <c r="AB42" s="27">
        <v>0.39475811690997997</v>
      </c>
      <c r="AC42">
        <f t="shared" si="2"/>
        <v>670</v>
      </c>
      <c r="AD42">
        <f t="shared" si="3"/>
        <v>3</v>
      </c>
      <c r="AE42">
        <f t="shared" si="4"/>
        <v>0.7</v>
      </c>
      <c r="AF42">
        <f>'TP Factors'!$D$4</f>
        <v>0.98096512680287296</v>
      </c>
      <c r="AG42">
        <f t="shared" si="5"/>
        <v>0.7</v>
      </c>
    </row>
    <row r="43" spans="1:33">
      <c r="A43" s="22" t="s">
        <v>109</v>
      </c>
      <c r="B43" s="22">
        <v>14</v>
      </c>
      <c r="C43" s="22" t="s">
        <v>110</v>
      </c>
      <c r="D43" s="23">
        <v>33.47</v>
      </c>
      <c r="E43" s="22" t="s">
        <v>111</v>
      </c>
      <c r="F43" s="22">
        <v>3456</v>
      </c>
      <c r="G43" s="24">
        <v>30.5</v>
      </c>
      <c r="H43" s="22" t="s">
        <v>112</v>
      </c>
      <c r="I43" s="22" t="s">
        <v>113</v>
      </c>
      <c r="J43" s="22">
        <v>1068</v>
      </c>
      <c r="K43" s="25">
        <v>462.94755747300002</v>
      </c>
      <c r="L43" s="25">
        <v>7196.8250314999996</v>
      </c>
      <c r="M43" s="23">
        <v>2.0499999999999998</v>
      </c>
      <c r="N43" s="23">
        <v>0.54</v>
      </c>
      <c r="O43" s="22">
        <v>34099</v>
      </c>
      <c r="P43" s="22">
        <v>33187</v>
      </c>
      <c r="Q43" s="26">
        <v>34099</v>
      </c>
      <c r="R43" s="26">
        <v>2210</v>
      </c>
      <c r="S43" s="22" t="s">
        <v>124</v>
      </c>
      <c r="T43" s="22" t="s">
        <v>125</v>
      </c>
      <c r="U43" s="26">
        <v>54.65</v>
      </c>
      <c r="V43" s="26">
        <v>1</v>
      </c>
      <c r="W43" s="26">
        <v>1.92</v>
      </c>
      <c r="X43" s="26">
        <v>0.50600000000000001</v>
      </c>
      <c r="Y43" s="26">
        <f t="shared" si="0"/>
        <v>1.92</v>
      </c>
      <c r="Z43" s="26">
        <f t="shared" si="1"/>
        <v>0.50600000000000001</v>
      </c>
      <c r="AA43" s="26">
        <v>0.28499999999999998</v>
      </c>
      <c r="AB43" s="27">
        <v>1.77483814189428</v>
      </c>
      <c r="AC43">
        <f t="shared" si="2"/>
        <v>2841</v>
      </c>
      <c r="AD43">
        <f t="shared" si="3"/>
        <v>12</v>
      </c>
      <c r="AE43">
        <f t="shared" si="4"/>
        <v>3.2</v>
      </c>
      <c r="AF43">
        <f>'TP Factors'!$D$4</f>
        <v>0.98096512680287296</v>
      </c>
      <c r="AG43">
        <f t="shared" si="5"/>
        <v>3.1</v>
      </c>
    </row>
    <row r="44" spans="1:33">
      <c r="A44" s="22" t="s">
        <v>109</v>
      </c>
      <c r="B44" s="22">
        <v>14</v>
      </c>
      <c r="C44" s="22" t="s">
        <v>110</v>
      </c>
      <c r="D44" s="23">
        <v>33.47</v>
      </c>
      <c r="E44" s="22" t="s">
        <v>111</v>
      </c>
      <c r="F44" s="22">
        <v>3456</v>
      </c>
      <c r="G44" s="24">
        <v>0</v>
      </c>
      <c r="H44" s="22" t="s">
        <v>112</v>
      </c>
      <c r="I44" s="22" t="s">
        <v>113</v>
      </c>
      <c r="J44" s="22">
        <v>1946</v>
      </c>
      <c r="K44" s="25">
        <v>518.75730070600002</v>
      </c>
      <c r="L44" s="25">
        <v>12332.9973777</v>
      </c>
      <c r="M44" s="23">
        <v>0</v>
      </c>
      <c r="N44" s="23">
        <v>0</v>
      </c>
      <c r="O44" s="22">
        <v>34197</v>
      </c>
      <c r="P44" s="22">
        <v>33285</v>
      </c>
      <c r="Q44" s="26">
        <v>34197</v>
      </c>
      <c r="R44" s="26">
        <v>6460</v>
      </c>
      <c r="S44" s="22" t="s">
        <v>124</v>
      </c>
      <c r="T44" s="22" t="s">
        <v>164</v>
      </c>
      <c r="U44" s="26">
        <v>54.65</v>
      </c>
      <c r="V44" s="26">
        <v>1</v>
      </c>
      <c r="W44" s="26">
        <v>0</v>
      </c>
      <c r="X44" s="26">
        <v>0</v>
      </c>
      <c r="Y44" s="26">
        <f t="shared" si="0"/>
        <v>0</v>
      </c>
      <c r="Z44" s="26">
        <f t="shared" si="1"/>
        <v>0</v>
      </c>
      <c r="AA44" s="26">
        <v>0.30299999999999999</v>
      </c>
      <c r="AB44" s="27">
        <v>2.28438727206993E-2</v>
      </c>
      <c r="AC44">
        <f t="shared" si="2"/>
        <v>39</v>
      </c>
      <c r="AD44">
        <f t="shared" si="3"/>
        <v>0</v>
      </c>
      <c r="AE44">
        <f t="shared" si="4"/>
        <v>0</v>
      </c>
      <c r="AF44">
        <f>'TP Factors'!$D$4</f>
        <v>0.98096512680287296</v>
      </c>
      <c r="AG44">
        <f t="shared" si="5"/>
        <v>0</v>
      </c>
    </row>
    <row r="45" spans="1:33">
      <c r="A45" s="22" t="s">
        <v>109</v>
      </c>
      <c r="B45" s="22">
        <v>14</v>
      </c>
      <c r="C45" s="22" t="s">
        <v>110</v>
      </c>
      <c r="D45" s="23">
        <v>33.47</v>
      </c>
      <c r="E45" s="22" t="s">
        <v>111</v>
      </c>
      <c r="F45" s="22">
        <v>3456</v>
      </c>
      <c r="G45" s="24">
        <v>0</v>
      </c>
      <c r="H45" s="22" t="s">
        <v>112</v>
      </c>
      <c r="I45" s="22" t="s">
        <v>113</v>
      </c>
      <c r="J45" s="22">
        <v>2644</v>
      </c>
      <c r="K45" s="25">
        <v>1659.1543073</v>
      </c>
      <c r="L45" s="25">
        <v>16761.7160253</v>
      </c>
      <c r="M45" s="23">
        <v>0</v>
      </c>
      <c r="N45" s="23">
        <v>0</v>
      </c>
      <c r="O45" s="22">
        <v>34213</v>
      </c>
      <c r="P45" s="22">
        <v>33301</v>
      </c>
      <c r="Q45" s="26">
        <v>34213</v>
      </c>
      <c r="R45" s="26">
        <v>6460</v>
      </c>
      <c r="S45" s="22" t="s">
        <v>130</v>
      </c>
      <c r="T45" s="22" t="s">
        <v>131</v>
      </c>
      <c r="U45" s="26">
        <v>54.65</v>
      </c>
      <c r="V45" s="26">
        <v>1</v>
      </c>
      <c r="W45" s="26">
        <v>0</v>
      </c>
      <c r="X45" s="26">
        <v>0</v>
      </c>
      <c r="Y45" s="26">
        <f t="shared" si="0"/>
        <v>0</v>
      </c>
      <c r="Z45" s="26">
        <f t="shared" si="1"/>
        <v>0</v>
      </c>
      <c r="AA45" s="26">
        <v>0.30299999999999999</v>
      </c>
      <c r="AB45" s="27">
        <v>8.2003304491222395E-2</v>
      </c>
      <c r="AC45">
        <f t="shared" si="2"/>
        <v>140</v>
      </c>
      <c r="AD45">
        <f t="shared" si="3"/>
        <v>0</v>
      </c>
      <c r="AE45">
        <f t="shared" si="4"/>
        <v>0</v>
      </c>
      <c r="AF45">
        <f>'TP Factors'!$D$4</f>
        <v>0.98096512680287296</v>
      </c>
      <c r="AG45">
        <f t="shared" si="5"/>
        <v>0</v>
      </c>
    </row>
    <row r="46" spans="1:33">
      <c r="A46" s="22" t="s">
        <v>109</v>
      </c>
      <c r="B46" s="22">
        <v>14</v>
      </c>
      <c r="C46" s="22" t="s">
        <v>110</v>
      </c>
      <c r="D46" s="23">
        <v>33.47</v>
      </c>
      <c r="E46" s="22" t="s">
        <v>111</v>
      </c>
      <c r="F46" s="22">
        <v>3456</v>
      </c>
      <c r="G46" s="24">
        <v>30.5</v>
      </c>
      <c r="H46" s="22" t="s">
        <v>112</v>
      </c>
      <c r="I46" s="22" t="s">
        <v>113</v>
      </c>
      <c r="J46" s="22">
        <v>36631</v>
      </c>
      <c r="K46" s="25">
        <v>6329.3754514800003</v>
      </c>
      <c r="L46" s="25">
        <v>262518.21236900002</v>
      </c>
      <c r="M46" s="23">
        <v>70.33</v>
      </c>
      <c r="N46" s="23">
        <v>18.54</v>
      </c>
      <c r="O46" s="22">
        <v>34217</v>
      </c>
      <c r="P46" s="22">
        <v>33305</v>
      </c>
      <c r="Q46" s="26">
        <v>34217</v>
      </c>
      <c r="R46" s="26">
        <v>2210</v>
      </c>
      <c r="S46" s="22" t="s">
        <v>114</v>
      </c>
      <c r="T46" s="22" t="s">
        <v>116</v>
      </c>
      <c r="U46" s="26">
        <v>54.65</v>
      </c>
      <c r="V46" s="26">
        <v>1</v>
      </c>
      <c r="W46" s="26">
        <v>1.92</v>
      </c>
      <c r="X46" s="26">
        <v>0.50600000000000001</v>
      </c>
      <c r="Y46" s="26">
        <f t="shared" si="0"/>
        <v>1.92</v>
      </c>
      <c r="Z46" s="26">
        <f t="shared" si="1"/>
        <v>0.50600000000000001</v>
      </c>
      <c r="AA46" s="26">
        <v>0.26800000000000002</v>
      </c>
      <c r="AB46" s="27">
        <v>42.322228247300004</v>
      </c>
      <c r="AC46">
        <f t="shared" si="2"/>
        <v>63715</v>
      </c>
      <c r="AD46">
        <f t="shared" si="3"/>
        <v>270</v>
      </c>
      <c r="AE46">
        <f t="shared" si="4"/>
        <v>71.099999999999994</v>
      </c>
      <c r="AF46">
        <f>'TP Factors'!$D$4</f>
        <v>0.98096512680287296</v>
      </c>
      <c r="AG46">
        <f t="shared" si="5"/>
        <v>69.7</v>
      </c>
    </row>
    <row r="47" spans="1:33">
      <c r="A47" s="22" t="s">
        <v>109</v>
      </c>
      <c r="B47" s="22">
        <v>14</v>
      </c>
      <c r="C47" s="22" t="s">
        <v>110</v>
      </c>
      <c r="D47" s="23">
        <v>33.47</v>
      </c>
      <c r="E47" s="22" t="s">
        <v>111</v>
      </c>
      <c r="F47" s="22">
        <v>3456</v>
      </c>
      <c r="G47" s="24">
        <v>30.5</v>
      </c>
      <c r="H47" s="22" t="s">
        <v>112</v>
      </c>
      <c r="I47" s="22" t="s">
        <v>113</v>
      </c>
      <c r="J47" s="22">
        <v>548</v>
      </c>
      <c r="K47" s="25">
        <v>317.31101822800002</v>
      </c>
      <c r="L47" s="25">
        <v>3693.2662763399999</v>
      </c>
      <c r="M47" s="23">
        <v>1.05</v>
      </c>
      <c r="N47" s="23">
        <v>0.28000000000000003</v>
      </c>
      <c r="O47" s="22">
        <v>34312</v>
      </c>
      <c r="P47" s="22">
        <v>33397</v>
      </c>
      <c r="Q47" s="26">
        <v>34312</v>
      </c>
      <c r="R47" s="26">
        <v>2210</v>
      </c>
      <c r="S47" s="22" t="s">
        <v>124</v>
      </c>
      <c r="T47" s="22" t="s">
        <v>125</v>
      </c>
      <c r="U47" s="26">
        <v>54.65</v>
      </c>
      <c r="V47" s="26">
        <v>1</v>
      </c>
      <c r="W47" s="26">
        <v>1.92</v>
      </c>
      <c r="X47" s="26">
        <v>0.50600000000000001</v>
      </c>
      <c r="Y47" s="26">
        <f t="shared" si="0"/>
        <v>1.92</v>
      </c>
      <c r="Z47" s="26">
        <f t="shared" si="1"/>
        <v>0.50600000000000001</v>
      </c>
      <c r="AA47" s="26">
        <v>0.28499999999999998</v>
      </c>
      <c r="AB47" s="27">
        <v>0.90601182358320398</v>
      </c>
      <c r="AC47">
        <f t="shared" si="2"/>
        <v>1451</v>
      </c>
      <c r="AD47">
        <f t="shared" si="3"/>
        <v>6</v>
      </c>
      <c r="AE47">
        <f t="shared" si="4"/>
        <v>1.6</v>
      </c>
      <c r="AF47">
        <f>'TP Factors'!$D$4</f>
        <v>0.98096512680287296</v>
      </c>
      <c r="AG47">
        <f t="shared" si="5"/>
        <v>1.6</v>
      </c>
    </row>
    <row r="48" spans="1:33">
      <c r="A48" s="22" t="s">
        <v>109</v>
      </c>
      <c r="B48" s="22">
        <v>14</v>
      </c>
      <c r="C48" s="22" t="s">
        <v>110</v>
      </c>
      <c r="D48" s="23">
        <v>33.47</v>
      </c>
      <c r="E48" s="22" t="s">
        <v>111</v>
      </c>
      <c r="F48" s="22">
        <v>3456</v>
      </c>
      <c r="G48" s="24">
        <v>0</v>
      </c>
      <c r="H48" s="22" t="s">
        <v>112</v>
      </c>
      <c r="I48" s="22" t="s">
        <v>113</v>
      </c>
      <c r="J48" s="22">
        <v>389</v>
      </c>
      <c r="K48" s="25">
        <v>235.54756687700001</v>
      </c>
      <c r="L48" s="25">
        <v>2464.14654716</v>
      </c>
      <c r="M48" s="23">
        <v>0</v>
      </c>
      <c r="N48" s="23">
        <v>0</v>
      </c>
      <c r="O48" s="22">
        <v>34325</v>
      </c>
      <c r="P48" s="22">
        <v>33410</v>
      </c>
      <c r="Q48" s="26">
        <v>34325</v>
      </c>
      <c r="R48" s="26">
        <v>6460</v>
      </c>
      <c r="S48" s="22" t="s">
        <v>114</v>
      </c>
      <c r="T48" s="22" t="s">
        <v>118</v>
      </c>
      <c r="U48" s="26">
        <v>54.65</v>
      </c>
      <c r="V48" s="26">
        <v>1</v>
      </c>
      <c r="W48" s="26">
        <v>0</v>
      </c>
      <c r="X48" s="26">
        <v>0</v>
      </c>
      <c r="Y48" s="26">
        <f t="shared" si="0"/>
        <v>0</v>
      </c>
      <c r="Z48" s="26">
        <f t="shared" si="1"/>
        <v>0</v>
      </c>
      <c r="AA48" s="26">
        <v>0.30299999999999999</v>
      </c>
      <c r="AB48" s="27">
        <v>1.02768023177127E-2</v>
      </c>
      <c r="AC48">
        <f t="shared" si="2"/>
        <v>17</v>
      </c>
      <c r="AD48">
        <f t="shared" si="3"/>
        <v>0</v>
      </c>
      <c r="AE48">
        <f t="shared" si="4"/>
        <v>0</v>
      </c>
      <c r="AF48">
        <f>'TP Factors'!$D$4</f>
        <v>0.98096512680287296</v>
      </c>
      <c r="AG48">
        <f t="shared" si="5"/>
        <v>0</v>
      </c>
    </row>
    <row r="49" spans="1:33">
      <c r="A49" s="22" t="s">
        <v>109</v>
      </c>
      <c r="B49" s="22">
        <v>14</v>
      </c>
      <c r="C49" s="22" t="s">
        <v>110</v>
      </c>
      <c r="D49" s="23">
        <v>33.47</v>
      </c>
      <c r="E49" s="22" t="s">
        <v>111</v>
      </c>
      <c r="F49" s="22">
        <v>1234</v>
      </c>
      <c r="G49" s="24">
        <v>0</v>
      </c>
      <c r="H49" s="22" t="s">
        <v>112</v>
      </c>
      <c r="I49" s="22" t="s">
        <v>113</v>
      </c>
      <c r="J49" s="22">
        <v>299</v>
      </c>
      <c r="K49" s="25">
        <v>160.80965476200001</v>
      </c>
      <c r="L49" s="25">
        <v>1148.0716987200001</v>
      </c>
      <c r="M49" s="23">
        <v>0.18</v>
      </c>
      <c r="N49" s="23">
        <v>0.04</v>
      </c>
      <c r="O49" s="22">
        <v>34362</v>
      </c>
      <c r="P49" s="22">
        <v>33447</v>
      </c>
      <c r="Q49" s="26">
        <v>34362</v>
      </c>
      <c r="R49" s="26">
        <v>5340</v>
      </c>
      <c r="S49" s="22" t="s">
        <v>124</v>
      </c>
      <c r="T49" s="22" t="s">
        <v>165</v>
      </c>
      <c r="U49" s="26">
        <v>54.65</v>
      </c>
      <c r="V49" s="26">
        <v>1</v>
      </c>
      <c r="W49" s="26">
        <v>0.6</v>
      </c>
      <c r="X49" s="26">
        <v>0.13500000000000001</v>
      </c>
      <c r="Y49" s="26">
        <f t="shared" si="0"/>
        <v>0.6</v>
      </c>
      <c r="Z49" s="26">
        <f t="shared" si="1"/>
        <v>0.13500000000000001</v>
      </c>
      <c r="AA49" s="26">
        <v>0.5</v>
      </c>
      <c r="AB49" s="27">
        <v>3.6556291261108999E-4</v>
      </c>
      <c r="AC49">
        <f t="shared" si="2"/>
        <v>1</v>
      </c>
      <c r="AD49">
        <f t="shared" si="3"/>
        <v>0</v>
      </c>
      <c r="AE49">
        <f t="shared" si="4"/>
        <v>0</v>
      </c>
      <c r="AF49">
        <f>'TP Factors'!$D$4</f>
        <v>0.98096512680287296</v>
      </c>
      <c r="AG49">
        <f t="shared" si="5"/>
        <v>0</v>
      </c>
    </row>
    <row r="50" spans="1:33">
      <c r="A50" s="22" t="s">
        <v>109</v>
      </c>
      <c r="B50" s="22">
        <v>14</v>
      </c>
      <c r="C50" s="22" t="s">
        <v>110</v>
      </c>
      <c r="D50" s="23">
        <v>33.47</v>
      </c>
      <c r="E50" s="22" t="s">
        <v>111</v>
      </c>
      <c r="F50" s="22">
        <v>1234</v>
      </c>
      <c r="G50" s="24">
        <v>0</v>
      </c>
      <c r="H50" s="22" t="s">
        <v>112</v>
      </c>
      <c r="I50" s="22" t="s">
        <v>113</v>
      </c>
      <c r="J50" s="22">
        <v>27</v>
      </c>
      <c r="K50" s="25">
        <v>45.412661014199998</v>
      </c>
      <c r="L50" s="25">
        <v>105.499776465</v>
      </c>
      <c r="M50" s="23">
        <v>0.02</v>
      </c>
      <c r="N50" s="23">
        <v>0</v>
      </c>
      <c r="O50" s="22">
        <v>34369</v>
      </c>
      <c r="P50" s="22">
        <v>33454</v>
      </c>
      <c r="Q50" s="26">
        <v>34369</v>
      </c>
      <c r="R50" s="26">
        <v>5340</v>
      </c>
      <c r="S50" s="22" t="s">
        <v>114</v>
      </c>
      <c r="T50" s="22" t="s">
        <v>129</v>
      </c>
      <c r="U50" s="26">
        <v>54.65</v>
      </c>
      <c r="V50" s="26">
        <v>1</v>
      </c>
      <c r="W50" s="26">
        <v>0.6</v>
      </c>
      <c r="X50" s="26">
        <v>0.13500000000000001</v>
      </c>
      <c r="Y50" s="26">
        <f t="shared" si="0"/>
        <v>0.6</v>
      </c>
      <c r="Z50" s="26">
        <f t="shared" si="1"/>
        <v>0.13500000000000001</v>
      </c>
      <c r="AA50" s="26">
        <v>0.5</v>
      </c>
      <c r="AB50" s="27">
        <v>3.1281569427760999E-4</v>
      </c>
      <c r="AC50">
        <f t="shared" si="2"/>
        <v>1</v>
      </c>
      <c r="AD50">
        <f t="shared" si="3"/>
        <v>0</v>
      </c>
      <c r="AE50">
        <f t="shared" si="4"/>
        <v>0</v>
      </c>
      <c r="AF50">
        <f>'TP Factors'!$D$4</f>
        <v>0.98096512680287296</v>
      </c>
      <c r="AG50">
        <f t="shared" si="5"/>
        <v>0</v>
      </c>
    </row>
    <row r="51" spans="1:33">
      <c r="A51" s="22" t="s">
        <v>109</v>
      </c>
      <c r="B51" s="22">
        <v>14</v>
      </c>
      <c r="C51" s="22" t="s">
        <v>110</v>
      </c>
      <c r="D51" s="23">
        <v>33.47</v>
      </c>
      <c r="E51" s="22" t="s">
        <v>111</v>
      </c>
      <c r="F51" s="22">
        <v>3456</v>
      </c>
      <c r="G51" s="24">
        <v>30.5</v>
      </c>
      <c r="H51" s="22" t="s">
        <v>112</v>
      </c>
      <c r="I51" s="22" t="s">
        <v>113</v>
      </c>
      <c r="J51" s="22">
        <v>6005</v>
      </c>
      <c r="K51" s="25">
        <v>1882.5379706000001</v>
      </c>
      <c r="L51" s="25">
        <v>40467.520365299999</v>
      </c>
      <c r="M51" s="23">
        <v>11.53</v>
      </c>
      <c r="N51" s="23">
        <v>3.04</v>
      </c>
      <c r="O51" s="22">
        <v>34387</v>
      </c>
      <c r="P51" s="22">
        <v>33471</v>
      </c>
      <c r="Q51" s="26">
        <v>34387</v>
      </c>
      <c r="R51" s="26">
        <v>2210</v>
      </c>
      <c r="S51" s="22" t="s">
        <v>124</v>
      </c>
      <c r="T51" s="22" t="s">
        <v>125</v>
      </c>
      <c r="U51" s="26">
        <v>54.65</v>
      </c>
      <c r="V51" s="26">
        <v>1</v>
      </c>
      <c r="W51" s="26">
        <v>1.92</v>
      </c>
      <c r="X51" s="26">
        <v>0.50600000000000001</v>
      </c>
      <c r="Y51" s="26">
        <f t="shared" si="0"/>
        <v>1.92</v>
      </c>
      <c r="Z51" s="26">
        <f t="shared" si="1"/>
        <v>0.50600000000000001</v>
      </c>
      <c r="AA51" s="26">
        <v>0.28499999999999998</v>
      </c>
      <c r="AB51" s="27">
        <v>9.7452932176370197</v>
      </c>
      <c r="AC51">
        <f t="shared" si="2"/>
        <v>15602</v>
      </c>
      <c r="AD51">
        <f t="shared" si="3"/>
        <v>66</v>
      </c>
      <c r="AE51">
        <f t="shared" si="4"/>
        <v>17.399999999999999</v>
      </c>
      <c r="AF51">
        <f>'TP Factors'!$D$4</f>
        <v>0.98096512680287296</v>
      </c>
      <c r="AG51">
        <f t="shared" si="5"/>
        <v>17.100000000000001</v>
      </c>
    </row>
    <row r="52" spans="1:33">
      <c r="A52" s="22" t="s">
        <v>109</v>
      </c>
      <c r="B52" s="22">
        <v>14</v>
      </c>
      <c r="C52" s="22" t="s">
        <v>110</v>
      </c>
      <c r="D52" s="23">
        <v>33.47</v>
      </c>
      <c r="E52" s="22" t="s">
        <v>111</v>
      </c>
      <c r="F52" s="22">
        <v>3456</v>
      </c>
      <c r="G52" s="24">
        <v>0</v>
      </c>
      <c r="H52" s="22" t="s">
        <v>112</v>
      </c>
      <c r="I52" s="22" t="s">
        <v>113</v>
      </c>
      <c r="J52" s="22">
        <v>1299</v>
      </c>
      <c r="K52" s="25">
        <v>732.41008269600002</v>
      </c>
      <c r="L52" s="25">
        <v>8234.1735281199999</v>
      </c>
      <c r="M52" s="23">
        <v>0</v>
      </c>
      <c r="N52" s="23">
        <v>0</v>
      </c>
      <c r="O52" s="22">
        <v>34399</v>
      </c>
      <c r="P52" s="22">
        <v>33483</v>
      </c>
      <c r="Q52" s="26">
        <v>34399</v>
      </c>
      <c r="R52" s="26">
        <v>6460</v>
      </c>
      <c r="S52" s="22" t="s">
        <v>114</v>
      </c>
      <c r="T52" s="22" t="s">
        <v>118</v>
      </c>
      <c r="U52" s="26">
        <v>54.65</v>
      </c>
      <c r="V52" s="26">
        <v>1</v>
      </c>
      <c r="W52" s="26">
        <v>0</v>
      </c>
      <c r="X52" s="26">
        <v>0</v>
      </c>
      <c r="Y52" s="26">
        <f t="shared" si="0"/>
        <v>0</v>
      </c>
      <c r="Z52" s="26">
        <f t="shared" si="1"/>
        <v>0</v>
      </c>
      <c r="AA52" s="26">
        <v>0.30299999999999999</v>
      </c>
      <c r="AB52" s="27">
        <v>4.7106894782483798E-3</v>
      </c>
      <c r="AC52">
        <f t="shared" si="2"/>
        <v>8</v>
      </c>
      <c r="AD52">
        <f t="shared" si="3"/>
        <v>0</v>
      </c>
      <c r="AE52">
        <f t="shared" si="4"/>
        <v>0</v>
      </c>
      <c r="AF52">
        <f>'TP Factors'!$D$4</f>
        <v>0.98096512680287296</v>
      </c>
      <c r="AG52">
        <f t="shared" si="5"/>
        <v>0</v>
      </c>
    </row>
    <row r="53" spans="1:33">
      <c r="A53" s="22" t="s">
        <v>109</v>
      </c>
      <c r="B53" s="22">
        <v>14</v>
      </c>
      <c r="C53" s="22" t="s">
        <v>110</v>
      </c>
      <c r="D53" s="23">
        <v>33.47</v>
      </c>
      <c r="E53" s="22" t="s">
        <v>111</v>
      </c>
      <c r="F53" s="22">
        <v>3456</v>
      </c>
      <c r="G53" s="24">
        <v>30.5</v>
      </c>
      <c r="H53" s="22" t="s">
        <v>112</v>
      </c>
      <c r="I53" s="22" t="s">
        <v>113</v>
      </c>
      <c r="J53" s="22">
        <v>1404</v>
      </c>
      <c r="K53" s="25">
        <v>434.31562601000002</v>
      </c>
      <c r="L53" s="25">
        <v>8929.1946790399998</v>
      </c>
      <c r="M53" s="23">
        <v>2.7</v>
      </c>
      <c r="N53" s="23">
        <v>0.71</v>
      </c>
      <c r="O53" s="22">
        <v>34407</v>
      </c>
      <c r="P53" s="22">
        <v>33491</v>
      </c>
      <c r="Q53" s="26">
        <v>34407</v>
      </c>
      <c r="R53" s="26">
        <v>2210</v>
      </c>
      <c r="S53" s="22" t="s">
        <v>130</v>
      </c>
      <c r="T53" s="22" t="s">
        <v>133</v>
      </c>
      <c r="U53" s="26">
        <v>54.65</v>
      </c>
      <c r="V53" s="26">
        <v>1</v>
      </c>
      <c r="W53" s="26">
        <v>1.92</v>
      </c>
      <c r="X53" s="26">
        <v>0.50600000000000001</v>
      </c>
      <c r="Y53" s="26">
        <f t="shared" si="0"/>
        <v>1.92</v>
      </c>
      <c r="Z53" s="26">
        <f t="shared" si="1"/>
        <v>0.50600000000000001</v>
      </c>
      <c r="AA53" s="26">
        <v>0.30199999999999999</v>
      </c>
      <c r="AB53" s="27">
        <v>2.20565387422509</v>
      </c>
      <c r="AC53">
        <f t="shared" si="2"/>
        <v>3742</v>
      </c>
      <c r="AD53">
        <f t="shared" si="3"/>
        <v>16</v>
      </c>
      <c r="AE53">
        <f t="shared" si="4"/>
        <v>4.2</v>
      </c>
      <c r="AF53">
        <f>'TP Factors'!$D$4</f>
        <v>0.98096512680287296</v>
      </c>
      <c r="AG53">
        <f t="shared" si="5"/>
        <v>4.0999999999999996</v>
      </c>
    </row>
    <row r="54" spans="1:33">
      <c r="A54" s="22" t="s">
        <v>109</v>
      </c>
      <c r="B54" s="22">
        <v>14</v>
      </c>
      <c r="C54" s="22" t="s">
        <v>110</v>
      </c>
      <c r="D54" s="23">
        <v>33.47</v>
      </c>
      <c r="E54" s="22" t="s">
        <v>111</v>
      </c>
      <c r="F54" s="22">
        <v>3456</v>
      </c>
      <c r="G54" s="24">
        <v>0</v>
      </c>
      <c r="H54" s="22" t="s">
        <v>112</v>
      </c>
      <c r="I54" s="22" t="s">
        <v>113</v>
      </c>
      <c r="J54" s="22">
        <v>831</v>
      </c>
      <c r="K54" s="25">
        <v>477.04904215900001</v>
      </c>
      <c r="L54" s="25">
        <v>5269.69058451</v>
      </c>
      <c r="M54" s="23">
        <v>0</v>
      </c>
      <c r="N54" s="23">
        <v>0</v>
      </c>
      <c r="O54" s="22">
        <v>34507</v>
      </c>
      <c r="P54" s="22">
        <v>33590</v>
      </c>
      <c r="Q54" s="26">
        <v>34507</v>
      </c>
      <c r="R54" s="26">
        <v>6300</v>
      </c>
      <c r="S54" s="22" t="s">
        <v>114</v>
      </c>
      <c r="T54" s="22" t="s">
        <v>128</v>
      </c>
      <c r="U54" s="26">
        <v>54.65</v>
      </c>
      <c r="V54" s="26">
        <v>1</v>
      </c>
      <c r="W54" s="26">
        <v>0</v>
      </c>
      <c r="X54" s="26">
        <v>0</v>
      </c>
      <c r="Y54" s="26">
        <f t="shared" si="0"/>
        <v>0</v>
      </c>
      <c r="Z54" s="26">
        <f t="shared" si="1"/>
        <v>0</v>
      </c>
      <c r="AA54" s="26">
        <v>0.30299999999999999</v>
      </c>
      <c r="AB54" s="27">
        <v>1.48718487099303E-2</v>
      </c>
      <c r="AC54">
        <f t="shared" si="2"/>
        <v>25</v>
      </c>
      <c r="AD54">
        <f t="shared" si="3"/>
        <v>0</v>
      </c>
      <c r="AE54">
        <f t="shared" si="4"/>
        <v>0</v>
      </c>
      <c r="AF54">
        <f>'TP Factors'!$D$4</f>
        <v>0.98096512680287296</v>
      </c>
      <c r="AG54">
        <f t="shared" si="5"/>
        <v>0</v>
      </c>
    </row>
    <row r="55" spans="1:33">
      <c r="A55" s="22" t="s">
        <v>109</v>
      </c>
      <c r="B55" s="22">
        <v>14</v>
      </c>
      <c r="C55" s="22" t="s">
        <v>110</v>
      </c>
      <c r="D55" s="23">
        <v>33.47</v>
      </c>
      <c r="E55" s="22" t="s">
        <v>111</v>
      </c>
      <c r="F55" s="22">
        <v>3456</v>
      </c>
      <c r="G55" s="24">
        <v>0</v>
      </c>
      <c r="H55" s="22" t="s">
        <v>112</v>
      </c>
      <c r="I55" s="22" t="s">
        <v>113</v>
      </c>
      <c r="J55" s="22">
        <v>711</v>
      </c>
      <c r="K55" s="25">
        <v>293.503576732</v>
      </c>
      <c r="L55" s="25">
        <v>4508.01207273</v>
      </c>
      <c r="M55" s="23">
        <v>0</v>
      </c>
      <c r="N55" s="23">
        <v>0</v>
      </c>
      <c r="O55" s="22">
        <v>34652</v>
      </c>
      <c r="P55" s="22">
        <v>33735</v>
      </c>
      <c r="Q55" s="26">
        <v>34652</v>
      </c>
      <c r="R55" s="26">
        <v>6460</v>
      </c>
      <c r="S55" s="22" t="s">
        <v>114</v>
      </c>
      <c r="T55" s="22" t="s">
        <v>118</v>
      </c>
      <c r="U55" s="26">
        <v>54.65</v>
      </c>
      <c r="V55" s="26">
        <v>1</v>
      </c>
      <c r="W55" s="26">
        <v>0</v>
      </c>
      <c r="X55" s="26">
        <v>0</v>
      </c>
      <c r="Y55" s="26">
        <f t="shared" si="0"/>
        <v>0</v>
      </c>
      <c r="Z55" s="26">
        <f t="shared" si="1"/>
        <v>0</v>
      </c>
      <c r="AA55" s="26">
        <v>0.30299999999999999</v>
      </c>
      <c r="AB55" s="27">
        <v>2.6866865769223799E-2</v>
      </c>
      <c r="AC55">
        <f t="shared" si="2"/>
        <v>46</v>
      </c>
      <c r="AD55">
        <f t="shared" si="3"/>
        <v>0</v>
      </c>
      <c r="AE55">
        <f t="shared" si="4"/>
        <v>0</v>
      </c>
      <c r="AF55">
        <f>'TP Factors'!$D$4</f>
        <v>0.98096512680287296</v>
      </c>
      <c r="AG55">
        <f t="shared" si="5"/>
        <v>0</v>
      </c>
    </row>
    <row r="56" spans="1:33">
      <c r="A56" s="22" t="s">
        <v>109</v>
      </c>
      <c r="B56" s="22">
        <v>14</v>
      </c>
      <c r="C56" s="22" t="s">
        <v>110</v>
      </c>
      <c r="D56" s="23">
        <v>33.47</v>
      </c>
      <c r="E56" s="22" t="s">
        <v>111</v>
      </c>
      <c r="F56" s="22">
        <v>3456</v>
      </c>
      <c r="G56" s="24">
        <v>30.5</v>
      </c>
      <c r="H56" s="22" t="s">
        <v>112</v>
      </c>
      <c r="I56" s="22" t="s">
        <v>113</v>
      </c>
      <c r="J56" s="22">
        <v>14</v>
      </c>
      <c r="K56" s="25">
        <v>52.9016411928</v>
      </c>
      <c r="L56" s="25">
        <v>98.776279757300003</v>
      </c>
      <c r="M56" s="23">
        <v>0.03</v>
      </c>
      <c r="N56" s="23">
        <v>0.01</v>
      </c>
      <c r="O56" s="22">
        <v>34700</v>
      </c>
      <c r="P56" s="22">
        <v>33783</v>
      </c>
      <c r="Q56" s="26">
        <v>34700</v>
      </c>
      <c r="R56" s="26">
        <v>2210</v>
      </c>
      <c r="S56" s="22" t="s">
        <v>114</v>
      </c>
      <c r="T56" s="22" t="s">
        <v>116</v>
      </c>
      <c r="U56" s="26">
        <v>54.65</v>
      </c>
      <c r="V56" s="26">
        <v>1</v>
      </c>
      <c r="W56" s="26">
        <v>1.92</v>
      </c>
      <c r="X56" s="26">
        <v>0.50600000000000001</v>
      </c>
      <c r="Y56" s="26">
        <f t="shared" si="0"/>
        <v>1.92</v>
      </c>
      <c r="Z56" s="26">
        <f t="shared" si="1"/>
        <v>0.50600000000000001</v>
      </c>
      <c r="AA56" s="26">
        <v>0.26800000000000002</v>
      </c>
      <c r="AB56" s="27">
        <v>2.44080526618425E-2</v>
      </c>
      <c r="AC56">
        <f t="shared" si="2"/>
        <v>37</v>
      </c>
      <c r="AD56">
        <f t="shared" si="3"/>
        <v>0</v>
      </c>
      <c r="AE56">
        <f t="shared" si="4"/>
        <v>0</v>
      </c>
      <c r="AF56">
        <f>'TP Factors'!$D$4</f>
        <v>0.98096512680287296</v>
      </c>
      <c r="AG56">
        <f t="shared" si="5"/>
        <v>0</v>
      </c>
    </row>
    <row r="57" spans="1:33">
      <c r="A57" s="22" t="s">
        <v>109</v>
      </c>
      <c r="B57" s="22">
        <v>14</v>
      </c>
      <c r="C57" s="22" t="s">
        <v>110</v>
      </c>
      <c r="D57" s="23">
        <v>33.47</v>
      </c>
      <c r="E57" s="22" t="s">
        <v>111</v>
      </c>
      <c r="F57" s="22">
        <v>3456</v>
      </c>
      <c r="G57" s="24">
        <v>3</v>
      </c>
      <c r="H57" s="22" t="s">
        <v>112</v>
      </c>
      <c r="I57" s="22" t="s">
        <v>113</v>
      </c>
      <c r="J57" s="22">
        <v>872</v>
      </c>
      <c r="K57" s="25">
        <v>334.549054463</v>
      </c>
      <c r="L57" s="25">
        <v>1674.8821759499999</v>
      </c>
      <c r="M57" s="23">
        <v>0.52</v>
      </c>
      <c r="N57" s="23">
        <v>0.04</v>
      </c>
      <c r="O57" s="22">
        <v>34731</v>
      </c>
      <c r="P57" s="22">
        <v>33814</v>
      </c>
      <c r="Q57" s="26">
        <v>34731</v>
      </c>
      <c r="R57" s="26">
        <v>5100</v>
      </c>
      <c r="S57" s="22" t="s">
        <v>114</v>
      </c>
      <c r="T57" s="22" t="s">
        <v>158</v>
      </c>
      <c r="U57" s="26">
        <v>54.65</v>
      </c>
      <c r="V57" s="26">
        <v>1</v>
      </c>
      <c r="W57" s="26">
        <v>0.6</v>
      </c>
      <c r="X57" s="26">
        <v>0.05</v>
      </c>
      <c r="Y57" s="26">
        <f t="shared" si="0"/>
        <v>0.6</v>
      </c>
      <c r="Z57" s="26">
        <f t="shared" si="1"/>
        <v>0.05</v>
      </c>
      <c r="AA57" s="26">
        <v>1</v>
      </c>
      <c r="AB57" s="27">
        <v>1.79589395950148E-3</v>
      </c>
      <c r="AC57">
        <f t="shared" si="2"/>
        <v>10</v>
      </c>
      <c r="AD57">
        <f t="shared" si="3"/>
        <v>0</v>
      </c>
      <c r="AE57">
        <f t="shared" si="4"/>
        <v>0</v>
      </c>
      <c r="AF57">
        <f>'TP Factors'!$D$4</f>
        <v>0.98096512680287296</v>
      </c>
      <c r="AG57">
        <f t="shared" si="5"/>
        <v>0</v>
      </c>
    </row>
    <row r="58" spans="1:33">
      <c r="A58" s="22" t="s">
        <v>109</v>
      </c>
      <c r="B58" s="22">
        <v>14</v>
      </c>
      <c r="C58" s="22" t="s">
        <v>110</v>
      </c>
      <c r="D58" s="23">
        <v>33.47</v>
      </c>
      <c r="E58" s="22" t="s">
        <v>111</v>
      </c>
      <c r="F58" s="22">
        <v>3456</v>
      </c>
      <c r="G58" s="24">
        <v>3</v>
      </c>
      <c r="H58" s="22" t="s">
        <v>112</v>
      </c>
      <c r="I58" s="22" t="s">
        <v>113</v>
      </c>
      <c r="J58" s="22">
        <v>404</v>
      </c>
      <c r="K58" s="25">
        <v>162.26849152899999</v>
      </c>
      <c r="L58" s="25">
        <v>775.69605932699994</v>
      </c>
      <c r="M58" s="23">
        <v>0.24</v>
      </c>
      <c r="N58" s="23">
        <v>0.02</v>
      </c>
      <c r="O58" s="22">
        <v>34739</v>
      </c>
      <c r="P58" s="22">
        <v>33822</v>
      </c>
      <c r="Q58" s="26">
        <v>34739</v>
      </c>
      <c r="R58" s="26">
        <v>5100</v>
      </c>
      <c r="S58" s="22" t="s">
        <v>114</v>
      </c>
      <c r="T58" s="22" t="s">
        <v>158</v>
      </c>
      <c r="U58" s="26">
        <v>54.65</v>
      </c>
      <c r="V58" s="26">
        <v>1</v>
      </c>
      <c r="W58" s="26">
        <v>0.6</v>
      </c>
      <c r="X58" s="26">
        <v>0.05</v>
      </c>
      <c r="Y58" s="26">
        <f t="shared" si="0"/>
        <v>0.6</v>
      </c>
      <c r="Z58" s="26">
        <f t="shared" si="1"/>
        <v>0.05</v>
      </c>
      <c r="AA58" s="26">
        <v>1</v>
      </c>
      <c r="AB58" s="27">
        <v>4.3504308597908E-4</v>
      </c>
      <c r="AC58">
        <f t="shared" si="2"/>
        <v>2</v>
      </c>
      <c r="AD58">
        <f t="shared" si="3"/>
        <v>0</v>
      </c>
      <c r="AE58">
        <f t="shared" si="4"/>
        <v>0</v>
      </c>
      <c r="AF58">
        <f>'TP Factors'!$D$4</f>
        <v>0.98096512680287296</v>
      </c>
      <c r="AG58">
        <f t="shared" si="5"/>
        <v>0</v>
      </c>
    </row>
    <row r="59" spans="1:33">
      <c r="A59" s="22" t="s">
        <v>109</v>
      </c>
      <c r="B59" s="22">
        <v>14</v>
      </c>
      <c r="C59" s="22" t="s">
        <v>110</v>
      </c>
      <c r="D59" s="23">
        <v>33.47</v>
      </c>
      <c r="E59" s="22" t="s">
        <v>111</v>
      </c>
      <c r="F59" s="22">
        <v>3456</v>
      </c>
      <c r="G59" s="24">
        <v>3</v>
      </c>
      <c r="H59" s="22" t="s">
        <v>112</v>
      </c>
      <c r="I59" s="22" t="s">
        <v>113</v>
      </c>
      <c r="J59" s="22">
        <v>1855</v>
      </c>
      <c r="K59" s="25">
        <v>759.21729406099996</v>
      </c>
      <c r="L59" s="25">
        <v>3562.3977913200001</v>
      </c>
      <c r="M59" s="23">
        <v>1.1100000000000001</v>
      </c>
      <c r="N59" s="23">
        <v>0.09</v>
      </c>
      <c r="O59" s="22">
        <v>34745</v>
      </c>
      <c r="P59" s="22">
        <v>33828</v>
      </c>
      <c r="Q59" s="26">
        <v>34745</v>
      </c>
      <c r="R59" s="26">
        <v>5100</v>
      </c>
      <c r="S59" s="22" t="s">
        <v>114</v>
      </c>
      <c r="T59" s="22" t="s">
        <v>158</v>
      </c>
      <c r="U59" s="26">
        <v>54.65</v>
      </c>
      <c r="V59" s="26">
        <v>1</v>
      </c>
      <c r="W59" s="26">
        <v>0.6</v>
      </c>
      <c r="X59" s="26">
        <v>0.05</v>
      </c>
      <c r="Y59" s="26">
        <f t="shared" si="0"/>
        <v>0.6</v>
      </c>
      <c r="Z59" s="26">
        <f t="shared" si="1"/>
        <v>0.05</v>
      </c>
      <c r="AA59" s="26">
        <v>1</v>
      </c>
      <c r="AB59" s="27">
        <v>1.24643202040898E-2</v>
      </c>
      <c r="AC59">
        <f t="shared" si="2"/>
        <v>70</v>
      </c>
      <c r="AD59">
        <f t="shared" si="3"/>
        <v>0</v>
      </c>
      <c r="AE59">
        <f t="shared" si="4"/>
        <v>0</v>
      </c>
      <c r="AF59">
        <f>'TP Factors'!$D$4</f>
        <v>0.98096512680287296</v>
      </c>
      <c r="AG59">
        <f t="shared" si="5"/>
        <v>0</v>
      </c>
    </row>
    <row r="60" spans="1:33">
      <c r="A60" s="22" t="s">
        <v>109</v>
      </c>
      <c r="B60" s="22">
        <v>14</v>
      </c>
      <c r="C60" s="22" t="s">
        <v>110</v>
      </c>
      <c r="D60" s="23">
        <v>33.47</v>
      </c>
      <c r="E60" s="22" t="s">
        <v>111</v>
      </c>
      <c r="F60" s="22">
        <v>3456</v>
      </c>
      <c r="G60" s="24">
        <v>3</v>
      </c>
      <c r="H60" s="22" t="s">
        <v>112</v>
      </c>
      <c r="I60" s="22" t="s">
        <v>113</v>
      </c>
      <c r="J60" s="22">
        <v>704</v>
      </c>
      <c r="K60" s="25">
        <v>342.49557143499999</v>
      </c>
      <c r="L60" s="25">
        <v>1352.2712290300001</v>
      </c>
      <c r="M60" s="23">
        <v>0.42</v>
      </c>
      <c r="N60" s="23">
        <v>0.04</v>
      </c>
      <c r="O60" s="22">
        <v>34748</v>
      </c>
      <c r="P60" s="22">
        <v>33831</v>
      </c>
      <c r="Q60" s="26">
        <v>34748</v>
      </c>
      <c r="R60" s="26">
        <v>5100</v>
      </c>
      <c r="S60" s="22" t="s">
        <v>124</v>
      </c>
      <c r="T60" s="22" t="s">
        <v>159</v>
      </c>
      <c r="U60" s="26">
        <v>54.65</v>
      </c>
      <c r="V60" s="26">
        <v>1</v>
      </c>
      <c r="W60" s="26">
        <v>0.6</v>
      </c>
      <c r="X60" s="26">
        <v>0.05</v>
      </c>
      <c r="Y60" s="26">
        <f t="shared" si="0"/>
        <v>0.6</v>
      </c>
      <c r="Z60" s="26">
        <f t="shared" si="1"/>
        <v>0.05</v>
      </c>
      <c r="AA60" s="26">
        <v>1</v>
      </c>
      <c r="AB60" s="27">
        <v>7.69591041826523E-3</v>
      </c>
      <c r="AC60">
        <f t="shared" si="2"/>
        <v>43</v>
      </c>
      <c r="AD60">
        <f t="shared" si="3"/>
        <v>0</v>
      </c>
      <c r="AE60">
        <f t="shared" si="4"/>
        <v>0</v>
      </c>
      <c r="AF60">
        <f>'TP Factors'!$D$4</f>
        <v>0.98096512680287296</v>
      </c>
      <c r="AG60">
        <f t="shared" si="5"/>
        <v>0</v>
      </c>
    </row>
    <row r="61" spans="1:33">
      <c r="A61" s="22" t="s">
        <v>109</v>
      </c>
      <c r="B61" s="22">
        <v>27</v>
      </c>
      <c r="C61" s="22" t="s">
        <v>166</v>
      </c>
      <c r="D61" s="23">
        <v>33.090000000000003</v>
      </c>
      <c r="E61" s="22" t="s">
        <v>111</v>
      </c>
      <c r="F61" s="22">
        <v>3456</v>
      </c>
      <c r="G61" s="24">
        <v>3</v>
      </c>
      <c r="H61" s="22" t="s">
        <v>112</v>
      </c>
      <c r="I61" s="22" t="s">
        <v>113</v>
      </c>
      <c r="J61" s="22">
        <v>6248</v>
      </c>
      <c r="K61" s="25">
        <v>880.02313156599996</v>
      </c>
      <c r="L61" s="25">
        <v>30690.928118600001</v>
      </c>
      <c r="M61" s="23">
        <v>7.5</v>
      </c>
      <c r="N61" s="23">
        <v>0.4</v>
      </c>
      <c r="O61" s="22">
        <v>30656</v>
      </c>
      <c r="P61" s="22">
        <v>29889</v>
      </c>
      <c r="Q61" s="26">
        <v>30656</v>
      </c>
      <c r="R61" s="26">
        <v>3300</v>
      </c>
      <c r="S61" s="22" t="s">
        <v>114</v>
      </c>
      <c r="T61" s="22" t="s">
        <v>167</v>
      </c>
      <c r="U61" s="26">
        <v>54.65</v>
      </c>
      <c r="V61" s="26">
        <v>1</v>
      </c>
      <c r="W61" s="26">
        <v>0.7</v>
      </c>
      <c r="X61" s="26">
        <v>6.4000000000000001E-2</v>
      </c>
      <c r="Y61" s="26">
        <f t="shared" si="0"/>
        <v>0.7</v>
      </c>
      <c r="Z61" s="26">
        <f t="shared" si="1"/>
        <v>6.4000000000000001E-2</v>
      </c>
      <c r="AA61" s="26">
        <v>0.4</v>
      </c>
      <c r="AB61" s="27">
        <v>2.8117782664584302E-2</v>
      </c>
      <c r="AC61">
        <f t="shared" si="2"/>
        <v>63</v>
      </c>
      <c r="AD61">
        <f t="shared" si="3"/>
        <v>0</v>
      </c>
      <c r="AE61">
        <f t="shared" si="4"/>
        <v>0</v>
      </c>
      <c r="AF61">
        <f>'TP Factors'!$D$4</f>
        <v>0.98096512680287296</v>
      </c>
      <c r="AG61">
        <f t="shared" si="5"/>
        <v>0</v>
      </c>
    </row>
    <row r="62" spans="1:33">
      <c r="A62" s="22" t="s">
        <v>109</v>
      </c>
      <c r="B62" s="22">
        <v>27</v>
      </c>
      <c r="C62" s="22" t="s">
        <v>166</v>
      </c>
      <c r="D62" s="23">
        <v>33.090000000000003</v>
      </c>
      <c r="E62" s="22" t="s">
        <v>111</v>
      </c>
      <c r="F62" s="22">
        <v>3456</v>
      </c>
      <c r="G62" s="24">
        <v>3</v>
      </c>
      <c r="H62" s="22" t="s">
        <v>112</v>
      </c>
      <c r="I62" s="22" t="s">
        <v>113</v>
      </c>
      <c r="J62" s="22">
        <v>6</v>
      </c>
      <c r="K62" s="25">
        <v>37.063502883600002</v>
      </c>
      <c r="L62" s="25">
        <v>27.9990707931</v>
      </c>
      <c r="M62" s="23">
        <v>0</v>
      </c>
      <c r="N62" s="23">
        <v>0</v>
      </c>
      <c r="O62" s="22">
        <v>30674</v>
      </c>
      <c r="P62" s="22">
        <v>29907</v>
      </c>
      <c r="Q62" s="26">
        <v>30674</v>
      </c>
      <c r="R62" s="26">
        <v>4370</v>
      </c>
      <c r="S62" s="22" t="s">
        <v>114</v>
      </c>
      <c r="T62" s="22" t="s">
        <v>117</v>
      </c>
      <c r="U62" s="26">
        <v>54.65</v>
      </c>
      <c r="V62" s="26">
        <v>1</v>
      </c>
      <c r="W62" s="26">
        <v>0.7</v>
      </c>
      <c r="X62" s="26">
        <v>0.09</v>
      </c>
      <c r="Y62" s="26">
        <f t="shared" si="0"/>
        <v>0.7</v>
      </c>
      <c r="Z62" s="26">
        <f t="shared" si="1"/>
        <v>0.09</v>
      </c>
      <c r="AA62" s="26">
        <v>0.41299999999999998</v>
      </c>
      <c r="AB62" s="27">
        <v>1.2909321629078001E-4</v>
      </c>
      <c r="AC62">
        <f t="shared" si="2"/>
        <v>0</v>
      </c>
      <c r="AD62">
        <f t="shared" si="3"/>
        <v>0</v>
      </c>
      <c r="AE62">
        <f t="shared" si="4"/>
        <v>0</v>
      </c>
      <c r="AF62">
        <f>'TP Factors'!$D$4</f>
        <v>0.98096512680287296</v>
      </c>
      <c r="AG62">
        <f t="shared" si="5"/>
        <v>0</v>
      </c>
    </row>
    <row r="63" spans="1:33">
      <c r="A63" s="22" t="s">
        <v>109</v>
      </c>
      <c r="B63" s="22">
        <v>27</v>
      </c>
      <c r="C63" s="22" t="s">
        <v>166</v>
      </c>
      <c r="D63" s="23">
        <v>33.090000000000003</v>
      </c>
      <c r="E63" s="22" t="s">
        <v>111</v>
      </c>
      <c r="F63" s="22">
        <v>3456</v>
      </c>
      <c r="G63" s="24">
        <v>3</v>
      </c>
      <c r="H63" s="22" t="s">
        <v>112</v>
      </c>
      <c r="I63" s="22" t="s">
        <v>113</v>
      </c>
      <c r="J63" s="22">
        <v>17039</v>
      </c>
      <c r="K63" s="25">
        <v>2120.3708319900002</v>
      </c>
      <c r="L63" s="25">
        <v>83705.484839900004</v>
      </c>
      <c r="M63" s="23">
        <v>20.45</v>
      </c>
      <c r="N63" s="23">
        <v>1.0900000000000001</v>
      </c>
      <c r="O63" s="22">
        <v>33109</v>
      </c>
      <c r="P63" s="22">
        <v>32209</v>
      </c>
      <c r="Q63" s="26">
        <v>33109</v>
      </c>
      <c r="R63" s="26">
        <v>3300</v>
      </c>
      <c r="S63" s="22" t="s">
        <v>114</v>
      </c>
      <c r="T63" s="22" t="s">
        <v>167</v>
      </c>
      <c r="U63" s="26">
        <v>54.65</v>
      </c>
      <c r="V63" s="26">
        <v>1</v>
      </c>
      <c r="W63" s="26">
        <v>0.7</v>
      </c>
      <c r="X63" s="26">
        <v>6.4000000000000001E-2</v>
      </c>
      <c r="Y63" s="26">
        <f t="shared" si="0"/>
        <v>0.7</v>
      </c>
      <c r="Z63" s="26">
        <f t="shared" si="1"/>
        <v>6.4000000000000001E-2</v>
      </c>
      <c r="AA63" s="26">
        <v>0.4</v>
      </c>
      <c r="AB63" s="27">
        <v>1.46212751849033E-3</v>
      </c>
      <c r="AC63">
        <f t="shared" si="2"/>
        <v>3</v>
      </c>
      <c r="AD63">
        <f t="shared" si="3"/>
        <v>0</v>
      </c>
      <c r="AE63">
        <f t="shared" si="4"/>
        <v>0</v>
      </c>
      <c r="AF63">
        <f>'TP Factors'!$D$4</f>
        <v>0.98096512680287296</v>
      </c>
      <c r="AG63">
        <f t="shared" si="5"/>
        <v>0</v>
      </c>
    </row>
    <row r="64" spans="1:33">
      <c r="A64" s="22" t="s">
        <v>109</v>
      </c>
      <c r="B64" s="22">
        <v>27</v>
      </c>
      <c r="C64" s="22" t="s">
        <v>166</v>
      </c>
      <c r="D64" s="23">
        <v>33.090000000000003</v>
      </c>
      <c r="E64" s="22" t="s">
        <v>111</v>
      </c>
      <c r="F64" s="22">
        <v>3456</v>
      </c>
      <c r="G64" s="24">
        <v>3</v>
      </c>
      <c r="H64" s="22" t="s">
        <v>112</v>
      </c>
      <c r="I64" s="22" t="s">
        <v>113</v>
      </c>
      <c r="J64" s="22">
        <v>1199</v>
      </c>
      <c r="K64" s="25">
        <v>435.75917924200002</v>
      </c>
      <c r="L64" s="25">
        <v>5892.0665743400004</v>
      </c>
      <c r="M64" s="23">
        <v>1.44</v>
      </c>
      <c r="N64" s="23">
        <v>0.08</v>
      </c>
      <c r="O64" s="22">
        <v>33151</v>
      </c>
      <c r="P64" s="22">
        <v>32251</v>
      </c>
      <c r="Q64" s="26">
        <v>33151</v>
      </c>
      <c r="R64" s="26">
        <v>3300</v>
      </c>
      <c r="S64" s="22" t="s">
        <v>114</v>
      </c>
      <c r="T64" s="22" t="s">
        <v>167</v>
      </c>
      <c r="U64" s="26">
        <v>54.65</v>
      </c>
      <c r="V64" s="26">
        <v>1</v>
      </c>
      <c r="W64" s="26">
        <v>0.7</v>
      </c>
      <c r="X64" s="26">
        <v>6.4000000000000001E-2</v>
      </c>
      <c r="Y64" s="26">
        <f t="shared" si="0"/>
        <v>0.7</v>
      </c>
      <c r="Z64" s="26">
        <f t="shared" si="1"/>
        <v>6.4000000000000001E-2</v>
      </c>
      <c r="AA64" s="26">
        <v>0.4</v>
      </c>
      <c r="AB64" s="27">
        <v>5.8898349586242703E-3</v>
      </c>
      <c r="AC64">
        <f t="shared" si="2"/>
        <v>13</v>
      </c>
      <c r="AD64">
        <f t="shared" si="3"/>
        <v>0</v>
      </c>
      <c r="AE64">
        <f t="shared" si="4"/>
        <v>0</v>
      </c>
      <c r="AF64">
        <f>'TP Factors'!$D$4</f>
        <v>0.98096512680287296</v>
      </c>
      <c r="AG64">
        <f t="shared" si="5"/>
        <v>0</v>
      </c>
    </row>
    <row r="65" spans="1:33">
      <c r="A65" s="22" t="s">
        <v>109</v>
      </c>
      <c r="B65" s="22">
        <v>27</v>
      </c>
      <c r="C65" s="22" t="s">
        <v>166</v>
      </c>
      <c r="D65" s="23">
        <v>33.090000000000003</v>
      </c>
      <c r="E65" s="22" t="s">
        <v>111</v>
      </c>
      <c r="F65" s="22">
        <v>3456</v>
      </c>
      <c r="G65" s="24">
        <v>0</v>
      </c>
      <c r="H65" s="22" t="s">
        <v>112</v>
      </c>
      <c r="I65" s="22" t="s">
        <v>113</v>
      </c>
      <c r="J65" s="22">
        <v>21</v>
      </c>
      <c r="K65" s="25">
        <v>58.588698097200002</v>
      </c>
      <c r="L65" s="25">
        <v>138.870655309</v>
      </c>
      <c r="M65" s="23">
        <v>0</v>
      </c>
      <c r="N65" s="23">
        <v>0</v>
      </c>
      <c r="O65" s="22">
        <v>33185</v>
      </c>
      <c r="P65" s="22">
        <v>32284</v>
      </c>
      <c r="Q65" s="26">
        <v>33185</v>
      </c>
      <c r="R65" s="26">
        <v>6170</v>
      </c>
      <c r="S65" s="22" t="s">
        <v>114</v>
      </c>
      <c r="T65" s="22" t="s">
        <v>115</v>
      </c>
      <c r="U65" s="26">
        <v>54.65</v>
      </c>
      <c r="V65" s="26">
        <v>1</v>
      </c>
      <c r="W65" s="26">
        <v>0</v>
      </c>
      <c r="X65" s="26">
        <v>0</v>
      </c>
      <c r="Y65" s="26">
        <f t="shared" si="0"/>
        <v>0</v>
      </c>
      <c r="Z65" s="26">
        <f t="shared" si="1"/>
        <v>0</v>
      </c>
      <c r="AA65" s="26">
        <v>0.30299999999999999</v>
      </c>
      <c r="AB65" s="27">
        <v>9.1616700263360998E-4</v>
      </c>
      <c r="AC65">
        <f t="shared" si="2"/>
        <v>2</v>
      </c>
      <c r="AD65">
        <f t="shared" si="3"/>
        <v>0</v>
      </c>
      <c r="AE65">
        <f t="shared" si="4"/>
        <v>0</v>
      </c>
      <c r="AF65">
        <f>'TP Factors'!$D$4</f>
        <v>0.98096512680287296</v>
      </c>
      <c r="AG65">
        <f t="shared" si="5"/>
        <v>0</v>
      </c>
    </row>
    <row r="66" spans="1:33">
      <c r="A66" s="22" t="s">
        <v>109</v>
      </c>
      <c r="B66" s="22">
        <v>27</v>
      </c>
      <c r="C66" s="22" t="s">
        <v>166</v>
      </c>
      <c r="D66" s="23">
        <v>33.090000000000003</v>
      </c>
      <c r="E66" s="22" t="s">
        <v>111</v>
      </c>
      <c r="F66" s="22">
        <v>3456</v>
      </c>
      <c r="G66" s="24">
        <v>30.5</v>
      </c>
      <c r="H66" s="22" t="s">
        <v>112</v>
      </c>
      <c r="I66" s="22" t="s">
        <v>113</v>
      </c>
      <c r="J66" s="22">
        <v>1147</v>
      </c>
      <c r="K66" s="25">
        <v>427.03908900200003</v>
      </c>
      <c r="L66" s="25">
        <v>8411.5769061299998</v>
      </c>
      <c r="M66" s="23">
        <v>2.2000000000000002</v>
      </c>
      <c r="N66" s="23">
        <v>0.57999999999999996</v>
      </c>
      <c r="O66" s="22">
        <v>33313</v>
      </c>
      <c r="P66" s="22">
        <v>32411</v>
      </c>
      <c r="Q66" s="26">
        <v>33313</v>
      </c>
      <c r="R66" s="26">
        <v>2210</v>
      </c>
      <c r="S66" s="22" t="s">
        <v>114</v>
      </c>
      <c r="T66" s="22" t="s">
        <v>116</v>
      </c>
      <c r="U66" s="26">
        <v>54.65</v>
      </c>
      <c r="V66" s="26">
        <v>1</v>
      </c>
      <c r="W66" s="26">
        <v>1.92</v>
      </c>
      <c r="X66" s="26">
        <v>0.50600000000000001</v>
      </c>
      <c r="Y66" s="26">
        <f t="shared" si="0"/>
        <v>1.92</v>
      </c>
      <c r="Z66" s="26">
        <f t="shared" si="1"/>
        <v>0.50600000000000001</v>
      </c>
      <c r="AA66" s="26">
        <v>0.26800000000000002</v>
      </c>
      <c r="AB66" s="27">
        <v>1.98202409636443</v>
      </c>
      <c r="AC66">
        <f t="shared" si="2"/>
        <v>2984</v>
      </c>
      <c r="AD66">
        <f t="shared" si="3"/>
        <v>13</v>
      </c>
      <c r="AE66">
        <f t="shared" si="4"/>
        <v>3.3</v>
      </c>
      <c r="AF66">
        <f>'TP Factors'!$D$4</f>
        <v>0.98096512680287296</v>
      </c>
      <c r="AG66">
        <f t="shared" si="5"/>
        <v>3.2</v>
      </c>
    </row>
    <row r="67" spans="1:33">
      <c r="A67" s="22" t="s">
        <v>109</v>
      </c>
      <c r="B67" s="22">
        <v>27</v>
      </c>
      <c r="C67" s="22" t="s">
        <v>166</v>
      </c>
      <c r="D67" s="23">
        <v>33.090000000000003</v>
      </c>
      <c r="E67" s="22" t="s">
        <v>111</v>
      </c>
      <c r="F67" s="22">
        <v>3456</v>
      </c>
      <c r="G67" s="24">
        <v>30.5</v>
      </c>
      <c r="H67" s="22" t="s">
        <v>112</v>
      </c>
      <c r="I67" s="22" t="s">
        <v>113</v>
      </c>
      <c r="J67" s="22">
        <v>3714</v>
      </c>
      <c r="K67" s="25">
        <v>1065.84390512</v>
      </c>
      <c r="L67" s="25">
        <v>27231.877592000001</v>
      </c>
      <c r="M67" s="23">
        <v>7.13</v>
      </c>
      <c r="N67" s="23">
        <v>1.88</v>
      </c>
      <c r="O67" s="22">
        <v>33314</v>
      </c>
      <c r="P67" s="22">
        <v>32412</v>
      </c>
      <c r="Q67" s="26">
        <v>33314</v>
      </c>
      <c r="R67" s="26">
        <v>2210</v>
      </c>
      <c r="S67" s="22" t="s">
        <v>114</v>
      </c>
      <c r="T67" s="22" t="s">
        <v>116</v>
      </c>
      <c r="U67" s="26">
        <v>54.65</v>
      </c>
      <c r="V67" s="26">
        <v>1</v>
      </c>
      <c r="W67" s="26">
        <v>1.92</v>
      </c>
      <c r="X67" s="26">
        <v>0.50600000000000001</v>
      </c>
      <c r="Y67" s="26">
        <f t="shared" ref="Y67:Y96" si="6">W67</f>
        <v>1.92</v>
      </c>
      <c r="Z67" s="26">
        <f t="shared" ref="Z67:Z96" si="7">X67</f>
        <v>0.50600000000000001</v>
      </c>
      <c r="AA67" s="26">
        <v>0.26800000000000002</v>
      </c>
      <c r="AB67" s="27">
        <v>6.5560778167306903</v>
      </c>
      <c r="AC67">
        <f t="shared" ref="AC67:AC104" si="8">ROUND(AB67*AA67*U67*102.79,0)</f>
        <v>9870</v>
      </c>
      <c r="AD67">
        <f t="shared" ref="AD67:AD104" si="9">ROUND(Y67*AC67*0.002205,0)</f>
        <v>42</v>
      </c>
      <c r="AE67">
        <f t="shared" ref="AE67:AE104" si="10">ROUND(Z67*AC67*0.002205,1)</f>
        <v>11</v>
      </c>
      <c r="AF67">
        <f>'TP Factors'!$D$4</f>
        <v>0.98096512680287296</v>
      </c>
      <c r="AG67">
        <f t="shared" ref="AG67:AG104" si="11">ROUND(AE67*AF67,1)</f>
        <v>10.8</v>
      </c>
    </row>
    <row r="68" spans="1:33">
      <c r="A68" s="22" t="s">
        <v>109</v>
      </c>
      <c r="B68" s="22">
        <v>27</v>
      </c>
      <c r="C68" s="22" t="s">
        <v>166</v>
      </c>
      <c r="D68" s="23">
        <v>33.090000000000003</v>
      </c>
      <c r="E68" s="22" t="s">
        <v>111</v>
      </c>
      <c r="F68" s="22">
        <v>3456</v>
      </c>
      <c r="G68" s="24">
        <v>0</v>
      </c>
      <c r="H68" s="22" t="s">
        <v>112</v>
      </c>
      <c r="I68" s="22" t="s">
        <v>113</v>
      </c>
      <c r="J68" s="22">
        <v>142</v>
      </c>
      <c r="K68" s="25">
        <v>158.787768597</v>
      </c>
      <c r="L68" s="25">
        <v>921.48746652199998</v>
      </c>
      <c r="M68" s="23">
        <v>0</v>
      </c>
      <c r="N68" s="23">
        <v>0</v>
      </c>
      <c r="O68" s="22">
        <v>33329</v>
      </c>
      <c r="P68" s="22">
        <v>32427</v>
      </c>
      <c r="Q68" s="26">
        <v>33329</v>
      </c>
      <c r="R68" s="26">
        <v>6170</v>
      </c>
      <c r="S68" s="22" t="s">
        <v>114</v>
      </c>
      <c r="T68" s="22" t="s">
        <v>115</v>
      </c>
      <c r="U68" s="26">
        <v>54.65</v>
      </c>
      <c r="V68" s="26">
        <v>1</v>
      </c>
      <c r="W68" s="26">
        <v>0</v>
      </c>
      <c r="X68" s="26">
        <v>0</v>
      </c>
      <c r="Y68" s="26">
        <f t="shared" si="6"/>
        <v>0</v>
      </c>
      <c r="Z68" s="26">
        <f t="shared" si="7"/>
        <v>0</v>
      </c>
      <c r="AA68" s="26">
        <v>0.30299999999999999</v>
      </c>
      <c r="AB68" s="27">
        <v>2.17462860689299E-2</v>
      </c>
      <c r="AC68">
        <f t="shared" si="8"/>
        <v>37</v>
      </c>
      <c r="AD68">
        <f t="shared" si="9"/>
        <v>0</v>
      </c>
      <c r="AE68">
        <f t="shared" si="10"/>
        <v>0</v>
      </c>
      <c r="AF68">
        <f>'TP Factors'!$D$4</f>
        <v>0.98096512680287296</v>
      </c>
      <c r="AG68">
        <f t="shared" si="11"/>
        <v>0</v>
      </c>
    </row>
    <row r="69" spans="1:33">
      <c r="A69" s="22" t="s">
        <v>109</v>
      </c>
      <c r="B69" s="22">
        <v>27</v>
      </c>
      <c r="C69" s="22" t="s">
        <v>166</v>
      </c>
      <c r="D69" s="23">
        <v>33.090000000000003</v>
      </c>
      <c r="E69" s="22" t="s">
        <v>111</v>
      </c>
      <c r="F69" s="22">
        <v>3456</v>
      </c>
      <c r="G69" s="24">
        <v>0</v>
      </c>
      <c r="H69" s="22" t="s">
        <v>112</v>
      </c>
      <c r="I69" s="22" t="s">
        <v>113</v>
      </c>
      <c r="J69" s="22">
        <v>5737</v>
      </c>
      <c r="K69" s="25">
        <v>1617.5911908800001</v>
      </c>
      <c r="L69" s="25">
        <v>37206.155837699996</v>
      </c>
      <c r="M69" s="23">
        <v>0</v>
      </c>
      <c r="N69" s="23">
        <v>0</v>
      </c>
      <c r="O69" s="22">
        <v>33332</v>
      </c>
      <c r="P69" s="22">
        <v>32430</v>
      </c>
      <c r="Q69" s="26">
        <v>33332</v>
      </c>
      <c r="R69" s="26">
        <v>6170</v>
      </c>
      <c r="S69" s="22" t="s">
        <v>124</v>
      </c>
      <c r="T69" s="22" t="s">
        <v>126</v>
      </c>
      <c r="U69" s="26">
        <v>54.65</v>
      </c>
      <c r="V69" s="26">
        <v>1</v>
      </c>
      <c r="W69" s="26">
        <v>0</v>
      </c>
      <c r="X69" s="26">
        <v>0</v>
      </c>
      <c r="Y69" s="26">
        <f t="shared" si="6"/>
        <v>0</v>
      </c>
      <c r="Z69" s="26">
        <f t="shared" si="7"/>
        <v>0</v>
      </c>
      <c r="AA69" s="26">
        <v>0.30299999999999999</v>
      </c>
      <c r="AB69" s="27">
        <v>1.3821362999850899E-3</v>
      </c>
      <c r="AC69">
        <f t="shared" si="8"/>
        <v>2</v>
      </c>
      <c r="AD69">
        <f t="shared" si="9"/>
        <v>0</v>
      </c>
      <c r="AE69">
        <f t="shared" si="10"/>
        <v>0</v>
      </c>
      <c r="AF69">
        <f>'TP Factors'!$D$4</f>
        <v>0.98096512680287296</v>
      </c>
      <c r="AG69">
        <f t="shared" si="11"/>
        <v>0</v>
      </c>
    </row>
    <row r="70" spans="1:33">
      <c r="A70" s="22" t="s">
        <v>109</v>
      </c>
      <c r="B70" s="22">
        <v>27</v>
      </c>
      <c r="C70" s="22" t="s">
        <v>166</v>
      </c>
      <c r="D70" s="23">
        <v>33.090000000000003</v>
      </c>
      <c r="E70" s="22" t="s">
        <v>111</v>
      </c>
      <c r="F70" s="22">
        <v>3456</v>
      </c>
      <c r="G70" s="24">
        <v>30.5</v>
      </c>
      <c r="H70" s="22" t="s">
        <v>112</v>
      </c>
      <c r="I70" s="22" t="s">
        <v>113</v>
      </c>
      <c r="J70" s="22">
        <v>284</v>
      </c>
      <c r="K70" s="25">
        <v>493.58943933500001</v>
      </c>
      <c r="L70" s="25">
        <v>2081.3862685099998</v>
      </c>
      <c r="M70" s="23">
        <v>0.55000000000000004</v>
      </c>
      <c r="N70" s="23">
        <v>0.14000000000000001</v>
      </c>
      <c r="O70" s="22">
        <v>33334</v>
      </c>
      <c r="P70" s="22">
        <v>32432</v>
      </c>
      <c r="Q70" s="26">
        <v>33334</v>
      </c>
      <c r="R70" s="26">
        <v>2210</v>
      </c>
      <c r="S70" s="22" t="s">
        <v>114</v>
      </c>
      <c r="T70" s="22" t="s">
        <v>116</v>
      </c>
      <c r="U70" s="26">
        <v>54.65</v>
      </c>
      <c r="V70" s="26">
        <v>1</v>
      </c>
      <c r="W70" s="26">
        <v>1.92</v>
      </c>
      <c r="X70" s="26">
        <v>0.50600000000000001</v>
      </c>
      <c r="Y70" s="26">
        <f t="shared" si="6"/>
        <v>1.92</v>
      </c>
      <c r="Z70" s="26">
        <f t="shared" si="7"/>
        <v>0.50600000000000001</v>
      </c>
      <c r="AA70" s="26">
        <v>0.26800000000000002</v>
      </c>
      <c r="AB70" s="27">
        <v>0.49171343635866699</v>
      </c>
      <c r="AC70">
        <f t="shared" si="8"/>
        <v>740</v>
      </c>
      <c r="AD70">
        <f t="shared" si="9"/>
        <v>3</v>
      </c>
      <c r="AE70">
        <f t="shared" si="10"/>
        <v>0.8</v>
      </c>
      <c r="AF70">
        <f>'TP Factors'!$D$4</f>
        <v>0.98096512680287296</v>
      </c>
      <c r="AG70">
        <f t="shared" si="11"/>
        <v>0.8</v>
      </c>
    </row>
    <row r="71" spans="1:33">
      <c r="A71" s="22" t="s">
        <v>109</v>
      </c>
      <c r="B71" s="22">
        <v>27</v>
      </c>
      <c r="C71" s="22" t="s">
        <v>166</v>
      </c>
      <c r="D71" s="23">
        <v>33.090000000000003</v>
      </c>
      <c r="E71" s="22" t="s">
        <v>111</v>
      </c>
      <c r="F71" s="22">
        <v>3456</v>
      </c>
      <c r="G71" s="24">
        <v>3</v>
      </c>
      <c r="H71" s="22" t="s">
        <v>112</v>
      </c>
      <c r="I71" s="22" t="s">
        <v>113</v>
      </c>
      <c r="J71" s="22">
        <v>287</v>
      </c>
      <c r="K71" s="25">
        <v>203.475017493</v>
      </c>
      <c r="L71" s="25">
        <v>1365.88508327</v>
      </c>
      <c r="M71" s="23">
        <v>0.2</v>
      </c>
      <c r="N71" s="23">
        <v>0.03</v>
      </c>
      <c r="O71" s="22">
        <v>33399</v>
      </c>
      <c r="P71" s="22">
        <v>32497</v>
      </c>
      <c r="Q71" s="26">
        <v>33399</v>
      </c>
      <c r="R71" s="26">
        <v>4370</v>
      </c>
      <c r="S71" s="22" t="s">
        <v>124</v>
      </c>
      <c r="T71" s="22" t="s">
        <v>168</v>
      </c>
      <c r="U71" s="26">
        <v>54.65</v>
      </c>
      <c r="V71" s="26">
        <v>1</v>
      </c>
      <c r="W71" s="26">
        <v>0.7</v>
      </c>
      <c r="X71" s="26">
        <v>0.09</v>
      </c>
      <c r="Y71" s="26">
        <f t="shared" si="6"/>
        <v>0.7</v>
      </c>
      <c r="Z71" s="26">
        <f t="shared" si="7"/>
        <v>0.09</v>
      </c>
      <c r="AA71" s="26">
        <v>0.41299999999999998</v>
      </c>
      <c r="AB71" s="27">
        <v>9.5260596355369997E-4</v>
      </c>
      <c r="AC71">
        <f t="shared" si="8"/>
        <v>2</v>
      </c>
      <c r="AD71">
        <f t="shared" si="9"/>
        <v>0</v>
      </c>
      <c r="AE71">
        <f t="shared" si="10"/>
        <v>0</v>
      </c>
      <c r="AF71">
        <f>'TP Factors'!$D$4</f>
        <v>0.98096512680287296</v>
      </c>
      <c r="AG71">
        <f t="shared" si="11"/>
        <v>0</v>
      </c>
    </row>
    <row r="72" spans="1:33">
      <c r="A72" s="22" t="s">
        <v>109</v>
      </c>
      <c r="B72" s="22">
        <v>27</v>
      </c>
      <c r="C72" s="22" t="s">
        <v>166</v>
      </c>
      <c r="D72" s="23">
        <v>33.090000000000003</v>
      </c>
      <c r="E72" s="22" t="s">
        <v>111</v>
      </c>
      <c r="F72" s="22">
        <v>3456</v>
      </c>
      <c r="G72" s="24">
        <v>30.5</v>
      </c>
      <c r="H72" s="22" t="s">
        <v>112</v>
      </c>
      <c r="I72" s="22" t="s">
        <v>113</v>
      </c>
      <c r="J72" s="22">
        <v>8864</v>
      </c>
      <c r="K72" s="25">
        <v>1734.25576288</v>
      </c>
      <c r="L72" s="25">
        <v>64990.926460900002</v>
      </c>
      <c r="M72" s="23">
        <v>17.02</v>
      </c>
      <c r="N72" s="23">
        <v>4.49</v>
      </c>
      <c r="O72" s="22">
        <v>33409</v>
      </c>
      <c r="P72" s="22">
        <v>32507</v>
      </c>
      <c r="Q72" s="26">
        <v>33409</v>
      </c>
      <c r="R72" s="26">
        <v>2210</v>
      </c>
      <c r="S72" s="22" t="s">
        <v>114</v>
      </c>
      <c r="T72" s="22" t="s">
        <v>116</v>
      </c>
      <c r="U72" s="26">
        <v>54.65</v>
      </c>
      <c r="V72" s="26">
        <v>1</v>
      </c>
      <c r="W72" s="26">
        <v>1.92</v>
      </c>
      <c r="X72" s="26">
        <v>0.50600000000000001</v>
      </c>
      <c r="Y72" s="26">
        <f t="shared" si="6"/>
        <v>1.92</v>
      </c>
      <c r="Z72" s="26">
        <f t="shared" si="7"/>
        <v>0.50600000000000001</v>
      </c>
      <c r="AA72" s="26">
        <v>0.26800000000000002</v>
      </c>
      <c r="AB72" s="27">
        <v>15.845616251499999</v>
      </c>
      <c r="AC72">
        <f t="shared" si="8"/>
        <v>23855</v>
      </c>
      <c r="AD72">
        <f t="shared" si="9"/>
        <v>101</v>
      </c>
      <c r="AE72">
        <f t="shared" si="10"/>
        <v>26.6</v>
      </c>
      <c r="AF72">
        <f>'TP Factors'!$D$4</f>
        <v>0.98096512680287296</v>
      </c>
      <c r="AG72">
        <f t="shared" si="11"/>
        <v>26.1</v>
      </c>
    </row>
    <row r="73" spans="1:33">
      <c r="A73" s="22" t="s">
        <v>109</v>
      </c>
      <c r="B73" s="22">
        <v>27</v>
      </c>
      <c r="C73" s="22" t="s">
        <v>166</v>
      </c>
      <c r="D73" s="23">
        <v>33.090000000000003</v>
      </c>
      <c r="E73" s="22" t="s">
        <v>111</v>
      </c>
      <c r="F73" s="22">
        <v>3456</v>
      </c>
      <c r="G73" s="24">
        <v>30.5</v>
      </c>
      <c r="H73" s="22" t="s">
        <v>112</v>
      </c>
      <c r="I73" s="22" t="s">
        <v>113</v>
      </c>
      <c r="J73" s="22">
        <v>16</v>
      </c>
      <c r="K73" s="25">
        <v>78.002502143100003</v>
      </c>
      <c r="L73" s="25">
        <v>112.85798626499999</v>
      </c>
      <c r="M73" s="23">
        <v>0.03</v>
      </c>
      <c r="N73" s="23">
        <v>0.01</v>
      </c>
      <c r="O73" s="22">
        <v>33410</v>
      </c>
      <c r="P73" s="22">
        <v>32508</v>
      </c>
      <c r="Q73" s="26">
        <v>33410</v>
      </c>
      <c r="R73" s="26">
        <v>2210</v>
      </c>
      <c r="S73" s="22" t="s">
        <v>124</v>
      </c>
      <c r="T73" s="22" t="s">
        <v>125</v>
      </c>
      <c r="U73" s="26">
        <v>54.65</v>
      </c>
      <c r="V73" s="26">
        <v>1</v>
      </c>
      <c r="W73" s="26">
        <v>1.92</v>
      </c>
      <c r="X73" s="26">
        <v>0.50600000000000001</v>
      </c>
      <c r="Y73" s="26">
        <f t="shared" si="6"/>
        <v>1.92</v>
      </c>
      <c r="Z73" s="26">
        <f t="shared" si="7"/>
        <v>0.50600000000000001</v>
      </c>
      <c r="AA73" s="26">
        <v>0.28499999999999998</v>
      </c>
      <c r="AB73" s="27">
        <v>2.7671301386401399E-2</v>
      </c>
      <c r="AC73">
        <f t="shared" si="8"/>
        <v>44</v>
      </c>
      <c r="AD73">
        <f t="shared" si="9"/>
        <v>0</v>
      </c>
      <c r="AE73">
        <f t="shared" si="10"/>
        <v>0</v>
      </c>
      <c r="AF73">
        <f>'TP Factors'!$D$4</f>
        <v>0.98096512680287296</v>
      </c>
      <c r="AG73">
        <f t="shared" si="11"/>
        <v>0</v>
      </c>
    </row>
    <row r="74" spans="1:33">
      <c r="A74" s="22" t="s">
        <v>109</v>
      </c>
      <c r="B74" s="22">
        <v>14</v>
      </c>
      <c r="C74" s="22" t="s">
        <v>110</v>
      </c>
      <c r="D74" s="23">
        <v>33.47</v>
      </c>
      <c r="E74" s="22" t="s">
        <v>111</v>
      </c>
      <c r="F74" s="22">
        <v>3456</v>
      </c>
      <c r="G74" s="24">
        <v>3</v>
      </c>
      <c r="H74" s="22" t="s">
        <v>112</v>
      </c>
      <c r="I74" s="22" t="s">
        <v>113</v>
      </c>
      <c r="J74" s="22">
        <v>2767</v>
      </c>
      <c r="K74" s="25">
        <v>512.62610770900005</v>
      </c>
      <c r="L74" s="25">
        <v>13284.1973311</v>
      </c>
      <c r="M74" s="23">
        <v>3.32</v>
      </c>
      <c r="N74" s="23">
        <v>0.18</v>
      </c>
      <c r="O74" s="22">
        <v>33415</v>
      </c>
      <c r="P74" s="22">
        <v>32513</v>
      </c>
      <c r="Q74" s="26">
        <v>33415</v>
      </c>
      <c r="R74" s="26">
        <v>3300</v>
      </c>
      <c r="S74" s="22" t="s">
        <v>114</v>
      </c>
      <c r="T74" s="22" t="s">
        <v>167</v>
      </c>
      <c r="U74" s="26">
        <v>54.65</v>
      </c>
      <c r="V74" s="26">
        <v>1</v>
      </c>
      <c r="W74" s="26">
        <v>0.7</v>
      </c>
      <c r="X74" s="26">
        <v>6.4000000000000001E-2</v>
      </c>
      <c r="Y74" s="26">
        <f t="shared" si="6"/>
        <v>0.7</v>
      </c>
      <c r="Z74" s="26">
        <f t="shared" si="7"/>
        <v>6.4000000000000001E-2</v>
      </c>
      <c r="AA74" s="26">
        <v>0.4</v>
      </c>
      <c r="AB74" s="27">
        <v>2.1827604837273E-4</v>
      </c>
      <c r="AC74">
        <f t="shared" si="8"/>
        <v>0</v>
      </c>
      <c r="AD74">
        <f t="shared" si="9"/>
        <v>0</v>
      </c>
      <c r="AE74">
        <f t="shared" si="10"/>
        <v>0</v>
      </c>
      <c r="AF74">
        <f>'TP Factors'!$D$4</f>
        <v>0.98096512680287296</v>
      </c>
      <c r="AG74">
        <f t="shared" si="11"/>
        <v>0</v>
      </c>
    </row>
    <row r="75" spans="1:33">
      <c r="A75" s="22" t="s">
        <v>109</v>
      </c>
      <c r="B75" s="22">
        <v>14</v>
      </c>
      <c r="C75" s="22" t="s">
        <v>110</v>
      </c>
      <c r="D75" s="23">
        <v>33.47</v>
      </c>
      <c r="E75" s="22" t="s">
        <v>111</v>
      </c>
      <c r="F75" s="22">
        <v>3456</v>
      </c>
      <c r="G75" s="24">
        <v>3</v>
      </c>
      <c r="H75" s="22" t="s">
        <v>112</v>
      </c>
      <c r="I75" s="22" t="s">
        <v>113</v>
      </c>
      <c r="J75" s="22">
        <v>269</v>
      </c>
      <c r="K75" s="25">
        <v>210.53667220599999</v>
      </c>
      <c r="L75" s="25">
        <v>1291.96089719</v>
      </c>
      <c r="M75" s="23">
        <v>0.32</v>
      </c>
      <c r="N75" s="23">
        <v>0.02</v>
      </c>
      <c r="O75" s="22">
        <v>33417</v>
      </c>
      <c r="P75" s="22">
        <v>32515</v>
      </c>
      <c r="Q75" s="26">
        <v>33417</v>
      </c>
      <c r="R75" s="26">
        <v>3300</v>
      </c>
      <c r="S75" s="22" t="s">
        <v>114</v>
      </c>
      <c r="T75" s="22" t="s">
        <v>167</v>
      </c>
      <c r="U75" s="26">
        <v>54.65</v>
      </c>
      <c r="V75" s="26">
        <v>1</v>
      </c>
      <c r="W75" s="26">
        <v>0.7</v>
      </c>
      <c r="X75" s="26">
        <v>6.4000000000000001E-2</v>
      </c>
      <c r="Y75" s="26">
        <f t="shared" si="6"/>
        <v>0.7</v>
      </c>
      <c r="Z75" s="26">
        <f t="shared" si="7"/>
        <v>6.4000000000000001E-2</v>
      </c>
      <c r="AA75" s="26">
        <v>0.4</v>
      </c>
      <c r="AB75" s="27">
        <v>1.35761805871651E-2</v>
      </c>
      <c r="AC75">
        <f t="shared" si="8"/>
        <v>31</v>
      </c>
      <c r="AD75">
        <f t="shared" si="9"/>
        <v>0</v>
      </c>
      <c r="AE75">
        <f t="shared" si="10"/>
        <v>0</v>
      </c>
      <c r="AF75">
        <f>'TP Factors'!$D$4</f>
        <v>0.98096512680287296</v>
      </c>
      <c r="AG75">
        <f t="shared" si="11"/>
        <v>0</v>
      </c>
    </row>
    <row r="76" spans="1:33">
      <c r="A76" s="22" t="s">
        <v>109</v>
      </c>
      <c r="B76" s="22">
        <v>14</v>
      </c>
      <c r="C76" s="22" t="s">
        <v>110</v>
      </c>
      <c r="D76" s="23">
        <v>33.47</v>
      </c>
      <c r="E76" s="22" t="s">
        <v>111</v>
      </c>
      <c r="F76" s="22">
        <v>3456</v>
      </c>
      <c r="G76" s="24">
        <v>30.5</v>
      </c>
      <c r="H76" s="22" t="s">
        <v>112</v>
      </c>
      <c r="I76" s="22" t="s">
        <v>113</v>
      </c>
      <c r="J76" s="22">
        <v>4689</v>
      </c>
      <c r="K76" s="25">
        <v>1065.9392241200001</v>
      </c>
      <c r="L76" s="25">
        <v>31599.890573799999</v>
      </c>
      <c r="M76" s="23">
        <v>9</v>
      </c>
      <c r="N76" s="23">
        <v>2.37</v>
      </c>
      <c r="O76" s="22">
        <v>33491</v>
      </c>
      <c r="P76" s="22">
        <v>32589</v>
      </c>
      <c r="Q76" s="26">
        <v>33491</v>
      </c>
      <c r="R76" s="26">
        <v>2210</v>
      </c>
      <c r="S76" s="22" t="s">
        <v>124</v>
      </c>
      <c r="T76" s="22" t="s">
        <v>125</v>
      </c>
      <c r="U76" s="26">
        <v>54.65</v>
      </c>
      <c r="V76" s="26">
        <v>1</v>
      </c>
      <c r="W76" s="26">
        <v>1.92</v>
      </c>
      <c r="X76" s="26">
        <v>0.50600000000000001</v>
      </c>
      <c r="Y76" s="26">
        <f t="shared" si="6"/>
        <v>1.92</v>
      </c>
      <c r="Z76" s="26">
        <f t="shared" si="7"/>
        <v>0.50600000000000001</v>
      </c>
      <c r="AA76" s="26">
        <v>0.28499999999999998</v>
      </c>
      <c r="AB76" s="27">
        <v>7.2808783779581896</v>
      </c>
      <c r="AC76">
        <f t="shared" si="8"/>
        <v>11657</v>
      </c>
      <c r="AD76">
        <f t="shared" si="9"/>
        <v>49</v>
      </c>
      <c r="AE76">
        <f t="shared" si="10"/>
        <v>13</v>
      </c>
      <c r="AF76">
        <f>'TP Factors'!$D$4</f>
        <v>0.98096512680287296</v>
      </c>
      <c r="AG76">
        <f t="shared" si="11"/>
        <v>12.8</v>
      </c>
    </row>
    <row r="77" spans="1:33">
      <c r="A77" s="22" t="s">
        <v>109</v>
      </c>
      <c r="B77" s="22">
        <v>27</v>
      </c>
      <c r="C77" s="22" t="s">
        <v>166</v>
      </c>
      <c r="D77" s="23">
        <v>33.090000000000003</v>
      </c>
      <c r="E77" s="22" t="s">
        <v>111</v>
      </c>
      <c r="F77" s="22">
        <v>3456</v>
      </c>
      <c r="G77" s="24">
        <v>3</v>
      </c>
      <c r="H77" s="22" t="s">
        <v>112</v>
      </c>
      <c r="I77" s="22" t="s">
        <v>113</v>
      </c>
      <c r="J77" s="22">
        <v>6329</v>
      </c>
      <c r="K77" s="25">
        <v>1463.9909837299999</v>
      </c>
      <c r="L77" s="25">
        <v>30112.507952299999</v>
      </c>
      <c r="M77" s="23">
        <v>4.43</v>
      </c>
      <c r="N77" s="23">
        <v>0.56999999999999995</v>
      </c>
      <c r="O77" s="22">
        <v>33582</v>
      </c>
      <c r="P77" s="22">
        <v>32679</v>
      </c>
      <c r="Q77" s="26">
        <v>33582</v>
      </c>
      <c r="R77" s="26">
        <v>4370</v>
      </c>
      <c r="S77" s="22" t="s">
        <v>114</v>
      </c>
      <c r="T77" s="22" t="s">
        <v>117</v>
      </c>
      <c r="U77" s="26">
        <v>54.65</v>
      </c>
      <c r="V77" s="26">
        <v>1</v>
      </c>
      <c r="W77" s="26">
        <v>0.7</v>
      </c>
      <c r="X77" s="26">
        <v>0.09</v>
      </c>
      <c r="Y77" s="26">
        <f t="shared" si="6"/>
        <v>0.7</v>
      </c>
      <c r="Z77" s="26">
        <f t="shared" si="7"/>
        <v>0.09</v>
      </c>
      <c r="AA77" s="26">
        <v>0.41299999999999998</v>
      </c>
      <c r="AB77" s="27">
        <v>0.94822105576549798</v>
      </c>
      <c r="AC77">
        <f t="shared" si="8"/>
        <v>2200</v>
      </c>
      <c r="AD77">
        <f t="shared" si="9"/>
        <v>3</v>
      </c>
      <c r="AE77">
        <f t="shared" si="10"/>
        <v>0.4</v>
      </c>
      <c r="AF77">
        <f>'TP Factors'!$D$4</f>
        <v>0.98096512680287296</v>
      </c>
      <c r="AG77">
        <f t="shared" si="11"/>
        <v>0.4</v>
      </c>
    </row>
    <row r="78" spans="1:33">
      <c r="A78" s="22" t="s">
        <v>109</v>
      </c>
      <c r="B78" s="22">
        <v>27</v>
      </c>
      <c r="C78" s="22" t="s">
        <v>166</v>
      </c>
      <c r="D78" s="23">
        <v>33.090000000000003</v>
      </c>
      <c r="E78" s="22" t="s">
        <v>111</v>
      </c>
      <c r="F78" s="22">
        <v>3456</v>
      </c>
      <c r="G78" s="24">
        <v>3</v>
      </c>
      <c r="H78" s="22" t="s">
        <v>112</v>
      </c>
      <c r="I78" s="22" t="s">
        <v>113</v>
      </c>
      <c r="J78" s="22">
        <v>2978</v>
      </c>
      <c r="K78" s="25">
        <v>892.18868419499995</v>
      </c>
      <c r="L78" s="25">
        <v>14630.1111112</v>
      </c>
      <c r="M78" s="23">
        <v>3.57</v>
      </c>
      <c r="N78" s="23">
        <v>0.19</v>
      </c>
      <c r="O78" s="22">
        <v>33832</v>
      </c>
      <c r="P78" s="22">
        <v>32925</v>
      </c>
      <c r="Q78" s="26">
        <v>33832</v>
      </c>
      <c r="R78" s="26">
        <v>3300</v>
      </c>
      <c r="S78" s="22" t="s">
        <v>114</v>
      </c>
      <c r="T78" s="22" t="s">
        <v>167</v>
      </c>
      <c r="U78" s="26">
        <v>54.65</v>
      </c>
      <c r="V78" s="26">
        <v>1</v>
      </c>
      <c r="W78" s="26">
        <v>0.7</v>
      </c>
      <c r="X78" s="26">
        <v>6.4000000000000001E-2</v>
      </c>
      <c r="Y78" s="26">
        <f t="shared" si="6"/>
        <v>0.7</v>
      </c>
      <c r="Z78" s="26">
        <f t="shared" si="7"/>
        <v>6.4000000000000001E-2</v>
      </c>
      <c r="AA78" s="26">
        <v>0.4</v>
      </c>
      <c r="AB78" s="27">
        <v>4.3602547802853303E-3</v>
      </c>
      <c r="AC78">
        <f t="shared" si="8"/>
        <v>10</v>
      </c>
      <c r="AD78">
        <f t="shared" si="9"/>
        <v>0</v>
      </c>
      <c r="AE78">
        <f t="shared" si="10"/>
        <v>0</v>
      </c>
      <c r="AF78">
        <f>'TP Factors'!$D$4</f>
        <v>0.98096512680287296</v>
      </c>
      <c r="AG78">
        <f t="shared" si="11"/>
        <v>0</v>
      </c>
    </row>
    <row r="79" spans="1:33">
      <c r="A79" s="22" t="s">
        <v>109</v>
      </c>
      <c r="B79" s="22">
        <v>27</v>
      </c>
      <c r="C79" s="22" t="s">
        <v>166</v>
      </c>
      <c r="D79" s="23">
        <v>33.090000000000003</v>
      </c>
      <c r="E79" s="22" t="s">
        <v>111</v>
      </c>
      <c r="F79" s="22">
        <v>3456</v>
      </c>
      <c r="G79" s="24">
        <v>0</v>
      </c>
      <c r="H79" s="22" t="s">
        <v>112</v>
      </c>
      <c r="I79" s="22" t="s">
        <v>113</v>
      </c>
      <c r="J79" s="22">
        <v>1877</v>
      </c>
      <c r="K79" s="25">
        <v>795.383745041</v>
      </c>
      <c r="L79" s="25">
        <v>12169.6535355</v>
      </c>
      <c r="M79" s="23">
        <v>0</v>
      </c>
      <c r="N79" s="23">
        <v>0</v>
      </c>
      <c r="O79" s="22">
        <v>33870</v>
      </c>
      <c r="P79" s="22">
        <v>32962</v>
      </c>
      <c r="Q79" s="26">
        <v>33870</v>
      </c>
      <c r="R79" s="26">
        <v>6170</v>
      </c>
      <c r="S79" s="22" t="s">
        <v>114</v>
      </c>
      <c r="T79" s="22" t="s">
        <v>115</v>
      </c>
      <c r="U79" s="26">
        <v>54.65</v>
      </c>
      <c r="V79" s="26">
        <v>1</v>
      </c>
      <c r="W79" s="26">
        <v>0</v>
      </c>
      <c r="X79" s="26">
        <v>0</v>
      </c>
      <c r="Y79" s="26">
        <f t="shared" si="6"/>
        <v>0</v>
      </c>
      <c r="Z79" s="26">
        <f t="shared" si="7"/>
        <v>0</v>
      </c>
      <c r="AA79" s="26">
        <v>0.30299999999999999</v>
      </c>
      <c r="AB79" s="27">
        <v>2.4278660113369999E-5</v>
      </c>
      <c r="AC79">
        <f t="shared" si="8"/>
        <v>0</v>
      </c>
      <c r="AD79">
        <f t="shared" si="9"/>
        <v>0</v>
      </c>
      <c r="AE79">
        <f t="shared" si="10"/>
        <v>0</v>
      </c>
      <c r="AF79">
        <f>'TP Factors'!$D$4</f>
        <v>0.98096512680287296</v>
      </c>
      <c r="AG79">
        <f t="shared" si="11"/>
        <v>0</v>
      </c>
    </row>
    <row r="80" spans="1:33">
      <c r="A80" s="22" t="s">
        <v>109</v>
      </c>
      <c r="B80" s="22">
        <v>27</v>
      </c>
      <c r="C80" s="22" t="s">
        <v>166</v>
      </c>
      <c r="D80" s="23">
        <v>33.090000000000003</v>
      </c>
      <c r="E80" s="22" t="s">
        <v>111</v>
      </c>
      <c r="F80" s="22">
        <v>3456</v>
      </c>
      <c r="G80" s="24">
        <v>3</v>
      </c>
      <c r="H80" s="22" t="s">
        <v>112</v>
      </c>
      <c r="I80" s="22" t="s">
        <v>113</v>
      </c>
      <c r="J80" s="22">
        <v>1729</v>
      </c>
      <c r="K80" s="25">
        <v>502.59595867899998</v>
      </c>
      <c r="L80" s="25">
        <v>8494.0959874300006</v>
      </c>
      <c r="M80" s="23">
        <v>2.0699999999999998</v>
      </c>
      <c r="N80" s="23">
        <v>0.11</v>
      </c>
      <c r="O80" s="22">
        <v>33897</v>
      </c>
      <c r="P80" s="22">
        <v>32989</v>
      </c>
      <c r="Q80" s="26">
        <v>33897</v>
      </c>
      <c r="R80" s="26">
        <v>3300</v>
      </c>
      <c r="S80" s="22" t="s">
        <v>114</v>
      </c>
      <c r="T80" s="22" t="s">
        <v>167</v>
      </c>
      <c r="U80" s="26">
        <v>54.65</v>
      </c>
      <c r="V80" s="26">
        <v>1</v>
      </c>
      <c r="W80" s="26">
        <v>0.7</v>
      </c>
      <c r="X80" s="26">
        <v>6.4000000000000001E-2</v>
      </c>
      <c r="Y80" s="26">
        <f t="shared" si="6"/>
        <v>0.7</v>
      </c>
      <c r="Z80" s="26">
        <f t="shared" si="7"/>
        <v>6.4000000000000001E-2</v>
      </c>
      <c r="AA80" s="26">
        <v>0.4</v>
      </c>
      <c r="AB80" s="27">
        <v>4.7975830819924296E-3</v>
      </c>
      <c r="AC80">
        <f t="shared" si="8"/>
        <v>11</v>
      </c>
      <c r="AD80">
        <f t="shared" si="9"/>
        <v>0</v>
      </c>
      <c r="AE80">
        <f t="shared" si="10"/>
        <v>0</v>
      </c>
      <c r="AF80">
        <f>'TP Factors'!$D$4</f>
        <v>0.98096512680287296</v>
      </c>
      <c r="AG80">
        <f t="shared" si="11"/>
        <v>0</v>
      </c>
    </row>
    <row r="81" spans="1:33">
      <c r="A81" s="22" t="s">
        <v>109</v>
      </c>
      <c r="B81" s="22">
        <v>27</v>
      </c>
      <c r="C81" s="22" t="s">
        <v>166</v>
      </c>
      <c r="D81" s="23">
        <v>33.090000000000003</v>
      </c>
      <c r="E81" s="22" t="s">
        <v>111</v>
      </c>
      <c r="F81" s="22">
        <v>3456</v>
      </c>
      <c r="G81" s="24">
        <v>3</v>
      </c>
      <c r="H81" s="22" t="s">
        <v>112</v>
      </c>
      <c r="I81" s="22" t="s">
        <v>113</v>
      </c>
      <c r="J81" s="22">
        <v>1227</v>
      </c>
      <c r="K81" s="25">
        <v>539.45198042300001</v>
      </c>
      <c r="L81" s="25">
        <v>5838.8612804900004</v>
      </c>
      <c r="M81" s="23">
        <v>0.86</v>
      </c>
      <c r="N81" s="23">
        <v>0.11</v>
      </c>
      <c r="O81" s="22">
        <v>34063</v>
      </c>
      <c r="P81" s="22">
        <v>33151</v>
      </c>
      <c r="Q81" s="26">
        <v>34063</v>
      </c>
      <c r="R81" s="26">
        <v>4370</v>
      </c>
      <c r="S81" s="22" t="s">
        <v>124</v>
      </c>
      <c r="T81" s="22" t="s">
        <v>168</v>
      </c>
      <c r="U81" s="26">
        <v>54.65</v>
      </c>
      <c r="V81" s="26">
        <v>1</v>
      </c>
      <c r="W81" s="26">
        <v>0.7</v>
      </c>
      <c r="X81" s="26">
        <v>0.09</v>
      </c>
      <c r="Y81" s="26">
        <f t="shared" si="6"/>
        <v>0.7</v>
      </c>
      <c r="Z81" s="26">
        <f t="shared" si="7"/>
        <v>0.09</v>
      </c>
      <c r="AA81" s="26">
        <v>0.41299999999999998</v>
      </c>
      <c r="AB81" s="27">
        <v>0.30946327800769102</v>
      </c>
      <c r="AC81">
        <f t="shared" si="8"/>
        <v>718</v>
      </c>
      <c r="AD81">
        <f t="shared" si="9"/>
        <v>1</v>
      </c>
      <c r="AE81">
        <f t="shared" si="10"/>
        <v>0.1</v>
      </c>
      <c r="AF81">
        <f>'TP Factors'!$D$4</f>
        <v>0.98096512680287296</v>
      </c>
      <c r="AG81">
        <f t="shared" si="11"/>
        <v>0.1</v>
      </c>
    </row>
    <row r="82" spans="1:33">
      <c r="A82" s="22" t="s">
        <v>109</v>
      </c>
      <c r="B82" s="22">
        <v>14</v>
      </c>
      <c r="C82" s="22" t="s">
        <v>110</v>
      </c>
      <c r="D82" s="23">
        <v>33.47</v>
      </c>
      <c r="E82" s="22" t="s">
        <v>111</v>
      </c>
      <c r="F82" s="22">
        <v>3456</v>
      </c>
      <c r="G82" s="24">
        <v>3</v>
      </c>
      <c r="H82" s="22" t="s">
        <v>112</v>
      </c>
      <c r="I82" s="22" t="s">
        <v>113</v>
      </c>
      <c r="J82" s="22">
        <v>860</v>
      </c>
      <c r="K82" s="25">
        <v>632.07568677300003</v>
      </c>
      <c r="L82" s="25">
        <v>3998.2388824200002</v>
      </c>
      <c r="M82" s="23">
        <v>0.6</v>
      </c>
      <c r="N82" s="23">
        <v>0.08</v>
      </c>
      <c r="O82" s="22">
        <v>34166</v>
      </c>
      <c r="P82" s="22">
        <v>33254</v>
      </c>
      <c r="Q82" s="26">
        <v>34166</v>
      </c>
      <c r="R82" s="26">
        <v>4370</v>
      </c>
      <c r="S82" s="22" t="s">
        <v>124</v>
      </c>
      <c r="T82" s="22" t="s">
        <v>168</v>
      </c>
      <c r="U82" s="26">
        <v>54.65</v>
      </c>
      <c r="V82" s="26">
        <v>1</v>
      </c>
      <c r="W82" s="26">
        <v>0.7</v>
      </c>
      <c r="X82" s="26">
        <v>0.09</v>
      </c>
      <c r="Y82" s="26">
        <f t="shared" si="6"/>
        <v>0.7</v>
      </c>
      <c r="Z82" s="26">
        <f t="shared" si="7"/>
        <v>0.09</v>
      </c>
      <c r="AA82" s="26">
        <v>0.41299999999999998</v>
      </c>
      <c r="AB82" s="27">
        <v>0.25504610637104502</v>
      </c>
      <c r="AC82">
        <f t="shared" si="8"/>
        <v>592</v>
      </c>
      <c r="AD82">
        <f t="shared" si="9"/>
        <v>1</v>
      </c>
      <c r="AE82">
        <f t="shared" si="10"/>
        <v>0.1</v>
      </c>
      <c r="AF82">
        <f>'TP Factors'!$D$4</f>
        <v>0.98096512680287296</v>
      </c>
      <c r="AG82">
        <f t="shared" si="11"/>
        <v>0.1</v>
      </c>
    </row>
    <row r="83" spans="1:33">
      <c r="A83" s="22" t="s">
        <v>109</v>
      </c>
      <c r="B83" s="22">
        <v>14</v>
      </c>
      <c r="C83" s="22" t="s">
        <v>110</v>
      </c>
      <c r="D83" s="23">
        <v>33.47</v>
      </c>
      <c r="E83" s="22" t="s">
        <v>111</v>
      </c>
      <c r="F83" s="22">
        <v>3456</v>
      </c>
      <c r="G83" s="24">
        <v>3</v>
      </c>
      <c r="H83" s="22" t="s">
        <v>112</v>
      </c>
      <c r="I83" s="22" t="s">
        <v>113</v>
      </c>
      <c r="J83" s="22">
        <v>1</v>
      </c>
      <c r="K83" s="25">
        <v>19.363756477799999</v>
      </c>
      <c r="L83" s="25">
        <v>2.9484755351900001</v>
      </c>
      <c r="M83" s="23">
        <v>0</v>
      </c>
      <c r="N83" s="23">
        <v>0</v>
      </c>
      <c r="O83" s="22">
        <v>34169</v>
      </c>
      <c r="P83" s="22">
        <v>33257</v>
      </c>
      <c r="Q83" s="26">
        <v>34169</v>
      </c>
      <c r="R83" s="26">
        <v>4370</v>
      </c>
      <c r="S83" s="22" t="s">
        <v>114</v>
      </c>
      <c r="T83" s="22" t="s">
        <v>117</v>
      </c>
      <c r="U83" s="26">
        <v>54.65</v>
      </c>
      <c r="V83" s="26">
        <v>1</v>
      </c>
      <c r="W83" s="26">
        <v>0.7</v>
      </c>
      <c r="X83" s="26">
        <v>0.09</v>
      </c>
      <c r="Y83" s="26">
        <f t="shared" si="6"/>
        <v>0.7</v>
      </c>
      <c r="Z83" s="26">
        <f t="shared" si="7"/>
        <v>0.09</v>
      </c>
      <c r="AA83" s="26">
        <v>0.41299999999999998</v>
      </c>
      <c r="AB83" s="27">
        <v>7.2858125583079997E-4</v>
      </c>
      <c r="AC83">
        <f t="shared" si="8"/>
        <v>2</v>
      </c>
      <c r="AD83">
        <f t="shared" si="9"/>
        <v>0</v>
      </c>
      <c r="AE83">
        <f t="shared" si="10"/>
        <v>0</v>
      </c>
      <c r="AF83">
        <f>'TP Factors'!$D$4</f>
        <v>0.98096512680287296</v>
      </c>
      <c r="AG83">
        <f t="shared" si="11"/>
        <v>0</v>
      </c>
    </row>
    <row r="84" spans="1:33">
      <c r="A84" s="22" t="s">
        <v>109</v>
      </c>
      <c r="B84" s="22">
        <v>14</v>
      </c>
      <c r="C84" s="22" t="s">
        <v>110</v>
      </c>
      <c r="D84" s="23">
        <v>33.47</v>
      </c>
      <c r="E84" s="22" t="s">
        <v>111</v>
      </c>
      <c r="F84" s="22">
        <v>3456</v>
      </c>
      <c r="G84" s="24">
        <v>30.5</v>
      </c>
      <c r="H84" s="22" t="s">
        <v>112</v>
      </c>
      <c r="I84" s="22" t="s">
        <v>113</v>
      </c>
      <c r="J84" s="22">
        <v>5604</v>
      </c>
      <c r="K84" s="25">
        <v>1277.3981740300001</v>
      </c>
      <c r="L84" s="25">
        <v>40160.310682000003</v>
      </c>
      <c r="M84" s="23">
        <v>10.76</v>
      </c>
      <c r="N84" s="23">
        <v>2.84</v>
      </c>
      <c r="O84" s="22">
        <v>34171</v>
      </c>
      <c r="P84" s="22">
        <v>33259</v>
      </c>
      <c r="Q84" s="26">
        <v>34171</v>
      </c>
      <c r="R84" s="26">
        <v>2210</v>
      </c>
      <c r="S84" s="22" t="s">
        <v>114</v>
      </c>
      <c r="T84" s="22" t="s">
        <v>116</v>
      </c>
      <c r="U84" s="26">
        <v>54.65</v>
      </c>
      <c r="V84" s="26">
        <v>1</v>
      </c>
      <c r="W84" s="26">
        <v>1.92</v>
      </c>
      <c r="X84" s="26">
        <v>0.50600000000000001</v>
      </c>
      <c r="Y84" s="26">
        <f t="shared" si="6"/>
        <v>1.92</v>
      </c>
      <c r="Z84" s="26">
        <f t="shared" si="7"/>
        <v>0.50600000000000001</v>
      </c>
      <c r="AA84" s="26">
        <v>0.26800000000000002</v>
      </c>
      <c r="AB84" s="27">
        <v>9.78026790887772</v>
      </c>
      <c r="AC84">
        <f t="shared" si="8"/>
        <v>14724</v>
      </c>
      <c r="AD84">
        <f t="shared" si="9"/>
        <v>62</v>
      </c>
      <c r="AE84">
        <f t="shared" si="10"/>
        <v>16.399999999999999</v>
      </c>
      <c r="AF84">
        <f>'TP Factors'!$D$4</f>
        <v>0.98096512680287296</v>
      </c>
      <c r="AG84">
        <f t="shared" si="11"/>
        <v>16.100000000000001</v>
      </c>
    </row>
    <row r="85" spans="1:33">
      <c r="A85" s="22" t="s">
        <v>109</v>
      </c>
      <c r="B85" s="22">
        <v>14</v>
      </c>
      <c r="C85" s="22" t="s">
        <v>110</v>
      </c>
      <c r="D85" s="23">
        <v>33.47</v>
      </c>
      <c r="E85" s="22" t="s">
        <v>111</v>
      </c>
      <c r="F85" s="22">
        <v>3456</v>
      </c>
      <c r="G85" s="24">
        <v>30.5</v>
      </c>
      <c r="H85" s="22" t="s">
        <v>112</v>
      </c>
      <c r="I85" s="22" t="s">
        <v>113</v>
      </c>
      <c r="J85" s="22">
        <v>1527</v>
      </c>
      <c r="K85" s="25">
        <v>573.62510690800002</v>
      </c>
      <c r="L85" s="25">
        <v>10288.681041</v>
      </c>
      <c r="M85" s="23">
        <v>2.93</v>
      </c>
      <c r="N85" s="23">
        <v>0.77</v>
      </c>
      <c r="O85" s="22">
        <v>34172</v>
      </c>
      <c r="P85" s="22">
        <v>33260</v>
      </c>
      <c r="Q85" s="26">
        <v>34172</v>
      </c>
      <c r="R85" s="26">
        <v>2210</v>
      </c>
      <c r="S85" s="22" t="s">
        <v>124</v>
      </c>
      <c r="T85" s="22" t="s">
        <v>125</v>
      </c>
      <c r="U85" s="26">
        <v>54.65</v>
      </c>
      <c r="V85" s="26">
        <v>1</v>
      </c>
      <c r="W85" s="26">
        <v>1.92</v>
      </c>
      <c r="X85" s="26">
        <v>0.50600000000000001</v>
      </c>
      <c r="Y85" s="26">
        <f t="shared" si="6"/>
        <v>1.92</v>
      </c>
      <c r="Z85" s="26">
        <f t="shared" si="7"/>
        <v>0.50600000000000001</v>
      </c>
      <c r="AA85" s="26">
        <v>0.28499999999999998</v>
      </c>
      <c r="AB85" s="27">
        <v>2.5369366103504398</v>
      </c>
      <c r="AC85">
        <f t="shared" si="8"/>
        <v>4062</v>
      </c>
      <c r="AD85">
        <f t="shared" si="9"/>
        <v>17</v>
      </c>
      <c r="AE85">
        <f t="shared" si="10"/>
        <v>4.5</v>
      </c>
      <c r="AF85">
        <f>'TP Factors'!$D$4</f>
        <v>0.98096512680287296</v>
      </c>
      <c r="AG85">
        <f t="shared" si="11"/>
        <v>4.4000000000000004</v>
      </c>
    </row>
    <row r="86" spans="1:33">
      <c r="A86" s="22" t="s">
        <v>109</v>
      </c>
      <c r="B86" s="22">
        <v>14</v>
      </c>
      <c r="C86" s="22" t="s">
        <v>110</v>
      </c>
      <c r="D86" s="23">
        <v>33.47</v>
      </c>
      <c r="E86" s="22" t="s">
        <v>111</v>
      </c>
      <c r="F86" s="22">
        <v>3456</v>
      </c>
      <c r="G86" s="24">
        <v>3</v>
      </c>
      <c r="H86" s="22" t="s">
        <v>112</v>
      </c>
      <c r="I86" s="22" t="s">
        <v>113</v>
      </c>
      <c r="J86" s="22">
        <v>144</v>
      </c>
      <c r="K86" s="25">
        <v>216.038376521</v>
      </c>
      <c r="L86" s="25">
        <v>689.06883029100004</v>
      </c>
      <c r="M86" s="23">
        <v>0.17</v>
      </c>
      <c r="N86" s="23">
        <v>0.01</v>
      </c>
      <c r="O86" s="22">
        <v>34177</v>
      </c>
      <c r="P86" s="22">
        <v>33265</v>
      </c>
      <c r="Q86" s="26">
        <v>34177</v>
      </c>
      <c r="R86" s="26">
        <v>3300</v>
      </c>
      <c r="S86" s="22" t="s">
        <v>114</v>
      </c>
      <c r="T86" s="22" t="s">
        <v>167</v>
      </c>
      <c r="U86" s="26">
        <v>54.65</v>
      </c>
      <c r="V86" s="26">
        <v>1</v>
      </c>
      <c r="W86" s="26">
        <v>0.7</v>
      </c>
      <c r="X86" s="26">
        <v>6.4000000000000001E-2</v>
      </c>
      <c r="Y86" s="26">
        <f t="shared" si="6"/>
        <v>0.7</v>
      </c>
      <c r="Z86" s="26">
        <f t="shared" si="7"/>
        <v>6.4000000000000001E-2</v>
      </c>
      <c r="AA86" s="26">
        <v>0.4</v>
      </c>
      <c r="AB86" s="27">
        <v>3.3956564819862998E-4</v>
      </c>
      <c r="AC86">
        <f t="shared" si="8"/>
        <v>1</v>
      </c>
      <c r="AD86">
        <f t="shared" si="9"/>
        <v>0</v>
      </c>
      <c r="AE86">
        <f t="shared" si="10"/>
        <v>0</v>
      </c>
      <c r="AF86">
        <f>'TP Factors'!$D$4</f>
        <v>0.98096512680287296</v>
      </c>
      <c r="AG86">
        <f t="shared" si="11"/>
        <v>0</v>
      </c>
    </row>
    <row r="87" spans="1:33">
      <c r="A87" s="22" t="s">
        <v>109</v>
      </c>
      <c r="B87" s="22">
        <v>14</v>
      </c>
      <c r="C87" s="22" t="s">
        <v>110</v>
      </c>
      <c r="D87" s="23">
        <v>33.47</v>
      </c>
      <c r="E87" s="22" t="s">
        <v>111</v>
      </c>
      <c r="F87" s="22">
        <v>3456</v>
      </c>
      <c r="G87" s="24">
        <v>3</v>
      </c>
      <c r="H87" s="22" t="s">
        <v>112</v>
      </c>
      <c r="I87" s="22" t="s">
        <v>113</v>
      </c>
      <c r="J87" s="22">
        <v>8919</v>
      </c>
      <c r="K87" s="25">
        <v>1937.0041990100001</v>
      </c>
      <c r="L87" s="25">
        <v>42826.378230599999</v>
      </c>
      <c r="M87" s="23">
        <v>10.7</v>
      </c>
      <c r="N87" s="23">
        <v>0.56999999999999995</v>
      </c>
      <c r="O87" s="22">
        <v>34182</v>
      </c>
      <c r="P87" s="22">
        <v>33270</v>
      </c>
      <c r="Q87" s="26">
        <v>34182</v>
      </c>
      <c r="R87" s="26">
        <v>3300</v>
      </c>
      <c r="S87" s="22" t="s">
        <v>114</v>
      </c>
      <c r="T87" s="22" t="s">
        <v>167</v>
      </c>
      <c r="U87" s="26">
        <v>54.65</v>
      </c>
      <c r="V87" s="26">
        <v>1</v>
      </c>
      <c r="W87" s="26">
        <v>0.7</v>
      </c>
      <c r="X87" s="26">
        <v>6.4000000000000001E-2</v>
      </c>
      <c r="Y87" s="26">
        <f t="shared" si="6"/>
        <v>0.7</v>
      </c>
      <c r="Z87" s="26">
        <f t="shared" si="7"/>
        <v>6.4000000000000001E-2</v>
      </c>
      <c r="AA87" s="26">
        <v>0.4</v>
      </c>
      <c r="AB87" s="27">
        <v>1.4462283197256101E-3</v>
      </c>
      <c r="AC87">
        <f t="shared" si="8"/>
        <v>3</v>
      </c>
      <c r="AD87">
        <f t="shared" si="9"/>
        <v>0</v>
      </c>
      <c r="AE87">
        <f t="shared" si="10"/>
        <v>0</v>
      </c>
      <c r="AF87">
        <f>'TP Factors'!$D$4</f>
        <v>0.98096512680287296</v>
      </c>
      <c r="AG87">
        <f t="shared" si="11"/>
        <v>0</v>
      </c>
    </row>
    <row r="88" spans="1:33">
      <c r="A88" s="22" t="s">
        <v>109</v>
      </c>
      <c r="B88" s="22">
        <v>14</v>
      </c>
      <c r="C88" s="22" t="s">
        <v>110</v>
      </c>
      <c r="D88" s="23">
        <v>33.47</v>
      </c>
      <c r="E88" s="22" t="s">
        <v>111</v>
      </c>
      <c r="F88" s="22">
        <v>3456</v>
      </c>
      <c r="G88" s="24">
        <v>3</v>
      </c>
      <c r="H88" s="22" t="s">
        <v>112</v>
      </c>
      <c r="I88" s="22" t="s">
        <v>113</v>
      </c>
      <c r="J88" s="22">
        <v>2485</v>
      </c>
      <c r="K88" s="25">
        <v>671.09737311200001</v>
      </c>
      <c r="L88" s="25">
        <v>11558.0628125</v>
      </c>
      <c r="M88" s="23">
        <v>1.74</v>
      </c>
      <c r="N88" s="23">
        <v>0.22</v>
      </c>
      <c r="O88" s="22">
        <v>34193</v>
      </c>
      <c r="P88" s="22">
        <v>33281</v>
      </c>
      <c r="Q88" s="26">
        <v>34193</v>
      </c>
      <c r="R88" s="26">
        <v>4370</v>
      </c>
      <c r="S88" s="22" t="s">
        <v>114</v>
      </c>
      <c r="T88" s="22" t="s">
        <v>117</v>
      </c>
      <c r="U88" s="26">
        <v>54.65</v>
      </c>
      <c r="V88" s="26">
        <v>1</v>
      </c>
      <c r="W88" s="26">
        <v>0.7</v>
      </c>
      <c r="X88" s="26">
        <v>0.09</v>
      </c>
      <c r="Y88" s="26">
        <f t="shared" si="6"/>
        <v>0.7</v>
      </c>
      <c r="Z88" s="26">
        <f t="shared" si="7"/>
        <v>0.09</v>
      </c>
      <c r="AA88" s="26">
        <v>0.41299999999999998</v>
      </c>
      <c r="AB88" s="27">
        <v>1.2336843890839401E-2</v>
      </c>
      <c r="AC88">
        <f t="shared" si="8"/>
        <v>29</v>
      </c>
      <c r="AD88">
        <f t="shared" si="9"/>
        <v>0</v>
      </c>
      <c r="AE88">
        <f t="shared" si="10"/>
        <v>0</v>
      </c>
      <c r="AF88">
        <f>'TP Factors'!$D$4</f>
        <v>0.98096512680287296</v>
      </c>
      <c r="AG88">
        <f t="shared" si="11"/>
        <v>0</v>
      </c>
    </row>
    <row r="89" spans="1:33">
      <c r="A89" s="22" t="s">
        <v>109</v>
      </c>
      <c r="B89" s="22">
        <v>14</v>
      </c>
      <c r="C89" s="22" t="s">
        <v>110</v>
      </c>
      <c r="D89" s="23">
        <v>33.47</v>
      </c>
      <c r="E89" s="22" t="s">
        <v>111</v>
      </c>
      <c r="F89" s="22">
        <v>3456</v>
      </c>
      <c r="G89" s="24">
        <v>30.5</v>
      </c>
      <c r="H89" s="22" t="s">
        <v>112</v>
      </c>
      <c r="I89" s="22" t="s">
        <v>113</v>
      </c>
      <c r="J89" s="22">
        <v>7442</v>
      </c>
      <c r="K89" s="25">
        <v>1065.9386652000001</v>
      </c>
      <c r="L89" s="25">
        <v>53335.164368400001</v>
      </c>
      <c r="M89" s="23">
        <v>14.29</v>
      </c>
      <c r="N89" s="23">
        <v>3.77</v>
      </c>
      <c r="O89" s="22">
        <v>34199</v>
      </c>
      <c r="P89" s="22">
        <v>33287</v>
      </c>
      <c r="Q89" s="26">
        <v>34199</v>
      </c>
      <c r="R89" s="26">
        <v>2210</v>
      </c>
      <c r="S89" s="22" t="s">
        <v>114</v>
      </c>
      <c r="T89" s="22" t="s">
        <v>116</v>
      </c>
      <c r="U89" s="26">
        <v>54.65</v>
      </c>
      <c r="V89" s="26">
        <v>1</v>
      </c>
      <c r="W89" s="26">
        <v>1.92</v>
      </c>
      <c r="X89" s="26">
        <v>0.50600000000000001</v>
      </c>
      <c r="Y89" s="26">
        <f t="shared" si="6"/>
        <v>1.92</v>
      </c>
      <c r="Z89" s="26">
        <f t="shared" si="7"/>
        <v>0.50600000000000001</v>
      </c>
      <c r="AA89" s="26">
        <v>0.26800000000000002</v>
      </c>
      <c r="AB89" s="27">
        <v>13.1349218796</v>
      </c>
      <c r="AC89">
        <f t="shared" si="8"/>
        <v>19774</v>
      </c>
      <c r="AD89">
        <f t="shared" si="9"/>
        <v>84</v>
      </c>
      <c r="AE89">
        <f t="shared" si="10"/>
        <v>22.1</v>
      </c>
      <c r="AF89">
        <f>'TP Factors'!$D$4</f>
        <v>0.98096512680287296</v>
      </c>
      <c r="AG89">
        <f t="shared" si="11"/>
        <v>21.7</v>
      </c>
    </row>
    <row r="90" spans="1:33">
      <c r="A90" s="22" t="s">
        <v>109</v>
      </c>
      <c r="B90" s="22">
        <v>14</v>
      </c>
      <c r="C90" s="22" t="s">
        <v>110</v>
      </c>
      <c r="D90" s="23">
        <v>33.47</v>
      </c>
      <c r="E90" s="22" t="s">
        <v>111</v>
      </c>
      <c r="F90" s="22">
        <v>3456</v>
      </c>
      <c r="G90" s="24">
        <v>30.5</v>
      </c>
      <c r="H90" s="22" t="s">
        <v>112</v>
      </c>
      <c r="I90" s="22" t="s">
        <v>113</v>
      </c>
      <c r="J90" s="22">
        <v>4073</v>
      </c>
      <c r="K90" s="25">
        <v>827.37518628500004</v>
      </c>
      <c r="L90" s="25">
        <v>29189.127833800001</v>
      </c>
      <c r="M90" s="23">
        <v>7.82</v>
      </c>
      <c r="N90" s="23">
        <v>2.06</v>
      </c>
      <c r="O90" s="22">
        <v>34202</v>
      </c>
      <c r="P90" s="22">
        <v>33290</v>
      </c>
      <c r="Q90" s="26">
        <v>34202</v>
      </c>
      <c r="R90" s="26">
        <v>2210</v>
      </c>
      <c r="S90" s="22" t="s">
        <v>114</v>
      </c>
      <c r="T90" s="22" t="s">
        <v>116</v>
      </c>
      <c r="U90" s="26">
        <v>54.65</v>
      </c>
      <c r="V90" s="26">
        <v>1</v>
      </c>
      <c r="W90" s="26">
        <v>1.92</v>
      </c>
      <c r="X90" s="26">
        <v>0.50600000000000001</v>
      </c>
      <c r="Y90" s="26">
        <f t="shared" si="6"/>
        <v>1.92</v>
      </c>
      <c r="Z90" s="26">
        <f t="shared" si="7"/>
        <v>0.50600000000000001</v>
      </c>
      <c r="AA90" s="26">
        <v>0.26800000000000002</v>
      </c>
      <c r="AB90" s="27">
        <v>7.1354166436165603</v>
      </c>
      <c r="AC90">
        <f t="shared" si="8"/>
        <v>10742</v>
      </c>
      <c r="AD90">
        <f t="shared" si="9"/>
        <v>45</v>
      </c>
      <c r="AE90">
        <f t="shared" si="10"/>
        <v>12</v>
      </c>
      <c r="AF90">
        <f>'TP Factors'!$D$4</f>
        <v>0.98096512680287296</v>
      </c>
      <c r="AG90">
        <f t="shared" si="11"/>
        <v>11.8</v>
      </c>
    </row>
    <row r="91" spans="1:33">
      <c r="A91" s="22" t="s">
        <v>109</v>
      </c>
      <c r="B91" s="22">
        <v>14</v>
      </c>
      <c r="C91" s="22" t="s">
        <v>110</v>
      </c>
      <c r="D91" s="23">
        <v>33.47</v>
      </c>
      <c r="E91" s="22" t="s">
        <v>111</v>
      </c>
      <c r="F91" s="22">
        <v>3456</v>
      </c>
      <c r="G91" s="24">
        <v>30.5</v>
      </c>
      <c r="H91" s="22" t="s">
        <v>112</v>
      </c>
      <c r="I91" s="22" t="s">
        <v>113</v>
      </c>
      <c r="J91" s="22">
        <v>36631</v>
      </c>
      <c r="K91" s="25">
        <v>6329.3754514800003</v>
      </c>
      <c r="L91" s="25">
        <v>262518.21236900002</v>
      </c>
      <c r="M91" s="23">
        <v>70.33</v>
      </c>
      <c r="N91" s="23">
        <v>18.54</v>
      </c>
      <c r="O91" s="22">
        <v>34217</v>
      </c>
      <c r="P91" s="22">
        <v>33305</v>
      </c>
      <c r="Q91" s="26">
        <v>34217</v>
      </c>
      <c r="R91" s="26">
        <v>2210</v>
      </c>
      <c r="S91" s="22" t="s">
        <v>114</v>
      </c>
      <c r="T91" s="22" t="s">
        <v>116</v>
      </c>
      <c r="U91" s="26">
        <v>54.65</v>
      </c>
      <c r="V91" s="26">
        <v>1</v>
      </c>
      <c r="W91" s="26">
        <v>1.92</v>
      </c>
      <c r="X91" s="26">
        <v>0.50600000000000001</v>
      </c>
      <c r="Y91" s="26">
        <f t="shared" si="6"/>
        <v>1.92</v>
      </c>
      <c r="Z91" s="26">
        <f t="shared" si="7"/>
        <v>0.50600000000000001</v>
      </c>
      <c r="AA91" s="26">
        <v>0.26800000000000002</v>
      </c>
      <c r="AB91" s="27">
        <v>20.256386733999999</v>
      </c>
      <c r="AC91">
        <f t="shared" si="8"/>
        <v>30496</v>
      </c>
      <c r="AD91">
        <f t="shared" si="9"/>
        <v>129</v>
      </c>
      <c r="AE91">
        <f t="shared" si="10"/>
        <v>34</v>
      </c>
      <c r="AF91">
        <f>'TP Factors'!$D$4</f>
        <v>0.98096512680287296</v>
      </c>
      <c r="AG91">
        <f t="shared" si="11"/>
        <v>33.4</v>
      </c>
    </row>
    <row r="92" spans="1:33">
      <c r="A92" s="22" t="s">
        <v>109</v>
      </c>
      <c r="B92" s="22">
        <v>14</v>
      </c>
      <c r="C92" s="22" t="s">
        <v>110</v>
      </c>
      <c r="D92" s="23">
        <v>33.47</v>
      </c>
      <c r="E92" s="22" t="s">
        <v>111</v>
      </c>
      <c r="F92" s="22">
        <v>1234</v>
      </c>
      <c r="G92" s="24">
        <v>0</v>
      </c>
      <c r="H92" s="22" t="s">
        <v>112</v>
      </c>
      <c r="I92" s="22" t="s">
        <v>113</v>
      </c>
      <c r="J92" s="22">
        <v>44</v>
      </c>
      <c r="K92" s="25">
        <v>53.274217470000004</v>
      </c>
      <c r="L92" s="25">
        <v>168.725945013</v>
      </c>
      <c r="M92" s="23">
        <v>0.03</v>
      </c>
      <c r="N92" s="23">
        <v>0.01</v>
      </c>
      <c r="O92" s="22">
        <v>34226</v>
      </c>
      <c r="P92" s="22">
        <v>33314</v>
      </c>
      <c r="Q92" s="26">
        <v>34226</v>
      </c>
      <c r="R92" s="26">
        <v>5340</v>
      </c>
      <c r="S92" s="22" t="s">
        <v>124</v>
      </c>
      <c r="T92" s="22" t="s">
        <v>165</v>
      </c>
      <c r="U92" s="26">
        <v>54.65</v>
      </c>
      <c r="V92" s="26">
        <v>1</v>
      </c>
      <c r="W92" s="26">
        <v>0.6</v>
      </c>
      <c r="X92" s="26">
        <v>0.13500000000000001</v>
      </c>
      <c r="Y92" s="26">
        <f t="shared" si="6"/>
        <v>0.6</v>
      </c>
      <c r="Z92" s="26">
        <f t="shared" si="7"/>
        <v>0.13500000000000001</v>
      </c>
      <c r="AA92" s="26">
        <v>0.5</v>
      </c>
      <c r="AB92" s="27">
        <v>4.1692922231989803E-2</v>
      </c>
      <c r="AC92">
        <f t="shared" si="8"/>
        <v>117</v>
      </c>
      <c r="AD92">
        <f t="shared" si="9"/>
        <v>0</v>
      </c>
      <c r="AE92">
        <f t="shared" si="10"/>
        <v>0</v>
      </c>
      <c r="AF92">
        <f>'TP Factors'!$D$4</f>
        <v>0.98096512680287296</v>
      </c>
      <c r="AG92">
        <f t="shared" si="11"/>
        <v>0</v>
      </c>
    </row>
    <row r="93" spans="1:33">
      <c r="A93" s="22" t="s">
        <v>109</v>
      </c>
      <c r="B93" s="22">
        <v>14</v>
      </c>
      <c r="C93" s="22" t="s">
        <v>110</v>
      </c>
      <c r="D93" s="23">
        <v>33.47</v>
      </c>
      <c r="E93" s="22" t="s">
        <v>111</v>
      </c>
      <c r="F93" s="22">
        <v>1234</v>
      </c>
      <c r="G93" s="24">
        <v>0</v>
      </c>
      <c r="H93" s="22" t="s">
        <v>112</v>
      </c>
      <c r="I93" s="22" t="s">
        <v>113</v>
      </c>
      <c r="J93" s="22">
        <v>50</v>
      </c>
      <c r="K93" s="25">
        <v>57.585647275699998</v>
      </c>
      <c r="L93" s="25">
        <v>190.59601995</v>
      </c>
      <c r="M93" s="23">
        <v>0.03</v>
      </c>
      <c r="N93" s="23">
        <v>0.01</v>
      </c>
      <c r="O93" s="22">
        <v>34231</v>
      </c>
      <c r="P93" s="22">
        <v>33319</v>
      </c>
      <c r="Q93" s="26">
        <v>34231</v>
      </c>
      <c r="R93" s="26">
        <v>5340</v>
      </c>
      <c r="S93" s="22" t="s">
        <v>124</v>
      </c>
      <c r="T93" s="22" t="s">
        <v>165</v>
      </c>
      <c r="U93" s="26">
        <v>54.65</v>
      </c>
      <c r="V93" s="26">
        <v>1</v>
      </c>
      <c r="W93" s="26">
        <v>0.6</v>
      </c>
      <c r="X93" s="26">
        <v>0.13500000000000001</v>
      </c>
      <c r="Y93" s="26">
        <f t="shared" si="6"/>
        <v>0.6</v>
      </c>
      <c r="Z93" s="26">
        <f t="shared" si="7"/>
        <v>0.13500000000000001</v>
      </c>
      <c r="AA93" s="26">
        <v>0.5</v>
      </c>
      <c r="AB93" s="27">
        <v>4.70898031071047E-2</v>
      </c>
      <c r="AC93">
        <f t="shared" si="8"/>
        <v>132</v>
      </c>
      <c r="AD93">
        <f t="shared" si="9"/>
        <v>0</v>
      </c>
      <c r="AE93">
        <f t="shared" si="10"/>
        <v>0</v>
      </c>
      <c r="AF93">
        <f>'TP Factors'!$D$4</f>
        <v>0.98096512680287296</v>
      </c>
      <c r="AG93">
        <f t="shared" si="11"/>
        <v>0</v>
      </c>
    </row>
    <row r="94" spans="1:33">
      <c r="A94" s="22" t="s">
        <v>109</v>
      </c>
      <c r="B94" s="22">
        <v>14</v>
      </c>
      <c r="C94" s="22" t="s">
        <v>110</v>
      </c>
      <c r="D94" s="23">
        <v>33.47</v>
      </c>
      <c r="E94" s="22" t="s">
        <v>111</v>
      </c>
      <c r="F94" s="22">
        <v>3456</v>
      </c>
      <c r="G94" s="24">
        <v>30.5</v>
      </c>
      <c r="H94" s="22" t="s">
        <v>112</v>
      </c>
      <c r="I94" s="22" t="s">
        <v>113</v>
      </c>
      <c r="J94" s="22">
        <v>522</v>
      </c>
      <c r="K94" s="25">
        <v>257.15862989800002</v>
      </c>
      <c r="L94" s="25">
        <v>3741.8699331299999</v>
      </c>
      <c r="M94" s="23">
        <v>1</v>
      </c>
      <c r="N94" s="23">
        <v>0.26</v>
      </c>
      <c r="O94" s="22">
        <v>34391</v>
      </c>
      <c r="P94" s="22">
        <v>33475</v>
      </c>
      <c r="Q94" s="26">
        <v>34391</v>
      </c>
      <c r="R94" s="26">
        <v>2210</v>
      </c>
      <c r="S94" s="22" t="s">
        <v>114</v>
      </c>
      <c r="T94" s="22" t="s">
        <v>116</v>
      </c>
      <c r="U94" s="26">
        <v>54.65</v>
      </c>
      <c r="V94" s="26">
        <v>1</v>
      </c>
      <c r="W94" s="26">
        <v>1.92</v>
      </c>
      <c r="X94" s="26">
        <v>0.50600000000000001</v>
      </c>
      <c r="Y94" s="26">
        <f t="shared" si="6"/>
        <v>1.92</v>
      </c>
      <c r="Z94" s="26">
        <f t="shared" si="7"/>
        <v>0.50600000000000001</v>
      </c>
      <c r="AA94" s="26">
        <v>0.26800000000000002</v>
      </c>
      <c r="AB94" s="27">
        <v>0.91822180891695204</v>
      </c>
      <c r="AC94">
        <f t="shared" si="8"/>
        <v>1382</v>
      </c>
      <c r="AD94">
        <f t="shared" si="9"/>
        <v>6</v>
      </c>
      <c r="AE94">
        <f t="shared" si="10"/>
        <v>1.5</v>
      </c>
      <c r="AF94">
        <f>'TP Factors'!$D$4</f>
        <v>0.98096512680287296</v>
      </c>
      <c r="AG94">
        <f t="shared" si="11"/>
        <v>1.5</v>
      </c>
    </row>
    <row r="95" spans="1:33">
      <c r="A95" s="22" t="s">
        <v>109</v>
      </c>
      <c r="B95" s="22">
        <v>14</v>
      </c>
      <c r="C95" s="22" t="s">
        <v>110</v>
      </c>
      <c r="D95" s="23">
        <v>33.47</v>
      </c>
      <c r="E95" s="22" t="s">
        <v>111</v>
      </c>
      <c r="F95" s="22">
        <v>3456</v>
      </c>
      <c r="G95" s="24">
        <v>30.5</v>
      </c>
      <c r="H95" s="22" t="s">
        <v>112</v>
      </c>
      <c r="I95" s="22" t="s">
        <v>113</v>
      </c>
      <c r="J95" s="22">
        <v>36</v>
      </c>
      <c r="K95" s="25">
        <v>161.37314585799999</v>
      </c>
      <c r="L95" s="25">
        <v>256.27676582300001</v>
      </c>
      <c r="M95" s="23">
        <v>7.0000000000000007E-2</v>
      </c>
      <c r="N95" s="23">
        <v>0.02</v>
      </c>
      <c r="O95" s="22">
        <v>34495</v>
      </c>
      <c r="P95" s="22">
        <v>33578</v>
      </c>
      <c r="Q95" s="26">
        <v>34495</v>
      </c>
      <c r="R95" s="26">
        <v>2210</v>
      </c>
      <c r="S95" s="22" t="s">
        <v>114</v>
      </c>
      <c r="T95" s="22" t="s">
        <v>116</v>
      </c>
      <c r="U95" s="26">
        <v>54.65</v>
      </c>
      <c r="V95" s="26">
        <v>1</v>
      </c>
      <c r="W95" s="26">
        <v>1.92</v>
      </c>
      <c r="X95" s="26">
        <v>0.50600000000000001</v>
      </c>
      <c r="Y95" s="26">
        <f t="shared" si="6"/>
        <v>1.92</v>
      </c>
      <c r="Z95" s="26">
        <f t="shared" si="7"/>
        <v>0.50600000000000001</v>
      </c>
      <c r="AA95" s="26">
        <v>0.26800000000000002</v>
      </c>
      <c r="AB95" s="27">
        <v>1.46236675783444E-2</v>
      </c>
      <c r="AC95">
        <f t="shared" si="8"/>
        <v>22</v>
      </c>
      <c r="AD95">
        <f t="shared" si="9"/>
        <v>0</v>
      </c>
      <c r="AE95">
        <f t="shared" si="10"/>
        <v>0</v>
      </c>
      <c r="AF95">
        <f>'TP Factors'!$D$4</f>
        <v>0.98096512680287296</v>
      </c>
      <c r="AG95">
        <f t="shared" si="11"/>
        <v>0</v>
      </c>
    </row>
    <row r="96" spans="1:33">
      <c r="A96" s="22" t="s">
        <v>109</v>
      </c>
      <c r="B96" s="22">
        <v>14</v>
      </c>
      <c r="C96" s="22" t="s">
        <v>110</v>
      </c>
      <c r="D96" s="23">
        <v>33.47</v>
      </c>
      <c r="E96" s="22" t="s">
        <v>111</v>
      </c>
      <c r="F96" s="22">
        <v>3456</v>
      </c>
      <c r="G96" s="24">
        <v>3</v>
      </c>
      <c r="H96" s="22" t="s">
        <v>112</v>
      </c>
      <c r="I96" s="22" t="s">
        <v>113</v>
      </c>
      <c r="J96" s="22">
        <v>872</v>
      </c>
      <c r="K96" s="25">
        <v>334.549054463</v>
      </c>
      <c r="L96" s="25">
        <v>1674.8821759499999</v>
      </c>
      <c r="M96" s="23">
        <v>0.52</v>
      </c>
      <c r="N96" s="23">
        <v>0.04</v>
      </c>
      <c r="O96" s="22">
        <v>34731</v>
      </c>
      <c r="P96" s="22">
        <v>33814</v>
      </c>
      <c r="Q96" s="26">
        <v>34731</v>
      </c>
      <c r="R96" s="26">
        <v>5100</v>
      </c>
      <c r="S96" s="22" t="s">
        <v>114</v>
      </c>
      <c r="T96" s="22" t="s">
        <v>158</v>
      </c>
      <c r="U96" s="26">
        <v>54.65</v>
      </c>
      <c r="V96" s="26">
        <v>1</v>
      </c>
      <c r="W96" s="26">
        <v>0.6</v>
      </c>
      <c r="X96" s="26">
        <v>0.05</v>
      </c>
      <c r="Y96" s="26">
        <f t="shared" si="6"/>
        <v>0.6</v>
      </c>
      <c r="Z96" s="26">
        <f t="shared" si="7"/>
        <v>0.05</v>
      </c>
      <c r="AA96" s="26">
        <v>1</v>
      </c>
      <c r="AB96" s="27">
        <v>1.7280188684000101E-3</v>
      </c>
      <c r="AC96">
        <f t="shared" si="8"/>
        <v>10</v>
      </c>
      <c r="AD96">
        <f t="shared" si="9"/>
        <v>0</v>
      </c>
      <c r="AE96">
        <f t="shared" si="10"/>
        <v>0</v>
      </c>
      <c r="AF96">
        <f>'TP Factors'!$D$4</f>
        <v>0.98096512680287296</v>
      </c>
      <c r="AG96">
        <f t="shared" si="11"/>
        <v>0</v>
      </c>
    </row>
    <row r="97" spans="1:33">
      <c r="A97" s="22" t="s">
        <v>109</v>
      </c>
      <c r="B97" s="22">
        <v>14</v>
      </c>
      <c r="C97" s="22" t="s">
        <v>110</v>
      </c>
      <c r="D97" s="23">
        <v>33.47</v>
      </c>
      <c r="E97" s="22" t="s">
        <v>111</v>
      </c>
      <c r="F97" s="22">
        <v>1234</v>
      </c>
      <c r="G97" s="24">
        <v>98</v>
      </c>
      <c r="H97" s="22" t="s">
        <v>112</v>
      </c>
      <c r="I97" s="22" t="s">
        <v>113</v>
      </c>
      <c r="J97" s="22">
        <v>15158</v>
      </c>
      <c r="K97" s="25">
        <v>1203.03535941</v>
      </c>
      <c r="L97" s="25">
        <v>40211.4935568</v>
      </c>
      <c r="M97" s="23">
        <v>19.100000000000001</v>
      </c>
      <c r="N97" s="23">
        <v>3.62</v>
      </c>
      <c r="O97" s="22">
        <v>34836</v>
      </c>
      <c r="P97" s="22">
        <v>33919</v>
      </c>
      <c r="Q97" s="26">
        <v>34836</v>
      </c>
      <c r="R97" s="26">
        <v>1750</v>
      </c>
      <c r="S97" s="22" t="s">
        <v>114</v>
      </c>
      <c r="T97" s="22" t="s">
        <v>160</v>
      </c>
      <c r="U97" s="26">
        <v>54.65</v>
      </c>
      <c r="V97" s="26">
        <v>0</v>
      </c>
      <c r="W97" s="26">
        <v>1.8</v>
      </c>
      <c r="X97" s="26">
        <v>0.47799999999999998</v>
      </c>
      <c r="Y97" s="26">
        <f>W97*0.7</f>
        <v>1.26</v>
      </c>
      <c r="Z97" s="26">
        <f>X97*0.5</f>
        <v>0.23899999999999999</v>
      </c>
      <c r="AA97" s="26">
        <v>0.72399999999999998</v>
      </c>
      <c r="AB97" s="27">
        <v>9.5558615464855308</v>
      </c>
      <c r="AC97">
        <f t="shared" si="8"/>
        <v>38864</v>
      </c>
      <c r="AD97">
        <f t="shared" si="9"/>
        <v>108</v>
      </c>
      <c r="AE97">
        <f t="shared" si="10"/>
        <v>20.5</v>
      </c>
      <c r="AF97">
        <f>'TP Factors'!$D$4</f>
        <v>0.98096512680287296</v>
      </c>
      <c r="AG97">
        <f t="shared" si="11"/>
        <v>20.100000000000001</v>
      </c>
    </row>
    <row r="98" spans="1:33">
      <c r="A98" s="22" t="s">
        <v>109</v>
      </c>
      <c r="B98" s="22">
        <v>14</v>
      </c>
      <c r="C98" s="22" t="s">
        <v>110</v>
      </c>
      <c r="D98" s="23">
        <v>33.47</v>
      </c>
      <c r="E98" s="22" t="s">
        <v>111</v>
      </c>
      <c r="F98" s="22">
        <v>1234</v>
      </c>
      <c r="G98" s="24">
        <v>98</v>
      </c>
      <c r="H98" s="22" t="s">
        <v>112</v>
      </c>
      <c r="I98" s="22" t="s">
        <v>113</v>
      </c>
      <c r="J98" s="22">
        <v>41</v>
      </c>
      <c r="K98" s="25">
        <v>48.581368953000002</v>
      </c>
      <c r="L98" s="25">
        <v>103.528291917</v>
      </c>
      <c r="M98" s="23">
        <v>0.05</v>
      </c>
      <c r="N98" s="23">
        <v>0.01</v>
      </c>
      <c r="O98" s="22">
        <v>34839</v>
      </c>
      <c r="P98" s="22">
        <v>33922</v>
      </c>
      <c r="Q98" s="26">
        <v>34839</v>
      </c>
      <c r="R98" s="26">
        <v>1750</v>
      </c>
      <c r="S98" s="22" t="s">
        <v>124</v>
      </c>
      <c r="T98" s="22" t="s">
        <v>162</v>
      </c>
      <c r="U98" s="26">
        <v>54.65</v>
      </c>
      <c r="V98" s="26">
        <v>0</v>
      </c>
      <c r="W98" s="26">
        <v>1.8</v>
      </c>
      <c r="X98" s="26">
        <v>0.47799999999999998</v>
      </c>
      <c r="Y98" s="26">
        <f t="shared" ref="Y98:Y104" si="12">W98*0.7</f>
        <v>1.26</v>
      </c>
      <c r="Z98" s="26">
        <f t="shared" ref="Z98:Z104" si="13">X98*0.5</f>
        <v>0.23899999999999999</v>
      </c>
      <c r="AA98" s="26">
        <v>0.76800000000000002</v>
      </c>
      <c r="AB98" s="27">
        <v>2.5582295731134599E-2</v>
      </c>
      <c r="AC98">
        <f t="shared" si="8"/>
        <v>110</v>
      </c>
      <c r="AD98">
        <f t="shared" si="9"/>
        <v>0</v>
      </c>
      <c r="AE98">
        <f t="shared" si="10"/>
        <v>0.1</v>
      </c>
      <c r="AF98">
        <f>'TP Factors'!$D$4</f>
        <v>0.98096512680287296</v>
      </c>
      <c r="AG98">
        <f t="shared" si="11"/>
        <v>0.1</v>
      </c>
    </row>
    <row r="99" spans="1:33">
      <c r="A99" s="22" t="s">
        <v>109</v>
      </c>
      <c r="B99" s="22">
        <v>14</v>
      </c>
      <c r="C99" s="22" t="s">
        <v>110</v>
      </c>
      <c r="D99" s="23">
        <v>33.47</v>
      </c>
      <c r="E99" s="22" t="s">
        <v>111</v>
      </c>
      <c r="F99" s="22">
        <v>1234</v>
      </c>
      <c r="G99" s="24">
        <v>98</v>
      </c>
      <c r="H99" s="22" t="s">
        <v>112</v>
      </c>
      <c r="I99" s="22" t="s">
        <v>113</v>
      </c>
      <c r="J99" s="22">
        <v>31955</v>
      </c>
      <c r="K99" s="25">
        <v>2976.4940708200002</v>
      </c>
      <c r="L99" s="25">
        <v>90254.962883700005</v>
      </c>
      <c r="M99" s="23">
        <v>40.26</v>
      </c>
      <c r="N99" s="23">
        <v>7.64</v>
      </c>
      <c r="O99" s="22">
        <v>34950</v>
      </c>
      <c r="P99" s="22">
        <v>34028</v>
      </c>
      <c r="Q99" s="26">
        <v>34950</v>
      </c>
      <c r="R99" s="26">
        <v>1750</v>
      </c>
      <c r="S99" s="22" t="s">
        <v>120</v>
      </c>
      <c r="T99" s="22" t="s">
        <v>163</v>
      </c>
      <c r="U99" s="26">
        <v>54.65</v>
      </c>
      <c r="V99" s="26">
        <v>0</v>
      </c>
      <c r="W99" s="26">
        <v>1.8</v>
      </c>
      <c r="X99" s="26">
        <v>0.47799999999999998</v>
      </c>
      <c r="Y99" s="26">
        <f t="shared" si="12"/>
        <v>1.26</v>
      </c>
      <c r="Z99" s="26">
        <f t="shared" si="13"/>
        <v>0.23899999999999999</v>
      </c>
      <c r="AA99" s="26">
        <v>0.68</v>
      </c>
      <c r="AB99" s="27">
        <v>0.45697854708609698</v>
      </c>
      <c r="AC99">
        <f t="shared" si="8"/>
        <v>1746</v>
      </c>
      <c r="AD99">
        <f t="shared" si="9"/>
        <v>5</v>
      </c>
      <c r="AE99">
        <f t="shared" si="10"/>
        <v>0.9</v>
      </c>
      <c r="AF99">
        <f>'TP Factors'!$D$4</f>
        <v>0.98096512680287296</v>
      </c>
      <c r="AG99">
        <f t="shared" si="11"/>
        <v>0.9</v>
      </c>
    </row>
    <row r="100" spans="1:33">
      <c r="A100" s="22" t="s">
        <v>109</v>
      </c>
      <c r="B100" s="22">
        <v>14</v>
      </c>
      <c r="C100" s="22" t="s">
        <v>110</v>
      </c>
      <c r="D100" s="23">
        <v>33.47</v>
      </c>
      <c r="E100" s="22" t="s">
        <v>111</v>
      </c>
      <c r="F100" s="22">
        <v>1234</v>
      </c>
      <c r="G100" s="24">
        <v>98</v>
      </c>
      <c r="H100" s="22" t="s">
        <v>112</v>
      </c>
      <c r="I100" s="22" t="s">
        <v>113</v>
      </c>
      <c r="J100" s="22">
        <v>47382</v>
      </c>
      <c r="K100" s="25">
        <v>2965.1349367100001</v>
      </c>
      <c r="L100" s="25">
        <v>125694.483526</v>
      </c>
      <c r="M100" s="23">
        <v>59.7</v>
      </c>
      <c r="N100" s="23">
        <v>11.32</v>
      </c>
      <c r="O100" s="22">
        <v>34962</v>
      </c>
      <c r="P100" s="22">
        <v>34040</v>
      </c>
      <c r="Q100" s="26">
        <v>34962</v>
      </c>
      <c r="R100" s="26">
        <v>1750</v>
      </c>
      <c r="S100" s="22" t="s">
        <v>114</v>
      </c>
      <c r="T100" s="22" t="s">
        <v>160</v>
      </c>
      <c r="U100" s="26">
        <v>54.65</v>
      </c>
      <c r="V100" s="26">
        <v>0</v>
      </c>
      <c r="W100" s="26">
        <v>1.8</v>
      </c>
      <c r="X100" s="26">
        <v>0.47799999999999998</v>
      </c>
      <c r="Y100" s="26">
        <f t="shared" si="12"/>
        <v>1.26</v>
      </c>
      <c r="Z100" s="26">
        <f t="shared" si="13"/>
        <v>0.23899999999999999</v>
      </c>
      <c r="AA100" s="26">
        <v>0.72399999999999998</v>
      </c>
      <c r="AB100" s="27">
        <v>15.948639010999999</v>
      </c>
      <c r="AC100">
        <f t="shared" si="8"/>
        <v>64864</v>
      </c>
      <c r="AD100">
        <f t="shared" si="9"/>
        <v>180</v>
      </c>
      <c r="AE100">
        <f t="shared" si="10"/>
        <v>34.200000000000003</v>
      </c>
      <c r="AF100">
        <f>'TP Factors'!$D$4</f>
        <v>0.98096512680287296</v>
      </c>
      <c r="AG100">
        <f t="shared" si="11"/>
        <v>33.5</v>
      </c>
    </row>
    <row r="101" spans="1:33">
      <c r="A101" s="22" t="s">
        <v>109</v>
      </c>
      <c r="B101" s="22">
        <v>14</v>
      </c>
      <c r="C101" s="22" t="s">
        <v>110</v>
      </c>
      <c r="D101" s="23">
        <v>33.47</v>
      </c>
      <c r="E101" s="22" t="s">
        <v>111</v>
      </c>
      <c r="F101" s="22">
        <v>1234</v>
      </c>
      <c r="G101" s="24">
        <v>0</v>
      </c>
      <c r="H101" s="22" t="s">
        <v>112</v>
      </c>
      <c r="I101" s="22" t="s">
        <v>113</v>
      </c>
      <c r="J101" s="22">
        <v>13</v>
      </c>
      <c r="K101" s="25">
        <v>27.8928695426</v>
      </c>
      <c r="L101" s="25">
        <v>48.393036576</v>
      </c>
      <c r="M101" s="23">
        <v>0.01</v>
      </c>
      <c r="N101" s="23">
        <v>0</v>
      </c>
      <c r="O101" s="22">
        <v>34382</v>
      </c>
      <c r="P101" s="22">
        <v>33467</v>
      </c>
      <c r="Q101" s="26">
        <v>34382</v>
      </c>
      <c r="R101" s="26">
        <v>5340</v>
      </c>
      <c r="S101" s="22" t="s">
        <v>114</v>
      </c>
      <c r="T101" s="22" t="s">
        <v>129</v>
      </c>
      <c r="U101" s="26">
        <v>54.65</v>
      </c>
      <c r="V101" s="26">
        <v>0</v>
      </c>
      <c r="W101" s="26">
        <v>0.6</v>
      </c>
      <c r="X101" s="26">
        <v>0.13500000000000001</v>
      </c>
      <c r="Y101" s="26">
        <f t="shared" si="12"/>
        <v>0.42</v>
      </c>
      <c r="Z101" s="26">
        <f t="shared" si="13"/>
        <v>6.7500000000000004E-2</v>
      </c>
      <c r="AA101" s="26">
        <v>0.5</v>
      </c>
      <c r="AB101" s="27">
        <v>6.1243112004146004E-4</v>
      </c>
      <c r="AC101">
        <f t="shared" si="8"/>
        <v>2</v>
      </c>
      <c r="AD101">
        <f t="shared" si="9"/>
        <v>0</v>
      </c>
      <c r="AE101">
        <f t="shared" si="10"/>
        <v>0</v>
      </c>
      <c r="AF101">
        <f>'TP Factors'!$D$4</f>
        <v>0.98096512680287296</v>
      </c>
      <c r="AG101">
        <f t="shared" si="11"/>
        <v>0</v>
      </c>
    </row>
    <row r="102" spans="1:33">
      <c r="A102" s="22" t="s">
        <v>109</v>
      </c>
      <c r="B102" s="22">
        <v>14</v>
      </c>
      <c r="C102" s="22" t="s">
        <v>110</v>
      </c>
      <c r="D102" s="23">
        <v>33.47</v>
      </c>
      <c r="E102" s="22" t="s">
        <v>111</v>
      </c>
      <c r="F102" s="22">
        <v>1234</v>
      </c>
      <c r="G102" s="24">
        <v>0</v>
      </c>
      <c r="H102" s="22" t="s">
        <v>112</v>
      </c>
      <c r="I102" s="22" t="s">
        <v>113</v>
      </c>
      <c r="J102" s="22">
        <v>80</v>
      </c>
      <c r="K102" s="25">
        <v>108.716372636</v>
      </c>
      <c r="L102" s="25">
        <v>307.47567307700001</v>
      </c>
      <c r="M102" s="23">
        <v>0.03</v>
      </c>
      <c r="N102" s="23">
        <v>0.01</v>
      </c>
      <c r="O102" s="22">
        <v>34383</v>
      </c>
      <c r="P102" s="22">
        <v>33468</v>
      </c>
      <c r="Q102" s="26">
        <v>34383</v>
      </c>
      <c r="R102" s="26">
        <v>5340</v>
      </c>
      <c r="S102" s="22" t="s">
        <v>124</v>
      </c>
      <c r="T102" s="22" t="s">
        <v>165</v>
      </c>
      <c r="U102" s="26">
        <v>54.65</v>
      </c>
      <c r="V102" s="26">
        <v>0</v>
      </c>
      <c r="W102" s="26">
        <v>0.6</v>
      </c>
      <c r="X102" s="26">
        <v>0.13500000000000001</v>
      </c>
      <c r="Y102" s="26">
        <f t="shared" si="12"/>
        <v>0.42</v>
      </c>
      <c r="Z102" s="26">
        <f t="shared" si="13"/>
        <v>6.7500000000000004E-2</v>
      </c>
      <c r="AA102" s="26">
        <v>0.5</v>
      </c>
      <c r="AB102" s="27">
        <v>3.6990507459332199E-3</v>
      </c>
      <c r="AC102">
        <f t="shared" si="8"/>
        <v>10</v>
      </c>
      <c r="AD102">
        <f t="shared" si="9"/>
        <v>0</v>
      </c>
      <c r="AE102">
        <f t="shared" si="10"/>
        <v>0</v>
      </c>
      <c r="AF102">
        <f>'TP Factors'!$D$4</f>
        <v>0.98096512680287296</v>
      </c>
      <c r="AG102">
        <f t="shared" si="11"/>
        <v>0</v>
      </c>
    </row>
    <row r="103" spans="1:33">
      <c r="A103" s="22" t="s">
        <v>109</v>
      </c>
      <c r="B103" s="22">
        <v>14</v>
      </c>
      <c r="C103" s="22" t="s">
        <v>110</v>
      </c>
      <c r="D103" s="23">
        <v>33.47</v>
      </c>
      <c r="E103" s="22" t="s">
        <v>111</v>
      </c>
      <c r="F103" s="22">
        <v>1234</v>
      </c>
      <c r="G103" s="24">
        <v>0</v>
      </c>
      <c r="H103" s="22" t="s">
        <v>112</v>
      </c>
      <c r="I103" s="22" t="s">
        <v>113</v>
      </c>
      <c r="J103" s="22">
        <v>5</v>
      </c>
      <c r="K103" s="25">
        <v>20.4933975768</v>
      </c>
      <c r="L103" s="25">
        <v>17.921618779599999</v>
      </c>
      <c r="M103" s="23">
        <v>0</v>
      </c>
      <c r="N103" s="23">
        <v>0</v>
      </c>
      <c r="O103" s="22">
        <v>34384</v>
      </c>
      <c r="P103" s="22">
        <v>33469</v>
      </c>
      <c r="Q103" s="26">
        <v>34384</v>
      </c>
      <c r="R103" s="26">
        <v>5340</v>
      </c>
      <c r="S103" s="22" t="s">
        <v>114</v>
      </c>
      <c r="T103" s="22" t="s">
        <v>129</v>
      </c>
      <c r="U103" s="26">
        <v>54.65</v>
      </c>
      <c r="V103" s="26">
        <v>0</v>
      </c>
      <c r="W103" s="26">
        <v>0.6</v>
      </c>
      <c r="X103" s="26">
        <v>0.13500000000000001</v>
      </c>
      <c r="Y103" s="26">
        <f t="shared" si="12"/>
        <v>0.42</v>
      </c>
      <c r="Z103" s="26">
        <f t="shared" si="13"/>
        <v>6.7500000000000004E-2</v>
      </c>
      <c r="AA103" s="26">
        <v>0.5</v>
      </c>
      <c r="AB103" s="27">
        <v>4.5867756699732003E-4</v>
      </c>
      <c r="AC103">
        <f t="shared" si="8"/>
        <v>1</v>
      </c>
      <c r="AD103">
        <f t="shared" si="9"/>
        <v>0</v>
      </c>
      <c r="AE103">
        <f t="shared" si="10"/>
        <v>0</v>
      </c>
      <c r="AF103">
        <f>'TP Factors'!$D$4</f>
        <v>0.98096512680287296</v>
      </c>
      <c r="AG103">
        <f t="shared" si="11"/>
        <v>0</v>
      </c>
    </row>
    <row r="104" spans="1:33">
      <c r="A104" s="22" t="s">
        <v>109</v>
      </c>
      <c r="B104" s="22">
        <v>14</v>
      </c>
      <c r="C104" s="22" t="s">
        <v>110</v>
      </c>
      <c r="D104" s="23">
        <v>33.47</v>
      </c>
      <c r="E104" s="22" t="s">
        <v>111</v>
      </c>
      <c r="F104" s="22">
        <v>1234</v>
      </c>
      <c r="G104" s="24">
        <v>0</v>
      </c>
      <c r="H104" s="22" t="s">
        <v>112</v>
      </c>
      <c r="I104" s="22" t="s">
        <v>113</v>
      </c>
      <c r="J104" s="22">
        <v>103</v>
      </c>
      <c r="K104" s="25">
        <v>89.624548837399999</v>
      </c>
      <c r="L104" s="25">
        <v>395.17107731800002</v>
      </c>
      <c r="M104" s="23">
        <v>0.04</v>
      </c>
      <c r="N104" s="23">
        <v>0.01</v>
      </c>
      <c r="O104" s="22">
        <v>34227</v>
      </c>
      <c r="P104" s="22">
        <v>33315</v>
      </c>
      <c r="Q104" s="26">
        <v>34227</v>
      </c>
      <c r="R104" s="26">
        <v>5340</v>
      </c>
      <c r="S104" s="22" t="s">
        <v>124</v>
      </c>
      <c r="T104" s="22" t="s">
        <v>165</v>
      </c>
      <c r="U104" s="26">
        <v>54.65</v>
      </c>
      <c r="V104" s="26">
        <v>0</v>
      </c>
      <c r="W104" s="26">
        <v>0.6</v>
      </c>
      <c r="X104" s="26">
        <v>0.13500000000000001</v>
      </c>
      <c r="Y104" s="26">
        <f t="shared" si="12"/>
        <v>0.42</v>
      </c>
      <c r="Z104" s="26">
        <f t="shared" si="13"/>
        <v>6.7500000000000004E-2</v>
      </c>
      <c r="AA104" s="26">
        <v>0.5</v>
      </c>
      <c r="AB104" s="27">
        <v>9.7648509201612596E-2</v>
      </c>
      <c r="AC104">
        <f t="shared" si="8"/>
        <v>274</v>
      </c>
      <c r="AD104">
        <f t="shared" si="9"/>
        <v>0</v>
      </c>
      <c r="AE104">
        <f t="shared" si="10"/>
        <v>0</v>
      </c>
      <c r="AF104">
        <f>'TP Factors'!$D$4</f>
        <v>0.98096512680287296</v>
      </c>
      <c r="AG104">
        <f t="shared" si="11"/>
        <v>0</v>
      </c>
    </row>
    <row r="105" spans="1:33">
      <c r="AB105" s="27">
        <f>SUM(AB2:AB104)</f>
        <v>216.53393829688005</v>
      </c>
      <c r="AD105">
        <f>SUM(AD2:AD104)</f>
        <v>1530</v>
      </c>
      <c r="AG105">
        <f>SUM(AG2:AG104)</f>
        <v>373.2</v>
      </c>
    </row>
  </sheetData>
  <sortState ref="A2:Z104">
    <sortCondition descending="1" ref="V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105"/>
  <sheetViews>
    <sheetView topLeftCell="J1" workbookViewId="0">
      <pane ySplit="1" topLeftCell="A74" activePane="bottomLeft" state="frozen"/>
      <selection activeCell="J1" sqref="J1"/>
      <selection pane="bottomLeft" activeCell="Z42" sqref="Z42:Z104"/>
    </sheetView>
  </sheetViews>
  <sheetFormatPr defaultRowHeight="12.75"/>
  <cols>
    <col min="1" max="1" width="8.7109375" style="22" bestFit="1" customWidth="1"/>
    <col min="2" max="2" width="11.28515625" style="22" bestFit="1" customWidth="1"/>
    <col min="3" max="3" width="13.2851562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6.7109375" style="25" bestFit="1" customWidth="1"/>
    <col min="12" max="12" width="17.855468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4" style="26" bestFit="1" customWidth="1"/>
    <col min="21" max="21" width="13.42578125" style="26" bestFit="1" customWidth="1"/>
    <col min="22" max="23" width="8.5703125" style="26" bestFit="1" customWidth="1"/>
    <col min="24" max="25" width="8.5703125" style="26" customWidth="1"/>
    <col min="26" max="26" width="8.5703125" style="26" bestFit="1" customWidth="1"/>
    <col min="27" max="27" width="22" style="27" bestFit="1" customWidth="1"/>
    <col min="28" max="28" width="13.5703125" customWidth="1"/>
    <col min="32" max="32" width="11.85546875" customWidth="1"/>
  </cols>
  <sheetData>
    <row r="1" spans="1:32" ht="25.5">
      <c r="A1" s="22" t="s">
        <v>83</v>
      </c>
      <c r="B1" s="22" t="s">
        <v>84</v>
      </c>
      <c r="C1" s="22" t="s">
        <v>85</v>
      </c>
      <c r="D1" s="23" t="s">
        <v>86</v>
      </c>
      <c r="E1" s="22" t="s">
        <v>87</v>
      </c>
      <c r="F1" s="22" t="s">
        <v>88</v>
      </c>
      <c r="G1" s="24" t="s">
        <v>89</v>
      </c>
      <c r="H1" s="22" t="s">
        <v>90</v>
      </c>
      <c r="I1" s="22" t="s">
        <v>91</v>
      </c>
      <c r="J1" s="22" t="s">
        <v>92</v>
      </c>
      <c r="K1" s="25" t="s">
        <v>93</v>
      </c>
      <c r="L1" s="25" t="s">
        <v>94</v>
      </c>
      <c r="M1" s="23" t="s">
        <v>95</v>
      </c>
      <c r="N1" s="23" t="s">
        <v>96</v>
      </c>
      <c r="O1" s="22" t="s">
        <v>97</v>
      </c>
      <c r="P1" s="22" t="s">
        <v>98</v>
      </c>
      <c r="Q1" s="26" t="s">
        <v>99</v>
      </c>
      <c r="R1" s="26" t="s">
        <v>100</v>
      </c>
      <c r="S1" s="22" t="s">
        <v>101</v>
      </c>
      <c r="T1" s="26" t="s">
        <v>103</v>
      </c>
      <c r="U1" s="26" t="s">
        <v>104</v>
      </c>
      <c r="V1" s="26" t="s">
        <v>105</v>
      </c>
      <c r="W1" s="26" t="s">
        <v>106</v>
      </c>
      <c r="X1" s="38" t="s">
        <v>140</v>
      </c>
      <c r="Y1" s="38" t="s">
        <v>141</v>
      </c>
      <c r="Z1" s="26" t="s">
        <v>107</v>
      </c>
      <c r="AA1" s="27" t="s">
        <v>108</v>
      </c>
      <c r="AB1" s="28" t="s">
        <v>142</v>
      </c>
      <c r="AC1" s="28" t="s">
        <v>143</v>
      </c>
      <c r="AD1" s="28" t="s">
        <v>144</v>
      </c>
      <c r="AE1" s="28" t="s">
        <v>145</v>
      </c>
      <c r="AF1" s="28" t="s">
        <v>146</v>
      </c>
    </row>
    <row r="2" spans="1:32">
      <c r="A2" s="22" t="s">
        <v>109</v>
      </c>
      <c r="B2" s="22">
        <v>14</v>
      </c>
      <c r="C2" s="22" t="s">
        <v>110</v>
      </c>
      <c r="D2" s="23">
        <v>33.47</v>
      </c>
      <c r="E2" s="22" t="s">
        <v>111</v>
      </c>
      <c r="F2" s="22">
        <v>3456</v>
      </c>
      <c r="G2" s="24">
        <v>30.5</v>
      </c>
      <c r="H2" s="22" t="s">
        <v>112</v>
      </c>
      <c r="I2" s="22" t="s">
        <v>113</v>
      </c>
      <c r="J2" s="22">
        <v>14</v>
      </c>
      <c r="K2" s="25">
        <v>55.682841269400001</v>
      </c>
      <c r="L2" s="25">
        <v>101.763493857</v>
      </c>
      <c r="M2" s="23">
        <v>0.03</v>
      </c>
      <c r="N2" s="23">
        <v>0.01</v>
      </c>
      <c r="O2" s="22">
        <v>33749</v>
      </c>
      <c r="P2" s="22">
        <v>32843</v>
      </c>
      <c r="Q2" s="26">
        <v>33749</v>
      </c>
      <c r="R2" s="26">
        <v>3100</v>
      </c>
      <c r="S2" s="22" t="s">
        <v>114</v>
      </c>
      <c r="T2" s="26">
        <v>54.65</v>
      </c>
      <c r="U2" s="26">
        <v>1</v>
      </c>
      <c r="V2" s="26">
        <v>1.2</v>
      </c>
      <c r="W2" s="26">
        <v>6.4000000000000001E-2</v>
      </c>
      <c r="X2" s="26">
        <f>V2</f>
        <v>1.2</v>
      </c>
      <c r="Y2" s="26">
        <f>W2</f>
        <v>6.4000000000000001E-2</v>
      </c>
      <c r="Z2" s="26">
        <v>0.41099999999999998</v>
      </c>
      <c r="AA2" s="27">
        <v>2.4320343442011599E-2</v>
      </c>
      <c r="AB2">
        <f>ROUND(AA2*Z2*T2*102.79,0)</f>
        <v>56</v>
      </c>
      <c r="AC2">
        <f>ROUND(X2*AB2*0.002205,0)</f>
        <v>0</v>
      </c>
      <c r="AD2">
        <f>ROUND(Y2*AB2*0.002205,1)</f>
        <v>0</v>
      </c>
      <c r="AE2">
        <f>'TP Factors'!$D$4</f>
        <v>0.98096512680287296</v>
      </c>
      <c r="AF2">
        <f>ROUND(AD2*AE2,1)</f>
        <v>0</v>
      </c>
    </row>
    <row r="3" spans="1:32">
      <c r="A3" s="22" t="s">
        <v>109</v>
      </c>
      <c r="B3" s="22">
        <v>14</v>
      </c>
      <c r="C3" s="22" t="s">
        <v>110</v>
      </c>
      <c r="D3" s="23">
        <v>33.47</v>
      </c>
      <c r="E3" s="22" t="s">
        <v>111</v>
      </c>
      <c r="F3" s="22">
        <v>3456</v>
      </c>
      <c r="G3" s="24">
        <v>0</v>
      </c>
      <c r="H3" s="22" t="s">
        <v>112</v>
      </c>
      <c r="I3" s="22" t="s">
        <v>113</v>
      </c>
      <c r="J3" s="22">
        <v>464</v>
      </c>
      <c r="K3" s="25">
        <v>243.553803378</v>
      </c>
      <c r="L3" s="25">
        <v>2941.1305344699999</v>
      </c>
      <c r="M3" s="23">
        <v>0</v>
      </c>
      <c r="N3" s="23">
        <v>0</v>
      </c>
      <c r="O3" s="22">
        <v>33752</v>
      </c>
      <c r="P3" s="22">
        <v>32846</v>
      </c>
      <c r="Q3" s="26">
        <v>33752</v>
      </c>
      <c r="R3" s="26">
        <v>3100</v>
      </c>
      <c r="S3" s="22" t="s">
        <v>114</v>
      </c>
      <c r="T3" s="26">
        <v>54.65</v>
      </c>
      <c r="U3" s="26">
        <v>1</v>
      </c>
      <c r="V3" s="26">
        <v>1.2</v>
      </c>
      <c r="W3" s="26">
        <v>6.4000000000000001E-2</v>
      </c>
      <c r="X3" s="26">
        <f t="shared" ref="X3:Y66" si="0">V3</f>
        <v>1.2</v>
      </c>
      <c r="Y3" s="26">
        <f t="shared" si="0"/>
        <v>6.4000000000000001E-2</v>
      </c>
      <c r="Z3" s="26">
        <v>0.41099999999999998</v>
      </c>
      <c r="AA3" s="27">
        <v>2.49029500338E-6</v>
      </c>
      <c r="AB3">
        <f t="shared" ref="AB3:AB66" si="1">ROUND(AA3*Z3*T3*102.79,0)</f>
        <v>0</v>
      </c>
      <c r="AC3">
        <f t="shared" ref="AC3:AC66" si="2">ROUND(X3*AB3*0.002205,0)</f>
        <v>0</v>
      </c>
      <c r="AD3">
        <f t="shared" ref="AD3:AD66" si="3">ROUND(Y3*AB3*0.002205,1)</f>
        <v>0</v>
      </c>
      <c r="AE3">
        <f>'TP Factors'!$D$4</f>
        <v>0.98096512680287296</v>
      </c>
      <c r="AF3">
        <f t="shared" ref="AF3:AF66" si="4">ROUND(AD3*AE3,1)</f>
        <v>0</v>
      </c>
    </row>
    <row r="4" spans="1:32">
      <c r="A4" s="22" t="s">
        <v>109</v>
      </c>
      <c r="B4" s="22">
        <v>14</v>
      </c>
      <c r="C4" s="22" t="s">
        <v>110</v>
      </c>
      <c r="D4" s="23">
        <v>33.47</v>
      </c>
      <c r="E4" s="22" t="s">
        <v>111</v>
      </c>
      <c r="F4" s="22">
        <v>3456</v>
      </c>
      <c r="G4" s="24">
        <v>3</v>
      </c>
      <c r="H4" s="22" t="s">
        <v>112</v>
      </c>
      <c r="I4" s="22" t="s">
        <v>113</v>
      </c>
      <c r="J4" s="22">
        <v>269</v>
      </c>
      <c r="K4" s="25">
        <v>178.48729243</v>
      </c>
      <c r="L4" s="25">
        <v>1293.8066691399999</v>
      </c>
      <c r="M4" s="23">
        <v>0.32</v>
      </c>
      <c r="N4" s="23">
        <v>0.02</v>
      </c>
      <c r="O4" s="22">
        <v>33753</v>
      </c>
      <c r="P4" s="22">
        <v>32847</v>
      </c>
      <c r="Q4" s="26">
        <v>33753</v>
      </c>
      <c r="R4" s="26">
        <v>3100</v>
      </c>
      <c r="S4" s="22" t="s">
        <v>114</v>
      </c>
      <c r="T4" s="26">
        <v>54.65</v>
      </c>
      <c r="U4" s="26">
        <v>1</v>
      </c>
      <c r="V4" s="26">
        <v>1.2</v>
      </c>
      <c r="W4" s="26">
        <v>6.4000000000000001E-2</v>
      </c>
      <c r="X4" s="26">
        <f t="shared" si="0"/>
        <v>1.2</v>
      </c>
      <c r="Y4" s="26">
        <f t="shared" si="0"/>
        <v>6.4000000000000001E-2</v>
      </c>
      <c r="Z4" s="26">
        <v>0.41099999999999998</v>
      </c>
      <c r="AA4" s="27">
        <v>3.7681094439990002E-4</v>
      </c>
      <c r="AB4">
        <f t="shared" si="1"/>
        <v>1</v>
      </c>
      <c r="AC4">
        <f t="shared" si="2"/>
        <v>0</v>
      </c>
      <c r="AD4">
        <f t="shared" si="3"/>
        <v>0</v>
      </c>
      <c r="AE4">
        <f>'TP Factors'!$D$4</f>
        <v>0.98096512680287296</v>
      </c>
      <c r="AF4">
        <f t="shared" si="4"/>
        <v>0</v>
      </c>
    </row>
    <row r="5" spans="1:32">
      <c r="A5" s="22" t="s">
        <v>109</v>
      </c>
      <c r="B5" s="22">
        <v>14</v>
      </c>
      <c r="C5" s="22" t="s">
        <v>110</v>
      </c>
      <c r="D5" s="23">
        <v>33.47</v>
      </c>
      <c r="E5" s="22" t="s">
        <v>111</v>
      </c>
      <c r="F5" s="22">
        <v>3456</v>
      </c>
      <c r="G5" s="24">
        <v>3</v>
      </c>
      <c r="H5" s="22" t="s">
        <v>112</v>
      </c>
      <c r="I5" s="22" t="s">
        <v>113</v>
      </c>
      <c r="J5" s="22">
        <v>3130</v>
      </c>
      <c r="K5" s="25">
        <v>630.48964976800005</v>
      </c>
      <c r="L5" s="25">
        <v>15029.690131699999</v>
      </c>
      <c r="M5" s="23">
        <v>3.76</v>
      </c>
      <c r="N5" s="23">
        <v>0.2</v>
      </c>
      <c r="O5" s="22">
        <v>33754</v>
      </c>
      <c r="P5" s="22">
        <v>32848</v>
      </c>
      <c r="Q5" s="26">
        <v>33754</v>
      </c>
      <c r="R5" s="26">
        <v>3100</v>
      </c>
      <c r="S5" s="22" t="s">
        <v>114</v>
      </c>
      <c r="T5" s="26">
        <v>54.65</v>
      </c>
      <c r="U5" s="26">
        <v>1</v>
      </c>
      <c r="V5" s="26">
        <v>1.2</v>
      </c>
      <c r="W5" s="26">
        <v>6.4000000000000001E-2</v>
      </c>
      <c r="X5" s="26">
        <f t="shared" si="0"/>
        <v>1.2</v>
      </c>
      <c r="Y5" s="26">
        <f t="shared" si="0"/>
        <v>6.4000000000000001E-2</v>
      </c>
      <c r="Z5" s="26">
        <v>0.41099999999999998</v>
      </c>
      <c r="AA5" s="27">
        <v>1.15007263037613E-3</v>
      </c>
      <c r="AB5">
        <f t="shared" si="1"/>
        <v>3</v>
      </c>
      <c r="AC5">
        <f t="shared" si="2"/>
        <v>0</v>
      </c>
      <c r="AD5">
        <f t="shared" si="3"/>
        <v>0</v>
      </c>
      <c r="AE5">
        <f>'TP Factors'!$D$4</f>
        <v>0.98096512680287296</v>
      </c>
      <c r="AF5">
        <f t="shared" si="4"/>
        <v>0</v>
      </c>
    </row>
    <row r="6" spans="1:32">
      <c r="A6" s="22" t="s">
        <v>109</v>
      </c>
      <c r="B6" s="22">
        <v>14</v>
      </c>
      <c r="C6" s="22" t="s">
        <v>110</v>
      </c>
      <c r="D6" s="23">
        <v>33.47</v>
      </c>
      <c r="E6" s="22" t="s">
        <v>111</v>
      </c>
      <c r="F6" s="22">
        <v>3456</v>
      </c>
      <c r="G6" s="24">
        <v>3</v>
      </c>
      <c r="H6" s="22" t="s">
        <v>112</v>
      </c>
      <c r="I6" s="22" t="s">
        <v>113</v>
      </c>
      <c r="J6" s="22">
        <v>1262</v>
      </c>
      <c r="K6" s="25">
        <v>664.27574152600005</v>
      </c>
      <c r="L6" s="25">
        <v>5870.8835515299997</v>
      </c>
      <c r="M6" s="23">
        <v>0.88</v>
      </c>
      <c r="N6" s="23">
        <v>0.11</v>
      </c>
      <c r="O6" s="22">
        <v>34990</v>
      </c>
      <c r="P6" s="22">
        <v>34066</v>
      </c>
      <c r="Q6" s="26">
        <v>34990</v>
      </c>
      <c r="R6" s="26">
        <v>3100</v>
      </c>
      <c r="S6" s="22" t="s">
        <v>114</v>
      </c>
      <c r="T6" s="26">
        <v>54.65</v>
      </c>
      <c r="U6" s="26">
        <v>1</v>
      </c>
      <c r="V6" s="26">
        <v>1.2</v>
      </c>
      <c r="W6" s="26">
        <v>6.4000000000000001E-2</v>
      </c>
      <c r="X6" s="26">
        <f t="shared" si="0"/>
        <v>1.2</v>
      </c>
      <c r="Y6" s="26">
        <f t="shared" si="0"/>
        <v>6.4000000000000001E-2</v>
      </c>
      <c r="Z6" s="26">
        <v>0.41099999999999998</v>
      </c>
      <c r="AA6" s="27">
        <v>1.0229037879983501E-3</v>
      </c>
      <c r="AB6">
        <f t="shared" si="1"/>
        <v>2</v>
      </c>
      <c r="AC6">
        <f t="shared" si="2"/>
        <v>0</v>
      </c>
      <c r="AD6">
        <f t="shared" si="3"/>
        <v>0</v>
      </c>
      <c r="AE6">
        <f>'TP Factors'!$D$4</f>
        <v>0.98096512680287296</v>
      </c>
      <c r="AF6">
        <f t="shared" si="4"/>
        <v>0</v>
      </c>
    </row>
    <row r="7" spans="1:32">
      <c r="A7" s="22" t="s">
        <v>109</v>
      </c>
      <c r="B7" s="22">
        <v>14</v>
      </c>
      <c r="C7" s="22" t="s">
        <v>110</v>
      </c>
      <c r="D7" s="23">
        <v>33.47</v>
      </c>
      <c r="E7" s="22" t="s">
        <v>111</v>
      </c>
      <c r="F7" s="22">
        <v>3456</v>
      </c>
      <c r="G7" s="24">
        <v>30.5</v>
      </c>
      <c r="H7" s="22" t="s">
        <v>112</v>
      </c>
      <c r="I7" s="22" t="s">
        <v>113</v>
      </c>
      <c r="J7" s="22">
        <v>5263</v>
      </c>
      <c r="K7" s="25">
        <v>1438.14295163</v>
      </c>
      <c r="L7" s="25">
        <v>37716.997986900002</v>
      </c>
      <c r="M7" s="23">
        <v>10.1</v>
      </c>
      <c r="N7" s="23">
        <v>2.66</v>
      </c>
      <c r="O7" s="22">
        <v>35019</v>
      </c>
      <c r="P7" s="22">
        <v>34094</v>
      </c>
      <c r="Q7" s="26">
        <v>35019</v>
      </c>
      <c r="R7" s="26">
        <v>3100</v>
      </c>
      <c r="S7" s="22" t="s">
        <v>114</v>
      </c>
      <c r="T7" s="26">
        <v>54.65</v>
      </c>
      <c r="U7" s="26">
        <v>1</v>
      </c>
      <c r="V7" s="26">
        <v>1.2</v>
      </c>
      <c r="W7" s="26">
        <v>6.4000000000000001E-2</v>
      </c>
      <c r="X7" s="26">
        <f t="shared" si="0"/>
        <v>1.2</v>
      </c>
      <c r="Y7" s="26">
        <f t="shared" si="0"/>
        <v>6.4000000000000001E-2</v>
      </c>
      <c r="Z7" s="26">
        <v>0.41099999999999998</v>
      </c>
      <c r="AA7" s="27">
        <v>2.4356681166226299</v>
      </c>
      <c r="AB7">
        <f t="shared" si="1"/>
        <v>5623</v>
      </c>
      <c r="AC7">
        <f t="shared" si="2"/>
        <v>15</v>
      </c>
      <c r="AD7">
        <f t="shared" si="3"/>
        <v>0.8</v>
      </c>
      <c r="AE7">
        <f>'TP Factors'!$D$4</f>
        <v>0.98096512680287296</v>
      </c>
      <c r="AF7">
        <f t="shared" si="4"/>
        <v>0.8</v>
      </c>
    </row>
    <row r="8" spans="1:32">
      <c r="A8" s="22" t="s">
        <v>109</v>
      </c>
      <c r="B8" s="22">
        <v>14</v>
      </c>
      <c r="C8" s="22" t="s">
        <v>110</v>
      </c>
      <c r="D8" s="23">
        <v>33.47</v>
      </c>
      <c r="E8" s="22" t="s">
        <v>111</v>
      </c>
      <c r="F8" s="22">
        <v>3456</v>
      </c>
      <c r="G8" s="24">
        <v>4</v>
      </c>
      <c r="H8" s="22" t="s">
        <v>112</v>
      </c>
      <c r="I8" s="22" t="s">
        <v>113</v>
      </c>
      <c r="J8" s="22">
        <v>4858</v>
      </c>
      <c r="K8" s="25">
        <v>1058.7678435099999</v>
      </c>
      <c r="L8" s="25">
        <v>22703.373959100001</v>
      </c>
      <c r="M8" s="23">
        <v>5.83</v>
      </c>
      <c r="N8" s="23">
        <v>0.31</v>
      </c>
      <c r="O8" s="22">
        <v>35021</v>
      </c>
      <c r="P8" s="22">
        <v>34096</v>
      </c>
      <c r="Q8" s="26">
        <v>35021</v>
      </c>
      <c r="R8" s="26">
        <v>3100</v>
      </c>
      <c r="S8" s="22" t="s">
        <v>114</v>
      </c>
      <c r="T8" s="26">
        <v>54.65</v>
      </c>
      <c r="U8" s="26">
        <v>1</v>
      </c>
      <c r="V8" s="26">
        <v>1.2</v>
      </c>
      <c r="W8" s="26">
        <v>6.4000000000000001E-2</v>
      </c>
      <c r="X8" s="26">
        <f t="shared" si="0"/>
        <v>1.2</v>
      </c>
      <c r="Y8" s="26">
        <f t="shared" si="0"/>
        <v>6.4000000000000001E-2</v>
      </c>
      <c r="Z8" s="26">
        <v>0.41099999999999998</v>
      </c>
      <c r="AA8" s="27">
        <v>4.1449206241816602E-3</v>
      </c>
      <c r="AB8">
        <f t="shared" si="1"/>
        <v>10</v>
      </c>
      <c r="AC8">
        <f t="shared" si="2"/>
        <v>0</v>
      </c>
      <c r="AD8">
        <f t="shared" si="3"/>
        <v>0</v>
      </c>
      <c r="AE8">
        <f>'TP Factors'!$D$4</f>
        <v>0.98096512680287296</v>
      </c>
      <c r="AF8">
        <f t="shared" si="4"/>
        <v>0</v>
      </c>
    </row>
    <row r="9" spans="1:32">
      <c r="A9" s="22" t="s">
        <v>109</v>
      </c>
      <c r="B9" s="22">
        <v>14</v>
      </c>
      <c r="C9" s="22" t="s">
        <v>110</v>
      </c>
      <c r="D9" s="23">
        <v>33.47</v>
      </c>
      <c r="E9" s="22" t="s">
        <v>111</v>
      </c>
      <c r="F9" s="22">
        <v>3456</v>
      </c>
      <c r="G9" s="24">
        <v>0</v>
      </c>
      <c r="H9" s="22" t="s">
        <v>112</v>
      </c>
      <c r="I9" s="22" t="s">
        <v>113</v>
      </c>
      <c r="J9" s="22">
        <v>107</v>
      </c>
      <c r="K9" s="25">
        <v>101.931793286</v>
      </c>
      <c r="L9" s="25">
        <v>680.51053104699997</v>
      </c>
      <c r="M9" s="23">
        <v>0</v>
      </c>
      <c r="N9" s="23">
        <v>0</v>
      </c>
      <c r="O9" s="22">
        <v>35121</v>
      </c>
      <c r="P9" s="22">
        <v>34193</v>
      </c>
      <c r="Q9" s="26">
        <v>35121</v>
      </c>
      <c r="R9" s="26">
        <v>3100</v>
      </c>
      <c r="S9" s="22" t="s">
        <v>114</v>
      </c>
      <c r="T9" s="26">
        <v>54.65</v>
      </c>
      <c r="U9" s="26">
        <v>1</v>
      </c>
      <c r="V9" s="26">
        <v>1.2</v>
      </c>
      <c r="W9" s="26">
        <v>6.4000000000000001E-2</v>
      </c>
      <c r="X9" s="26">
        <f t="shared" si="0"/>
        <v>1.2</v>
      </c>
      <c r="Y9" s="26">
        <f t="shared" si="0"/>
        <v>6.4000000000000001E-2</v>
      </c>
      <c r="Z9" s="26">
        <v>0.41099999999999998</v>
      </c>
      <c r="AA9" s="27">
        <v>0.168157141737654</v>
      </c>
      <c r="AB9">
        <f t="shared" si="1"/>
        <v>388</v>
      </c>
      <c r="AC9">
        <f t="shared" si="2"/>
        <v>1</v>
      </c>
      <c r="AD9">
        <f t="shared" si="3"/>
        <v>0.1</v>
      </c>
      <c r="AE9">
        <f>'TP Factors'!$D$4</f>
        <v>0.98096512680287296</v>
      </c>
      <c r="AF9">
        <f t="shared" si="4"/>
        <v>0.1</v>
      </c>
    </row>
    <row r="10" spans="1:32">
      <c r="A10" s="22" t="s">
        <v>109</v>
      </c>
      <c r="B10" s="22">
        <v>14</v>
      </c>
      <c r="C10" s="22" t="s">
        <v>110</v>
      </c>
      <c r="D10" s="23">
        <v>33.47</v>
      </c>
      <c r="E10" s="22" t="s">
        <v>111</v>
      </c>
      <c r="F10" s="22">
        <v>3456</v>
      </c>
      <c r="G10" s="24">
        <v>0</v>
      </c>
      <c r="H10" s="22" t="s">
        <v>112</v>
      </c>
      <c r="I10" s="22" t="s">
        <v>113</v>
      </c>
      <c r="J10" s="22">
        <v>603</v>
      </c>
      <c r="K10" s="25">
        <v>256.03121357600003</v>
      </c>
      <c r="L10" s="25">
        <v>3824.3988147300001</v>
      </c>
      <c r="M10" s="23">
        <v>0</v>
      </c>
      <c r="N10" s="23">
        <v>0</v>
      </c>
      <c r="O10" s="22">
        <v>35162</v>
      </c>
      <c r="P10" s="22">
        <v>34234</v>
      </c>
      <c r="Q10" s="26">
        <v>35162</v>
      </c>
      <c r="R10" s="26">
        <v>3100</v>
      </c>
      <c r="S10" s="22" t="s">
        <v>114</v>
      </c>
      <c r="T10" s="26">
        <v>54.65</v>
      </c>
      <c r="U10" s="26">
        <v>1</v>
      </c>
      <c r="V10" s="26">
        <v>1.2</v>
      </c>
      <c r="W10" s="26">
        <v>6.4000000000000001E-2</v>
      </c>
      <c r="X10" s="26">
        <f t="shared" si="0"/>
        <v>1.2</v>
      </c>
      <c r="Y10" s="26">
        <f t="shared" si="0"/>
        <v>6.4000000000000001E-2</v>
      </c>
      <c r="Z10" s="26">
        <v>0.41099999999999998</v>
      </c>
      <c r="AA10" s="27">
        <v>1.23855803031844E-2</v>
      </c>
      <c r="AB10">
        <f t="shared" si="1"/>
        <v>29</v>
      </c>
      <c r="AC10">
        <f t="shared" si="2"/>
        <v>0</v>
      </c>
      <c r="AD10">
        <f t="shared" si="3"/>
        <v>0</v>
      </c>
      <c r="AE10">
        <f>'TP Factors'!$D$4</f>
        <v>0.98096512680287296</v>
      </c>
      <c r="AF10">
        <f t="shared" si="4"/>
        <v>0</v>
      </c>
    </row>
    <row r="11" spans="1:32">
      <c r="A11" s="22" t="s">
        <v>109</v>
      </c>
      <c r="B11" s="22">
        <v>14</v>
      </c>
      <c r="C11" s="22" t="s">
        <v>110</v>
      </c>
      <c r="D11" s="23">
        <v>33.47</v>
      </c>
      <c r="E11" s="22" t="s">
        <v>111</v>
      </c>
      <c r="F11" s="22">
        <v>3456</v>
      </c>
      <c r="G11" s="24">
        <v>3</v>
      </c>
      <c r="H11" s="22" t="s">
        <v>112</v>
      </c>
      <c r="I11" s="22" t="s">
        <v>113</v>
      </c>
      <c r="J11" s="22">
        <v>6</v>
      </c>
      <c r="K11" s="25">
        <v>26.307773947600001</v>
      </c>
      <c r="L11" s="25">
        <v>26.068226062000001</v>
      </c>
      <c r="M11" s="23">
        <v>0</v>
      </c>
      <c r="N11" s="23">
        <v>0</v>
      </c>
      <c r="O11" s="22">
        <v>35196</v>
      </c>
      <c r="P11" s="22">
        <v>34268</v>
      </c>
      <c r="Q11" s="26">
        <v>35196</v>
      </c>
      <c r="R11" s="26">
        <v>3100</v>
      </c>
      <c r="S11" s="22" t="s">
        <v>114</v>
      </c>
      <c r="T11" s="26">
        <v>54.65</v>
      </c>
      <c r="U11" s="26">
        <v>1</v>
      </c>
      <c r="V11" s="26">
        <v>1.2</v>
      </c>
      <c r="W11" s="26">
        <v>6.4000000000000001E-2</v>
      </c>
      <c r="X11" s="26">
        <f t="shared" si="0"/>
        <v>1.2</v>
      </c>
      <c r="Y11" s="26">
        <f t="shared" si="0"/>
        <v>6.4000000000000001E-2</v>
      </c>
      <c r="Z11" s="26">
        <v>0.41099999999999998</v>
      </c>
      <c r="AA11" s="27">
        <v>4.1793637847644001E-4</v>
      </c>
      <c r="AB11">
        <f t="shared" si="1"/>
        <v>1</v>
      </c>
      <c r="AC11">
        <f t="shared" si="2"/>
        <v>0</v>
      </c>
      <c r="AD11">
        <f t="shared" si="3"/>
        <v>0</v>
      </c>
      <c r="AE11">
        <f>'TP Factors'!$D$4</f>
        <v>0.98096512680287296</v>
      </c>
      <c r="AF11">
        <f t="shared" si="4"/>
        <v>0</v>
      </c>
    </row>
    <row r="12" spans="1:32">
      <c r="A12" s="22" t="s">
        <v>109</v>
      </c>
      <c r="B12" s="22">
        <v>14</v>
      </c>
      <c r="C12" s="22" t="s">
        <v>110</v>
      </c>
      <c r="D12" s="23">
        <v>33.47</v>
      </c>
      <c r="E12" s="22" t="s">
        <v>111</v>
      </c>
      <c r="F12" s="22">
        <v>3456</v>
      </c>
      <c r="G12" s="24">
        <v>30.5</v>
      </c>
      <c r="H12" s="22" t="s">
        <v>112</v>
      </c>
      <c r="I12" s="22" t="s">
        <v>113</v>
      </c>
      <c r="J12" s="22">
        <v>6781</v>
      </c>
      <c r="K12" s="25">
        <v>1526.24363339</v>
      </c>
      <c r="L12" s="25">
        <v>48595.086192100003</v>
      </c>
      <c r="M12" s="23">
        <v>13.02</v>
      </c>
      <c r="N12" s="23">
        <v>3.43</v>
      </c>
      <c r="O12" s="22">
        <v>35207</v>
      </c>
      <c r="P12" s="22">
        <v>34279</v>
      </c>
      <c r="Q12" s="26">
        <v>35207</v>
      </c>
      <c r="R12" s="26">
        <v>3100</v>
      </c>
      <c r="S12" s="22" t="s">
        <v>114</v>
      </c>
      <c r="T12" s="26">
        <v>54.65</v>
      </c>
      <c r="U12" s="26">
        <v>1</v>
      </c>
      <c r="V12" s="26">
        <v>1.2</v>
      </c>
      <c r="W12" s="26">
        <v>6.4000000000000001E-2</v>
      </c>
      <c r="X12" s="26">
        <f t="shared" si="0"/>
        <v>1.2</v>
      </c>
      <c r="Y12" s="26">
        <f t="shared" si="0"/>
        <v>6.4000000000000001E-2</v>
      </c>
      <c r="Z12" s="26">
        <v>0.41099999999999998</v>
      </c>
      <c r="AA12" s="27">
        <v>8.5589486706249893</v>
      </c>
      <c r="AB12">
        <f t="shared" si="1"/>
        <v>19761</v>
      </c>
      <c r="AC12">
        <f t="shared" si="2"/>
        <v>52</v>
      </c>
      <c r="AD12">
        <f t="shared" si="3"/>
        <v>2.8</v>
      </c>
      <c r="AE12">
        <f>'TP Factors'!$D$4</f>
        <v>0.98096512680287296</v>
      </c>
      <c r="AF12">
        <f t="shared" si="4"/>
        <v>2.7</v>
      </c>
    </row>
    <row r="13" spans="1:32">
      <c r="A13" s="22" t="s">
        <v>109</v>
      </c>
      <c r="B13" s="22">
        <v>14</v>
      </c>
      <c r="C13" s="22" t="s">
        <v>110</v>
      </c>
      <c r="D13" s="23">
        <v>33.47</v>
      </c>
      <c r="E13" s="22" t="s">
        <v>111</v>
      </c>
      <c r="F13" s="22">
        <v>3456</v>
      </c>
      <c r="G13" s="24">
        <v>3</v>
      </c>
      <c r="H13" s="22" t="s">
        <v>112</v>
      </c>
      <c r="I13" s="22" t="s">
        <v>113</v>
      </c>
      <c r="J13" s="22">
        <v>5032</v>
      </c>
      <c r="K13" s="25">
        <v>1005.82053473</v>
      </c>
      <c r="L13" s="25">
        <v>23402.739966199999</v>
      </c>
      <c r="M13" s="23">
        <v>3.52</v>
      </c>
      <c r="N13" s="23">
        <v>0.45</v>
      </c>
      <c r="O13" s="22">
        <v>35208</v>
      </c>
      <c r="P13" s="22">
        <v>34280</v>
      </c>
      <c r="Q13" s="26">
        <v>35208</v>
      </c>
      <c r="R13" s="26">
        <v>3100</v>
      </c>
      <c r="S13" s="22" t="s">
        <v>114</v>
      </c>
      <c r="T13" s="26">
        <v>54.65</v>
      </c>
      <c r="U13" s="26">
        <v>1</v>
      </c>
      <c r="V13" s="26">
        <v>1.2</v>
      </c>
      <c r="W13" s="26">
        <v>6.4000000000000001E-2</v>
      </c>
      <c r="X13" s="26">
        <f t="shared" si="0"/>
        <v>1.2</v>
      </c>
      <c r="Y13" s="26">
        <f t="shared" si="0"/>
        <v>6.4000000000000001E-2</v>
      </c>
      <c r="Z13" s="26">
        <v>0.41099999999999998</v>
      </c>
      <c r="AA13" s="27">
        <v>2.4382907508890199E-3</v>
      </c>
      <c r="AB13">
        <f t="shared" si="1"/>
        <v>6</v>
      </c>
      <c r="AC13">
        <f t="shared" si="2"/>
        <v>0</v>
      </c>
      <c r="AD13">
        <f t="shared" si="3"/>
        <v>0</v>
      </c>
      <c r="AE13">
        <f>'TP Factors'!$D$4</f>
        <v>0.98096512680287296</v>
      </c>
      <c r="AF13">
        <f t="shared" si="4"/>
        <v>0</v>
      </c>
    </row>
    <row r="14" spans="1:32">
      <c r="A14" s="22" t="s">
        <v>109</v>
      </c>
      <c r="B14" s="22">
        <v>14</v>
      </c>
      <c r="C14" s="22" t="s">
        <v>110</v>
      </c>
      <c r="D14" s="23">
        <v>33.47</v>
      </c>
      <c r="E14" s="22" t="s">
        <v>111</v>
      </c>
      <c r="F14" s="22">
        <v>3456</v>
      </c>
      <c r="G14" s="24">
        <v>3</v>
      </c>
      <c r="H14" s="22" t="s">
        <v>112</v>
      </c>
      <c r="I14" s="22" t="s">
        <v>113</v>
      </c>
      <c r="J14" s="22">
        <v>1550</v>
      </c>
      <c r="K14" s="25">
        <v>555.09756163899999</v>
      </c>
      <c r="L14" s="25">
        <v>2976.54238575</v>
      </c>
      <c r="M14" s="23">
        <v>0.93</v>
      </c>
      <c r="N14" s="23">
        <v>0.08</v>
      </c>
      <c r="O14" s="22">
        <v>34815</v>
      </c>
      <c r="P14" s="22">
        <v>33898</v>
      </c>
      <c r="Q14" s="26">
        <v>34815</v>
      </c>
      <c r="R14" s="26">
        <v>3100</v>
      </c>
      <c r="S14" s="22" t="s">
        <v>114</v>
      </c>
      <c r="T14" s="26">
        <v>54.65</v>
      </c>
      <c r="U14" s="26">
        <v>1</v>
      </c>
      <c r="V14" s="26">
        <v>1.2</v>
      </c>
      <c r="W14" s="26">
        <v>6.4000000000000001E-2</v>
      </c>
      <c r="X14" s="26">
        <f t="shared" si="0"/>
        <v>1.2</v>
      </c>
      <c r="Y14" s="26">
        <f t="shared" si="0"/>
        <v>6.4000000000000001E-2</v>
      </c>
      <c r="Z14" s="26">
        <v>0.41099999999999998</v>
      </c>
      <c r="AA14" s="27">
        <v>1.2112862593288899E-2</v>
      </c>
      <c r="AB14">
        <f t="shared" si="1"/>
        <v>28</v>
      </c>
      <c r="AC14">
        <f t="shared" si="2"/>
        <v>0</v>
      </c>
      <c r="AD14">
        <f t="shared" si="3"/>
        <v>0</v>
      </c>
      <c r="AE14">
        <f>'TP Factors'!$D$4</f>
        <v>0.98096512680287296</v>
      </c>
      <c r="AF14">
        <f t="shared" si="4"/>
        <v>0</v>
      </c>
    </row>
    <row r="15" spans="1:32">
      <c r="A15" s="22" t="s">
        <v>109</v>
      </c>
      <c r="B15" s="22">
        <v>14</v>
      </c>
      <c r="C15" s="22" t="s">
        <v>110</v>
      </c>
      <c r="D15" s="23">
        <v>33.47</v>
      </c>
      <c r="E15" s="22" t="s">
        <v>111</v>
      </c>
      <c r="F15" s="22">
        <v>3456</v>
      </c>
      <c r="G15" s="24">
        <v>3</v>
      </c>
      <c r="H15" s="22" t="s">
        <v>112</v>
      </c>
      <c r="I15" s="22" t="s">
        <v>113</v>
      </c>
      <c r="J15" s="22">
        <v>809</v>
      </c>
      <c r="K15" s="25">
        <v>333.737448336</v>
      </c>
      <c r="L15" s="25">
        <v>1553.05773858</v>
      </c>
      <c r="M15" s="23">
        <v>0.49</v>
      </c>
      <c r="N15" s="23">
        <v>0.04</v>
      </c>
      <c r="O15" s="22">
        <v>34818</v>
      </c>
      <c r="P15" s="22">
        <v>33901</v>
      </c>
      <c r="Q15" s="26">
        <v>34818</v>
      </c>
      <c r="R15" s="26">
        <v>3100</v>
      </c>
      <c r="S15" s="22" t="s">
        <v>124</v>
      </c>
      <c r="T15" s="26">
        <v>54.65</v>
      </c>
      <c r="U15" s="26">
        <v>1</v>
      </c>
      <c r="V15" s="26">
        <v>1.2</v>
      </c>
      <c r="W15" s="26">
        <v>6.4000000000000001E-2</v>
      </c>
      <c r="X15" s="26">
        <f t="shared" si="0"/>
        <v>1.2</v>
      </c>
      <c r="Y15" s="26">
        <f t="shared" si="0"/>
        <v>6.4000000000000001E-2</v>
      </c>
      <c r="Z15" s="26">
        <v>0.41099999999999998</v>
      </c>
      <c r="AA15" s="27">
        <v>3.9432284045034299E-3</v>
      </c>
      <c r="AB15">
        <f t="shared" si="1"/>
        <v>9</v>
      </c>
      <c r="AC15">
        <f t="shared" si="2"/>
        <v>0</v>
      </c>
      <c r="AD15">
        <f t="shared" si="3"/>
        <v>0</v>
      </c>
      <c r="AE15">
        <f>'TP Factors'!$D$4</f>
        <v>0.98096512680287296</v>
      </c>
      <c r="AF15">
        <f t="shared" si="4"/>
        <v>0</v>
      </c>
    </row>
    <row r="16" spans="1:32">
      <c r="A16" s="22" t="s">
        <v>109</v>
      </c>
      <c r="B16" s="22">
        <v>14</v>
      </c>
      <c r="C16" s="22" t="s">
        <v>110</v>
      </c>
      <c r="D16" s="23">
        <v>33.47</v>
      </c>
      <c r="E16" s="22" t="s">
        <v>111</v>
      </c>
      <c r="F16" s="22">
        <v>1234</v>
      </c>
      <c r="G16" s="24">
        <v>98</v>
      </c>
      <c r="H16" s="22" t="s">
        <v>112</v>
      </c>
      <c r="I16" s="22" t="s">
        <v>113</v>
      </c>
      <c r="J16" s="22">
        <v>2019</v>
      </c>
      <c r="K16" s="25">
        <v>505.07427894800003</v>
      </c>
      <c r="L16" s="25">
        <v>5357.0076947699999</v>
      </c>
      <c r="M16" s="23">
        <v>3.63</v>
      </c>
      <c r="N16" s="23">
        <v>0.97</v>
      </c>
      <c r="O16" s="22">
        <v>34833</v>
      </c>
      <c r="P16" s="22">
        <v>33916</v>
      </c>
      <c r="Q16" s="26">
        <v>34833</v>
      </c>
      <c r="R16" s="26">
        <v>3100</v>
      </c>
      <c r="S16" s="22" t="s">
        <v>114</v>
      </c>
      <c r="T16" s="26">
        <v>54.65</v>
      </c>
      <c r="U16" s="26">
        <v>1</v>
      </c>
      <c r="V16" s="26">
        <v>1.2</v>
      </c>
      <c r="W16" s="26">
        <v>6.4000000000000001E-2</v>
      </c>
      <c r="X16" s="26">
        <f t="shared" si="0"/>
        <v>1.2</v>
      </c>
      <c r="Y16" s="26">
        <f t="shared" si="0"/>
        <v>6.4000000000000001E-2</v>
      </c>
      <c r="Z16" s="26">
        <v>0.41099999999999998</v>
      </c>
      <c r="AA16" s="27">
        <v>0.60253214546063005</v>
      </c>
      <c r="AB16">
        <f t="shared" si="1"/>
        <v>1391</v>
      </c>
      <c r="AC16">
        <f t="shared" si="2"/>
        <v>4</v>
      </c>
      <c r="AD16">
        <f t="shared" si="3"/>
        <v>0.2</v>
      </c>
      <c r="AE16">
        <f>'TP Factors'!$D$4</f>
        <v>0.98096512680287296</v>
      </c>
      <c r="AF16">
        <f t="shared" si="4"/>
        <v>0.2</v>
      </c>
    </row>
    <row r="17" spans="1:32">
      <c r="A17" s="22" t="s">
        <v>109</v>
      </c>
      <c r="B17" s="22">
        <v>14</v>
      </c>
      <c r="C17" s="22" t="s">
        <v>110</v>
      </c>
      <c r="D17" s="23">
        <v>33.47</v>
      </c>
      <c r="E17" s="22" t="s">
        <v>111</v>
      </c>
      <c r="F17" s="22">
        <v>3456</v>
      </c>
      <c r="G17" s="24">
        <v>3</v>
      </c>
      <c r="H17" s="22" t="s">
        <v>112</v>
      </c>
      <c r="I17" s="22" t="s">
        <v>113</v>
      </c>
      <c r="J17" s="22">
        <v>455</v>
      </c>
      <c r="K17" s="25">
        <v>237.543369146</v>
      </c>
      <c r="L17" s="25">
        <v>2117.65175159</v>
      </c>
      <c r="M17" s="23">
        <v>0.32</v>
      </c>
      <c r="N17" s="23">
        <v>0.04</v>
      </c>
      <c r="O17" s="22">
        <v>34837</v>
      </c>
      <c r="P17" s="22">
        <v>33920</v>
      </c>
      <c r="Q17" s="26">
        <v>34837</v>
      </c>
      <c r="R17" s="26">
        <v>3100</v>
      </c>
      <c r="S17" s="22" t="s">
        <v>124</v>
      </c>
      <c r="T17" s="26">
        <v>54.65</v>
      </c>
      <c r="U17" s="26">
        <v>1</v>
      </c>
      <c r="V17" s="26">
        <v>1.2</v>
      </c>
      <c r="W17" s="26">
        <v>6.4000000000000001E-2</v>
      </c>
      <c r="X17" s="26">
        <f t="shared" si="0"/>
        <v>1.2</v>
      </c>
      <c r="Y17" s="26">
        <f t="shared" si="0"/>
        <v>6.4000000000000001E-2</v>
      </c>
      <c r="Z17" s="26">
        <v>0.41099999999999998</v>
      </c>
      <c r="AA17" s="27">
        <v>2.5780378641171702E-3</v>
      </c>
      <c r="AB17">
        <f t="shared" si="1"/>
        <v>6</v>
      </c>
      <c r="AC17">
        <f t="shared" si="2"/>
        <v>0</v>
      </c>
      <c r="AD17">
        <f t="shared" si="3"/>
        <v>0</v>
      </c>
      <c r="AE17">
        <f>'TP Factors'!$D$4</f>
        <v>0.98096512680287296</v>
      </c>
      <c r="AF17">
        <f t="shared" si="4"/>
        <v>0</v>
      </c>
    </row>
    <row r="18" spans="1:32">
      <c r="A18" s="22" t="s">
        <v>109</v>
      </c>
      <c r="B18" s="22">
        <v>14</v>
      </c>
      <c r="C18" s="22" t="s">
        <v>110</v>
      </c>
      <c r="D18" s="23">
        <v>33.47</v>
      </c>
      <c r="E18" s="22" t="s">
        <v>111</v>
      </c>
      <c r="F18" s="22">
        <v>1234</v>
      </c>
      <c r="G18" s="24">
        <v>98</v>
      </c>
      <c r="H18" s="22" t="s">
        <v>112</v>
      </c>
      <c r="I18" s="22" t="s">
        <v>113</v>
      </c>
      <c r="J18" s="22">
        <v>103</v>
      </c>
      <c r="K18" s="25">
        <v>65.487748917199994</v>
      </c>
      <c r="L18" s="25">
        <v>257.243385999</v>
      </c>
      <c r="M18" s="23">
        <v>0.19</v>
      </c>
      <c r="N18" s="23">
        <v>0.05</v>
      </c>
      <c r="O18" s="22">
        <v>34840</v>
      </c>
      <c r="P18" s="22">
        <v>33923</v>
      </c>
      <c r="Q18" s="26">
        <v>34840</v>
      </c>
      <c r="R18" s="26">
        <v>3100</v>
      </c>
      <c r="S18" s="22" t="s">
        <v>124</v>
      </c>
      <c r="T18" s="26">
        <v>54.65</v>
      </c>
      <c r="U18" s="26">
        <v>1</v>
      </c>
      <c r="V18" s="26">
        <v>1.2</v>
      </c>
      <c r="W18" s="26">
        <v>6.4000000000000001E-2</v>
      </c>
      <c r="X18" s="26">
        <f t="shared" si="0"/>
        <v>1.2</v>
      </c>
      <c r="Y18" s="26">
        <f t="shared" si="0"/>
        <v>6.4000000000000001E-2</v>
      </c>
      <c r="Z18" s="26">
        <v>0.41099999999999998</v>
      </c>
      <c r="AA18" s="27">
        <v>6.1773368140834402E-2</v>
      </c>
      <c r="AB18">
        <f t="shared" si="1"/>
        <v>143</v>
      </c>
      <c r="AC18">
        <f t="shared" si="2"/>
        <v>0</v>
      </c>
      <c r="AD18">
        <f t="shared" si="3"/>
        <v>0</v>
      </c>
      <c r="AE18">
        <f>'TP Factors'!$D$4</f>
        <v>0.98096512680287296</v>
      </c>
      <c r="AF18">
        <f t="shared" si="4"/>
        <v>0</v>
      </c>
    </row>
    <row r="19" spans="1:32">
      <c r="A19" s="22" t="s">
        <v>109</v>
      </c>
      <c r="B19" s="22">
        <v>14</v>
      </c>
      <c r="C19" s="22" t="s">
        <v>110</v>
      </c>
      <c r="D19" s="23">
        <v>33.47</v>
      </c>
      <c r="E19" s="22" t="s">
        <v>111</v>
      </c>
      <c r="F19" s="22">
        <v>1234</v>
      </c>
      <c r="G19" s="24">
        <v>98</v>
      </c>
      <c r="H19" s="22" t="s">
        <v>112</v>
      </c>
      <c r="I19" s="22" t="s">
        <v>113</v>
      </c>
      <c r="J19" s="22">
        <v>462</v>
      </c>
      <c r="K19" s="25">
        <v>202.864719286</v>
      </c>
      <c r="L19" s="25">
        <v>1225.75609188</v>
      </c>
      <c r="M19" s="23">
        <v>0.83</v>
      </c>
      <c r="N19" s="23">
        <v>0.22</v>
      </c>
      <c r="O19" s="22">
        <v>34884</v>
      </c>
      <c r="P19" s="22">
        <v>33965</v>
      </c>
      <c r="Q19" s="26">
        <v>34884</v>
      </c>
      <c r="R19" s="26">
        <v>3100</v>
      </c>
      <c r="S19" s="22" t="s">
        <v>114</v>
      </c>
      <c r="T19" s="26">
        <v>54.65</v>
      </c>
      <c r="U19" s="26">
        <v>1</v>
      </c>
      <c r="V19" s="26">
        <v>1.2</v>
      </c>
      <c r="W19" s="26">
        <v>6.4000000000000001E-2</v>
      </c>
      <c r="X19" s="26">
        <f t="shared" si="0"/>
        <v>1.2</v>
      </c>
      <c r="Y19" s="26">
        <f t="shared" si="0"/>
        <v>6.4000000000000001E-2</v>
      </c>
      <c r="Z19" s="26">
        <v>0.41099999999999998</v>
      </c>
      <c r="AA19" s="27">
        <v>0.28945517882058602</v>
      </c>
      <c r="AB19">
        <f t="shared" si="1"/>
        <v>668</v>
      </c>
      <c r="AC19">
        <f t="shared" si="2"/>
        <v>2</v>
      </c>
      <c r="AD19">
        <f t="shared" si="3"/>
        <v>0.1</v>
      </c>
      <c r="AE19">
        <f>'TP Factors'!$D$4</f>
        <v>0.98096512680287296</v>
      </c>
      <c r="AF19">
        <f t="shared" si="4"/>
        <v>0.1</v>
      </c>
    </row>
    <row r="20" spans="1:32">
      <c r="A20" s="22" t="s">
        <v>109</v>
      </c>
      <c r="B20" s="22">
        <v>14</v>
      </c>
      <c r="C20" s="22" t="s">
        <v>110</v>
      </c>
      <c r="D20" s="23">
        <v>33.47</v>
      </c>
      <c r="E20" s="22" t="s">
        <v>111</v>
      </c>
      <c r="F20" s="22">
        <v>1234</v>
      </c>
      <c r="G20" s="24">
        <v>98</v>
      </c>
      <c r="H20" s="22" t="s">
        <v>112</v>
      </c>
      <c r="I20" s="22" t="s">
        <v>113</v>
      </c>
      <c r="J20" s="22">
        <v>1248</v>
      </c>
      <c r="K20" s="25">
        <v>583.01608036300001</v>
      </c>
      <c r="L20" s="25">
        <v>3312.0060910699999</v>
      </c>
      <c r="M20" s="23">
        <v>2.25</v>
      </c>
      <c r="N20" s="23">
        <v>0.6</v>
      </c>
      <c r="O20" s="22">
        <v>34977</v>
      </c>
      <c r="P20" s="22">
        <v>34054</v>
      </c>
      <c r="Q20" s="26">
        <v>34977</v>
      </c>
      <c r="R20" s="26">
        <v>3100</v>
      </c>
      <c r="S20" s="22" t="s">
        <v>114</v>
      </c>
      <c r="T20" s="26">
        <v>54.65</v>
      </c>
      <c r="U20" s="26">
        <v>1</v>
      </c>
      <c r="V20" s="26">
        <v>1.2</v>
      </c>
      <c r="W20" s="26">
        <v>6.4000000000000001E-2</v>
      </c>
      <c r="X20" s="26">
        <f t="shared" si="0"/>
        <v>1.2</v>
      </c>
      <c r="Y20" s="26">
        <f t="shared" si="0"/>
        <v>6.4000000000000001E-2</v>
      </c>
      <c r="Z20" s="26">
        <v>0.41099999999999998</v>
      </c>
      <c r="AA20" s="27">
        <v>0.75227765592908802</v>
      </c>
      <c r="AB20">
        <f t="shared" si="1"/>
        <v>1737</v>
      </c>
      <c r="AC20">
        <f t="shared" si="2"/>
        <v>5</v>
      </c>
      <c r="AD20">
        <f t="shared" si="3"/>
        <v>0.2</v>
      </c>
      <c r="AE20">
        <f>'TP Factors'!$D$4</f>
        <v>0.98096512680287296</v>
      </c>
      <c r="AF20">
        <f t="shared" si="4"/>
        <v>0.2</v>
      </c>
    </row>
    <row r="21" spans="1:32">
      <c r="A21" s="22" t="s">
        <v>109</v>
      </c>
      <c r="B21" s="22">
        <v>14</v>
      </c>
      <c r="C21" s="22" t="s">
        <v>110</v>
      </c>
      <c r="D21" s="23">
        <v>33.47</v>
      </c>
      <c r="E21" s="22" t="s">
        <v>111</v>
      </c>
      <c r="F21" s="22">
        <v>3456</v>
      </c>
      <c r="G21" s="24">
        <v>3</v>
      </c>
      <c r="H21" s="22" t="s">
        <v>112</v>
      </c>
      <c r="I21" s="22" t="s">
        <v>113</v>
      </c>
      <c r="J21" s="22">
        <v>809</v>
      </c>
      <c r="K21" s="25">
        <v>333.737448336</v>
      </c>
      <c r="L21" s="25">
        <v>1553.05773858</v>
      </c>
      <c r="M21" s="23">
        <v>0.49</v>
      </c>
      <c r="N21" s="23">
        <v>0.04</v>
      </c>
      <c r="O21" s="22">
        <v>34818</v>
      </c>
      <c r="P21" s="22">
        <v>33901</v>
      </c>
      <c r="Q21" s="26">
        <v>34818</v>
      </c>
      <c r="R21" s="26">
        <v>3100</v>
      </c>
      <c r="S21" s="22" t="s">
        <v>124</v>
      </c>
      <c r="T21" s="26">
        <v>54.65</v>
      </c>
      <c r="U21" s="26">
        <v>1</v>
      </c>
      <c r="V21" s="26">
        <v>1.2</v>
      </c>
      <c r="W21" s="26">
        <v>6.4000000000000001E-2</v>
      </c>
      <c r="X21" s="26">
        <f t="shared" si="0"/>
        <v>1.2</v>
      </c>
      <c r="Y21" s="26">
        <f t="shared" si="0"/>
        <v>6.4000000000000001E-2</v>
      </c>
      <c r="Z21" s="26">
        <v>0.41099999999999998</v>
      </c>
      <c r="AA21" s="27">
        <v>2.0232135099900001E-4</v>
      </c>
      <c r="AB21">
        <f t="shared" si="1"/>
        <v>0</v>
      </c>
      <c r="AC21">
        <f t="shared" si="2"/>
        <v>0</v>
      </c>
      <c r="AD21">
        <f t="shared" si="3"/>
        <v>0</v>
      </c>
      <c r="AE21">
        <f>'TP Factors'!$D$4</f>
        <v>0.98096512680287296</v>
      </c>
      <c r="AF21">
        <f t="shared" si="4"/>
        <v>0</v>
      </c>
    </row>
    <row r="22" spans="1:32">
      <c r="A22" s="22" t="s">
        <v>109</v>
      </c>
      <c r="B22" s="22">
        <v>14</v>
      </c>
      <c r="C22" s="22" t="s">
        <v>110</v>
      </c>
      <c r="D22" s="23">
        <v>33.47</v>
      </c>
      <c r="E22" s="22" t="s">
        <v>111</v>
      </c>
      <c r="F22" s="22">
        <v>3456</v>
      </c>
      <c r="G22" s="24">
        <v>30.5</v>
      </c>
      <c r="H22" s="22" t="s">
        <v>112</v>
      </c>
      <c r="I22" s="22" t="s">
        <v>113</v>
      </c>
      <c r="J22" s="22">
        <v>414</v>
      </c>
      <c r="K22" s="25">
        <v>233.19498968900001</v>
      </c>
      <c r="L22" s="25">
        <v>2965.3380924600001</v>
      </c>
      <c r="M22" s="23">
        <v>0.79</v>
      </c>
      <c r="N22" s="23">
        <v>0.21</v>
      </c>
      <c r="O22" s="22">
        <v>34825</v>
      </c>
      <c r="P22" s="22">
        <v>33908</v>
      </c>
      <c r="Q22" s="26">
        <v>34825</v>
      </c>
      <c r="R22" s="26">
        <v>3100</v>
      </c>
      <c r="S22" s="22" t="s">
        <v>114</v>
      </c>
      <c r="T22" s="26">
        <v>54.65</v>
      </c>
      <c r="U22" s="26">
        <v>1</v>
      </c>
      <c r="V22" s="26">
        <v>1.2</v>
      </c>
      <c r="W22" s="26">
        <v>6.4000000000000001E-2</v>
      </c>
      <c r="X22" s="26">
        <f t="shared" si="0"/>
        <v>1.2</v>
      </c>
      <c r="Y22" s="26">
        <f t="shared" si="0"/>
        <v>6.4000000000000001E-2</v>
      </c>
      <c r="Z22" s="26">
        <v>0.41099999999999998</v>
      </c>
      <c r="AA22" s="27">
        <v>0.60358761134461802</v>
      </c>
      <c r="AB22">
        <f t="shared" si="1"/>
        <v>1394</v>
      </c>
      <c r="AC22">
        <f t="shared" si="2"/>
        <v>4</v>
      </c>
      <c r="AD22">
        <f t="shared" si="3"/>
        <v>0.2</v>
      </c>
      <c r="AE22">
        <f>'TP Factors'!$D$4</f>
        <v>0.98096512680287296</v>
      </c>
      <c r="AF22">
        <f t="shared" si="4"/>
        <v>0.2</v>
      </c>
    </row>
    <row r="23" spans="1:32">
      <c r="A23" s="22" t="s">
        <v>109</v>
      </c>
      <c r="B23" s="22">
        <v>14</v>
      </c>
      <c r="C23" s="22" t="s">
        <v>110</v>
      </c>
      <c r="D23" s="23">
        <v>33.47</v>
      </c>
      <c r="E23" s="22" t="s">
        <v>111</v>
      </c>
      <c r="F23" s="22">
        <v>3456</v>
      </c>
      <c r="G23" s="24">
        <v>30.5</v>
      </c>
      <c r="H23" s="22" t="s">
        <v>112</v>
      </c>
      <c r="I23" s="22" t="s">
        <v>113</v>
      </c>
      <c r="J23" s="22">
        <v>161</v>
      </c>
      <c r="K23" s="25">
        <v>131.6181272</v>
      </c>
      <c r="L23" s="25">
        <v>1083.7335557700001</v>
      </c>
      <c r="M23" s="23">
        <v>0.31</v>
      </c>
      <c r="N23" s="23">
        <v>0.08</v>
      </c>
      <c r="O23" s="22">
        <v>34827</v>
      </c>
      <c r="P23" s="22">
        <v>33910</v>
      </c>
      <c r="Q23" s="26">
        <v>34827</v>
      </c>
      <c r="R23" s="26">
        <v>3100</v>
      </c>
      <c r="S23" s="22" t="s">
        <v>124</v>
      </c>
      <c r="T23" s="26">
        <v>54.65</v>
      </c>
      <c r="U23" s="26">
        <v>1</v>
      </c>
      <c r="V23" s="26">
        <v>1.2</v>
      </c>
      <c r="W23" s="26">
        <v>6.4000000000000001E-2</v>
      </c>
      <c r="X23" s="26">
        <f t="shared" si="0"/>
        <v>1.2</v>
      </c>
      <c r="Y23" s="26">
        <f t="shared" si="0"/>
        <v>6.4000000000000001E-2</v>
      </c>
      <c r="Z23" s="26">
        <v>0.41099999999999998</v>
      </c>
      <c r="AA23" s="27">
        <v>0.24293080033053299</v>
      </c>
      <c r="AB23">
        <f t="shared" si="1"/>
        <v>561</v>
      </c>
      <c r="AC23">
        <f t="shared" si="2"/>
        <v>1</v>
      </c>
      <c r="AD23">
        <f t="shared" si="3"/>
        <v>0.1</v>
      </c>
      <c r="AE23">
        <f>'TP Factors'!$D$4</f>
        <v>0.98096512680287296</v>
      </c>
      <c r="AF23">
        <f t="shared" si="4"/>
        <v>0.1</v>
      </c>
    </row>
    <row r="24" spans="1:32">
      <c r="A24" s="22" t="s">
        <v>109</v>
      </c>
      <c r="B24" s="22">
        <v>14</v>
      </c>
      <c r="C24" s="22" t="s">
        <v>110</v>
      </c>
      <c r="D24" s="23">
        <v>33.47</v>
      </c>
      <c r="E24" s="22" t="s">
        <v>111</v>
      </c>
      <c r="F24" s="22">
        <v>3456</v>
      </c>
      <c r="G24" s="24">
        <v>3</v>
      </c>
      <c r="H24" s="22" t="s">
        <v>112</v>
      </c>
      <c r="I24" s="22" t="s">
        <v>113</v>
      </c>
      <c r="J24" s="22">
        <v>455</v>
      </c>
      <c r="K24" s="25">
        <v>237.543369146</v>
      </c>
      <c r="L24" s="25">
        <v>2117.65175159</v>
      </c>
      <c r="M24" s="23">
        <v>0.32</v>
      </c>
      <c r="N24" s="23">
        <v>0.04</v>
      </c>
      <c r="O24" s="22">
        <v>34837</v>
      </c>
      <c r="P24" s="22">
        <v>33920</v>
      </c>
      <c r="Q24" s="26">
        <v>34837</v>
      </c>
      <c r="R24" s="26">
        <v>3100</v>
      </c>
      <c r="S24" s="22" t="s">
        <v>124</v>
      </c>
      <c r="T24" s="26">
        <v>54.65</v>
      </c>
      <c r="U24" s="26">
        <v>1</v>
      </c>
      <c r="V24" s="26">
        <v>1.2</v>
      </c>
      <c r="W24" s="26">
        <v>6.4000000000000001E-2</v>
      </c>
      <c r="X24" s="26">
        <f t="shared" si="0"/>
        <v>1.2</v>
      </c>
      <c r="Y24" s="26">
        <f t="shared" si="0"/>
        <v>6.4000000000000001E-2</v>
      </c>
      <c r="Z24" s="26">
        <v>0.41099999999999998</v>
      </c>
      <c r="AA24" s="27">
        <v>3.5886598190902001E-4</v>
      </c>
      <c r="AB24">
        <f t="shared" si="1"/>
        <v>1</v>
      </c>
      <c r="AC24">
        <f t="shared" si="2"/>
        <v>0</v>
      </c>
      <c r="AD24">
        <f t="shared" si="3"/>
        <v>0</v>
      </c>
      <c r="AE24">
        <f>'TP Factors'!$D$4</f>
        <v>0.98096512680287296</v>
      </c>
      <c r="AF24">
        <f t="shared" si="4"/>
        <v>0</v>
      </c>
    </row>
    <row r="25" spans="1:32">
      <c r="A25" s="22" t="s">
        <v>109</v>
      </c>
      <c r="B25" s="22">
        <v>14</v>
      </c>
      <c r="C25" s="22" t="s">
        <v>110</v>
      </c>
      <c r="D25" s="23">
        <v>33.47</v>
      </c>
      <c r="E25" s="22" t="s">
        <v>111</v>
      </c>
      <c r="F25" s="22">
        <v>3456</v>
      </c>
      <c r="G25" s="24">
        <v>30.5</v>
      </c>
      <c r="H25" s="22" t="s">
        <v>112</v>
      </c>
      <c r="I25" s="22" t="s">
        <v>113</v>
      </c>
      <c r="J25" s="22">
        <v>6957</v>
      </c>
      <c r="K25" s="25">
        <v>2028.8415169800001</v>
      </c>
      <c r="L25" s="25">
        <v>49856.011936399998</v>
      </c>
      <c r="M25" s="23">
        <v>13.36</v>
      </c>
      <c r="N25" s="23">
        <v>3.52</v>
      </c>
      <c r="O25" s="22">
        <v>34881</v>
      </c>
      <c r="P25" s="22">
        <v>33962</v>
      </c>
      <c r="Q25" s="26">
        <v>34881</v>
      </c>
      <c r="R25" s="26">
        <v>3100</v>
      </c>
      <c r="S25" s="22" t="s">
        <v>114</v>
      </c>
      <c r="T25" s="26">
        <v>54.65</v>
      </c>
      <c r="U25" s="26">
        <v>1</v>
      </c>
      <c r="V25" s="26">
        <v>1.2</v>
      </c>
      <c r="W25" s="26">
        <v>6.4000000000000001E-2</v>
      </c>
      <c r="X25" s="26">
        <f t="shared" si="0"/>
        <v>1.2</v>
      </c>
      <c r="Y25" s="26">
        <f t="shared" si="0"/>
        <v>6.4000000000000001E-2</v>
      </c>
      <c r="Z25" s="26">
        <v>0.41099999999999998</v>
      </c>
      <c r="AA25" s="27">
        <v>12.090694879999999</v>
      </c>
      <c r="AB25">
        <f t="shared" si="1"/>
        <v>27915</v>
      </c>
      <c r="AC25">
        <f t="shared" si="2"/>
        <v>74</v>
      </c>
      <c r="AD25">
        <f t="shared" si="3"/>
        <v>3.9</v>
      </c>
      <c r="AE25">
        <f>'TP Factors'!$D$4</f>
        <v>0.98096512680287296</v>
      </c>
      <c r="AF25">
        <f t="shared" si="4"/>
        <v>3.8</v>
      </c>
    </row>
    <row r="26" spans="1:32">
      <c r="A26" s="22" t="s">
        <v>109</v>
      </c>
      <c r="B26" s="22">
        <v>14</v>
      </c>
      <c r="C26" s="22" t="s">
        <v>110</v>
      </c>
      <c r="D26" s="23">
        <v>33.47</v>
      </c>
      <c r="E26" s="22" t="s">
        <v>111</v>
      </c>
      <c r="F26" s="22">
        <v>3456</v>
      </c>
      <c r="G26" s="24">
        <v>30.5</v>
      </c>
      <c r="H26" s="22" t="s">
        <v>112</v>
      </c>
      <c r="I26" s="22" t="s">
        <v>113</v>
      </c>
      <c r="J26" s="22">
        <v>5263</v>
      </c>
      <c r="K26" s="25">
        <v>1438.14295163</v>
      </c>
      <c r="L26" s="25">
        <v>37716.997986900002</v>
      </c>
      <c r="M26" s="23">
        <v>10.1</v>
      </c>
      <c r="N26" s="23">
        <v>2.66</v>
      </c>
      <c r="O26" s="22">
        <v>35019</v>
      </c>
      <c r="P26" s="22">
        <v>34094</v>
      </c>
      <c r="Q26" s="26">
        <v>35019</v>
      </c>
      <c r="R26" s="26">
        <v>3100</v>
      </c>
      <c r="S26" s="22" t="s">
        <v>114</v>
      </c>
      <c r="T26" s="26">
        <v>54.65</v>
      </c>
      <c r="U26" s="26">
        <v>1</v>
      </c>
      <c r="V26" s="26">
        <v>1.2</v>
      </c>
      <c r="W26" s="26">
        <v>6.4000000000000001E-2</v>
      </c>
      <c r="X26" s="26">
        <f t="shared" si="0"/>
        <v>1.2</v>
      </c>
      <c r="Y26" s="26">
        <f t="shared" si="0"/>
        <v>6.4000000000000001E-2</v>
      </c>
      <c r="Z26" s="26">
        <v>0.41099999999999998</v>
      </c>
      <c r="AA26" s="27">
        <v>5.5132431922965299</v>
      </c>
      <c r="AB26">
        <f t="shared" si="1"/>
        <v>12729</v>
      </c>
      <c r="AC26">
        <f t="shared" si="2"/>
        <v>34</v>
      </c>
      <c r="AD26">
        <f t="shared" si="3"/>
        <v>1.8</v>
      </c>
      <c r="AE26">
        <f>'TP Factors'!$D$4</f>
        <v>0.98096512680287296</v>
      </c>
      <c r="AF26">
        <f t="shared" si="4"/>
        <v>1.8</v>
      </c>
    </row>
    <row r="27" spans="1:32">
      <c r="A27" s="22" t="s">
        <v>109</v>
      </c>
      <c r="B27" s="22">
        <v>14</v>
      </c>
      <c r="C27" s="22" t="s">
        <v>110</v>
      </c>
      <c r="D27" s="23">
        <v>33.47</v>
      </c>
      <c r="E27" s="22" t="s">
        <v>111</v>
      </c>
      <c r="F27" s="22">
        <v>3456</v>
      </c>
      <c r="G27" s="24">
        <v>30.5</v>
      </c>
      <c r="H27" s="22" t="s">
        <v>112</v>
      </c>
      <c r="I27" s="22" t="s">
        <v>113</v>
      </c>
      <c r="J27" s="22">
        <v>6781</v>
      </c>
      <c r="K27" s="25">
        <v>1526.24363339</v>
      </c>
      <c r="L27" s="25">
        <v>48595.086192100003</v>
      </c>
      <c r="M27" s="23">
        <v>13.02</v>
      </c>
      <c r="N27" s="23">
        <v>3.43</v>
      </c>
      <c r="O27" s="22">
        <v>35207</v>
      </c>
      <c r="P27" s="22">
        <v>34279</v>
      </c>
      <c r="Q27" s="26">
        <v>35207</v>
      </c>
      <c r="R27" s="26">
        <v>3100</v>
      </c>
      <c r="S27" s="22" t="s">
        <v>114</v>
      </c>
      <c r="T27" s="26">
        <v>54.65</v>
      </c>
      <c r="U27" s="26">
        <v>1</v>
      </c>
      <c r="V27" s="26">
        <v>1.2</v>
      </c>
      <c r="W27" s="26">
        <v>6.4000000000000001E-2</v>
      </c>
      <c r="X27" s="26">
        <f t="shared" si="0"/>
        <v>1.2</v>
      </c>
      <c r="Y27" s="26">
        <f t="shared" si="0"/>
        <v>6.4000000000000001E-2</v>
      </c>
      <c r="Z27" s="26">
        <v>0.41099999999999998</v>
      </c>
      <c r="AA27" s="27">
        <v>2.9087979282233798</v>
      </c>
      <c r="AB27">
        <f t="shared" si="1"/>
        <v>6716</v>
      </c>
      <c r="AC27">
        <f t="shared" si="2"/>
        <v>18</v>
      </c>
      <c r="AD27">
        <f t="shared" si="3"/>
        <v>0.9</v>
      </c>
      <c r="AE27">
        <f>'TP Factors'!$D$4</f>
        <v>0.98096512680287296</v>
      </c>
      <c r="AF27">
        <f t="shared" si="4"/>
        <v>0.9</v>
      </c>
    </row>
    <row r="28" spans="1:32">
      <c r="A28" s="22" t="s">
        <v>109</v>
      </c>
      <c r="B28" s="22">
        <v>14</v>
      </c>
      <c r="C28" s="22" t="s">
        <v>110</v>
      </c>
      <c r="D28" s="23">
        <v>33.47</v>
      </c>
      <c r="E28" s="22" t="s">
        <v>111</v>
      </c>
      <c r="F28" s="22">
        <v>3456</v>
      </c>
      <c r="G28" s="24">
        <v>30.5</v>
      </c>
      <c r="H28" s="22" t="s">
        <v>112</v>
      </c>
      <c r="I28" s="22" t="s">
        <v>113</v>
      </c>
      <c r="J28" s="22">
        <v>3117</v>
      </c>
      <c r="K28" s="25">
        <v>642.00478577700005</v>
      </c>
      <c r="L28" s="25">
        <v>21007.170470000001</v>
      </c>
      <c r="M28" s="23">
        <v>5.98</v>
      </c>
      <c r="N28" s="23">
        <v>1.58</v>
      </c>
      <c r="O28" s="22">
        <v>35505</v>
      </c>
      <c r="P28" s="22">
        <v>34575</v>
      </c>
      <c r="Q28" s="26">
        <v>35505</v>
      </c>
      <c r="R28" s="26">
        <v>3100</v>
      </c>
      <c r="S28" s="22" t="s">
        <v>124</v>
      </c>
      <c r="T28" s="26">
        <v>54.65</v>
      </c>
      <c r="U28" s="26">
        <v>1</v>
      </c>
      <c r="V28" s="26">
        <v>1.2</v>
      </c>
      <c r="W28" s="26">
        <v>6.4000000000000001E-2</v>
      </c>
      <c r="X28" s="26">
        <f t="shared" si="0"/>
        <v>1.2</v>
      </c>
      <c r="Y28" s="26">
        <f t="shared" si="0"/>
        <v>6.4000000000000001E-2</v>
      </c>
      <c r="Z28" s="26">
        <v>0.41099999999999998</v>
      </c>
      <c r="AA28" s="27">
        <v>5.0336459987584501</v>
      </c>
      <c r="AB28">
        <f t="shared" si="1"/>
        <v>11622</v>
      </c>
      <c r="AC28">
        <f t="shared" si="2"/>
        <v>31</v>
      </c>
      <c r="AD28">
        <f t="shared" si="3"/>
        <v>1.6</v>
      </c>
      <c r="AE28">
        <f>'TP Factors'!$D$4</f>
        <v>0.98096512680287296</v>
      </c>
      <c r="AF28">
        <f t="shared" si="4"/>
        <v>1.6</v>
      </c>
    </row>
    <row r="29" spans="1:32">
      <c r="A29" s="22" t="s">
        <v>109</v>
      </c>
      <c r="B29" s="22">
        <v>14</v>
      </c>
      <c r="C29" s="22" t="s">
        <v>110</v>
      </c>
      <c r="D29" s="23">
        <v>33.47</v>
      </c>
      <c r="E29" s="22" t="s">
        <v>111</v>
      </c>
      <c r="F29" s="22">
        <v>3456</v>
      </c>
      <c r="G29" s="24">
        <v>30.5</v>
      </c>
      <c r="H29" s="22" t="s">
        <v>112</v>
      </c>
      <c r="I29" s="22" t="s">
        <v>113</v>
      </c>
      <c r="J29" s="22">
        <v>706</v>
      </c>
      <c r="K29" s="25">
        <v>382.77688591999998</v>
      </c>
      <c r="L29" s="25">
        <v>5060.9691398699997</v>
      </c>
      <c r="M29" s="23">
        <v>1.36</v>
      </c>
      <c r="N29" s="23">
        <v>0.36</v>
      </c>
      <c r="O29" s="22">
        <v>35679</v>
      </c>
      <c r="P29" s="22">
        <v>34748</v>
      </c>
      <c r="Q29" s="26">
        <v>35679</v>
      </c>
      <c r="R29" s="26">
        <v>3100</v>
      </c>
      <c r="S29" s="22" t="s">
        <v>114</v>
      </c>
      <c r="T29" s="26">
        <v>54.65</v>
      </c>
      <c r="U29" s="26">
        <v>1</v>
      </c>
      <c r="V29" s="26">
        <v>1.2</v>
      </c>
      <c r="W29" s="26">
        <v>6.4000000000000001E-2</v>
      </c>
      <c r="X29" s="26">
        <f t="shared" si="0"/>
        <v>1.2</v>
      </c>
      <c r="Y29" s="26">
        <f t="shared" si="0"/>
        <v>6.4000000000000001E-2</v>
      </c>
      <c r="Z29" s="26">
        <v>0.41099999999999998</v>
      </c>
      <c r="AA29" s="27">
        <v>1.2472837064055899</v>
      </c>
      <c r="AB29">
        <f t="shared" si="1"/>
        <v>2880</v>
      </c>
      <c r="AC29">
        <f t="shared" si="2"/>
        <v>8</v>
      </c>
      <c r="AD29">
        <f t="shared" si="3"/>
        <v>0.4</v>
      </c>
      <c r="AE29">
        <f>'TP Factors'!$D$4</f>
        <v>0.98096512680287296</v>
      </c>
      <c r="AF29">
        <f t="shared" si="4"/>
        <v>0.4</v>
      </c>
    </row>
    <row r="30" spans="1:32">
      <c r="A30" s="22" t="s">
        <v>109</v>
      </c>
      <c r="B30" s="22">
        <v>14</v>
      </c>
      <c r="C30" s="22" t="s">
        <v>110</v>
      </c>
      <c r="D30" s="23">
        <v>33.47</v>
      </c>
      <c r="E30" s="22" t="s">
        <v>111</v>
      </c>
      <c r="F30" s="22">
        <v>3456</v>
      </c>
      <c r="G30" s="24">
        <v>30.5</v>
      </c>
      <c r="H30" s="22" t="s">
        <v>112</v>
      </c>
      <c r="I30" s="22" t="s">
        <v>113</v>
      </c>
      <c r="J30" s="22">
        <v>2297</v>
      </c>
      <c r="K30" s="25">
        <v>680.90057696899999</v>
      </c>
      <c r="L30" s="25">
        <v>16463.815935499999</v>
      </c>
      <c r="M30" s="23">
        <v>4.41</v>
      </c>
      <c r="N30" s="23">
        <v>1.1599999999999999</v>
      </c>
      <c r="O30" s="22">
        <v>35697</v>
      </c>
      <c r="P30" s="22">
        <v>34765</v>
      </c>
      <c r="Q30" s="26">
        <v>35697</v>
      </c>
      <c r="R30" s="26">
        <v>3100</v>
      </c>
      <c r="S30" s="22" t="s">
        <v>114</v>
      </c>
      <c r="T30" s="26">
        <v>54.65</v>
      </c>
      <c r="U30" s="26">
        <v>1</v>
      </c>
      <c r="V30" s="26">
        <v>1.2</v>
      </c>
      <c r="W30" s="26">
        <v>6.4000000000000001E-2</v>
      </c>
      <c r="X30" s="26">
        <f t="shared" si="0"/>
        <v>1.2</v>
      </c>
      <c r="Y30" s="26">
        <f t="shared" si="0"/>
        <v>6.4000000000000001E-2</v>
      </c>
      <c r="Z30" s="26">
        <v>0.41099999999999998</v>
      </c>
      <c r="AA30" s="27">
        <v>3.5649002752805399</v>
      </c>
      <c r="AB30">
        <f t="shared" si="1"/>
        <v>8231</v>
      </c>
      <c r="AC30">
        <f t="shared" si="2"/>
        <v>22</v>
      </c>
      <c r="AD30">
        <f t="shared" si="3"/>
        <v>1.2</v>
      </c>
      <c r="AE30">
        <f>'TP Factors'!$D$4</f>
        <v>0.98096512680287296</v>
      </c>
      <c r="AF30">
        <f t="shared" si="4"/>
        <v>1.2</v>
      </c>
    </row>
    <row r="31" spans="1:32">
      <c r="A31" s="22" t="s">
        <v>109</v>
      </c>
      <c r="B31" s="22">
        <v>14</v>
      </c>
      <c r="C31" s="22" t="s">
        <v>110</v>
      </c>
      <c r="D31" s="23">
        <v>33.47</v>
      </c>
      <c r="E31" s="22" t="s">
        <v>111</v>
      </c>
      <c r="F31" s="22">
        <v>3456</v>
      </c>
      <c r="G31" s="24">
        <v>3</v>
      </c>
      <c r="H31" s="22" t="s">
        <v>112</v>
      </c>
      <c r="I31" s="22" t="s">
        <v>113</v>
      </c>
      <c r="J31" s="22">
        <v>1413</v>
      </c>
      <c r="K31" s="25">
        <v>333.24408424299997</v>
      </c>
      <c r="L31" s="25">
        <v>6572.0473937500001</v>
      </c>
      <c r="M31" s="23">
        <v>0.99</v>
      </c>
      <c r="N31" s="23">
        <v>0.13</v>
      </c>
      <c r="O31" s="22">
        <v>35827</v>
      </c>
      <c r="P31" s="22">
        <v>34894</v>
      </c>
      <c r="Q31" s="26">
        <v>35827</v>
      </c>
      <c r="R31" s="26">
        <v>3100</v>
      </c>
      <c r="S31" s="22" t="s">
        <v>114</v>
      </c>
      <c r="T31" s="26">
        <v>54.65</v>
      </c>
      <c r="U31" s="26">
        <v>1</v>
      </c>
      <c r="V31" s="26">
        <v>1.2</v>
      </c>
      <c r="W31" s="26">
        <v>6.4000000000000001E-2</v>
      </c>
      <c r="X31" s="26">
        <f t="shared" si="0"/>
        <v>1.2</v>
      </c>
      <c r="Y31" s="26">
        <f t="shared" si="0"/>
        <v>6.4000000000000001E-2</v>
      </c>
      <c r="Z31" s="26">
        <v>0.41099999999999998</v>
      </c>
      <c r="AA31" s="27">
        <v>1.0754538322586E-4</v>
      </c>
      <c r="AB31">
        <f t="shared" si="1"/>
        <v>0</v>
      </c>
      <c r="AC31">
        <f t="shared" si="2"/>
        <v>0</v>
      </c>
      <c r="AD31">
        <f t="shared" si="3"/>
        <v>0</v>
      </c>
      <c r="AE31">
        <f>'TP Factors'!$D$4</f>
        <v>0.98096512680287296</v>
      </c>
      <c r="AF31">
        <f t="shared" si="4"/>
        <v>0</v>
      </c>
    </row>
    <row r="32" spans="1:32">
      <c r="A32" s="22" t="s">
        <v>109</v>
      </c>
      <c r="B32" s="22">
        <v>14</v>
      </c>
      <c r="C32" s="22" t="s">
        <v>110</v>
      </c>
      <c r="D32" s="23">
        <v>33.47</v>
      </c>
      <c r="E32" s="22" t="s">
        <v>111</v>
      </c>
      <c r="F32" s="22">
        <v>3456</v>
      </c>
      <c r="G32" s="24">
        <v>30.5</v>
      </c>
      <c r="H32" s="22" t="s">
        <v>112</v>
      </c>
      <c r="I32" s="22" t="s">
        <v>113</v>
      </c>
      <c r="J32" s="22">
        <v>449</v>
      </c>
      <c r="K32" s="25">
        <v>285.08829812099998</v>
      </c>
      <c r="L32" s="25">
        <v>3220.0593402899999</v>
      </c>
      <c r="M32" s="23">
        <v>0.86</v>
      </c>
      <c r="N32" s="23">
        <v>0.23</v>
      </c>
      <c r="O32" s="22">
        <v>35918</v>
      </c>
      <c r="P32" s="22">
        <v>34985</v>
      </c>
      <c r="Q32" s="26">
        <v>35918</v>
      </c>
      <c r="R32" s="26">
        <v>3100</v>
      </c>
      <c r="S32" s="22" t="s">
        <v>114</v>
      </c>
      <c r="T32" s="26">
        <v>54.65</v>
      </c>
      <c r="U32" s="26">
        <v>1</v>
      </c>
      <c r="V32" s="26">
        <v>1.2</v>
      </c>
      <c r="W32" s="26">
        <v>6.4000000000000001E-2</v>
      </c>
      <c r="X32" s="26">
        <f t="shared" si="0"/>
        <v>1.2</v>
      </c>
      <c r="Y32" s="26">
        <f t="shared" si="0"/>
        <v>6.4000000000000001E-2</v>
      </c>
      <c r="Z32" s="26">
        <v>0.41099999999999998</v>
      </c>
      <c r="AA32" s="27">
        <v>0.79569080887250898</v>
      </c>
      <c r="AB32">
        <f t="shared" si="1"/>
        <v>1837</v>
      </c>
      <c r="AC32">
        <f t="shared" si="2"/>
        <v>5</v>
      </c>
      <c r="AD32">
        <f t="shared" si="3"/>
        <v>0.3</v>
      </c>
      <c r="AE32">
        <f>'TP Factors'!$D$4</f>
        <v>0.98096512680287296</v>
      </c>
      <c r="AF32">
        <f t="shared" si="4"/>
        <v>0.3</v>
      </c>
    </row>
    <row r="33" spans="1:32">
      <c r="A33" s="22" t="s">
        <v>109</v>
      </c>
      <c r="B33" s="22">
        <v>14</v>
      </c>
      <c r="C33" s="22" t="s">
        <v>110</v>
      </c>
      <c r="D33" s="23">
        <v>33.47</v>
      </c>
      <c r="E33" s="22" t="s">
        <v>111</v>
      </c>
      <c r="F33" s="22">
        <v>3456</v>
      </c>
      <c r="G33" s="24">
        <v>3</v>
      </c>
      <c r="H33" s="22" t="s">
        <v>112</v>
      </c>
      <c r="I33" s="22" t="s">
        <v>113</v>
      </c>
      <c r="J33" s="22">
        <v>132</v>
      </c>
      <c r="K33" s="25">
        <v>129.513243442</v>
      </c>
      <c r="L33" s="25">
        <v>613.82024438099995</v>
      </c>
      <c r="M33" s="23">
        <v>0.09</v>
      </c>
      <c r="N33" s="23">
        <v>0.01</v>
      </c>
      <c r="O33" s="22">
        <v>35931</v>
      </c>
      <c r="P33" s="22">
        <v>34998</v>
      </c>
      <c r="Q33" s="26">
        <v>35931</v>
      </c>
      <c r="R33" s="26">
        <v>3100</v>
      </c>
      <c r="S33" s="22" t="s">
        <v>114</v>
      </c>
      <c r="T33" s="26">
        <v>54.65</v>
      </c>
      <c r="U33" s="26">
        <v>1</v>
      </c>
      <c r="V33" s="26">
        <v>1.2</v>
      </c>
      <c r="W33" s="26">
        <v>6.4000000000000001E-2</v>
      </c>
      <c r="X33" s="26">
        <f t="shared" si="0"/>
        <v>1.2</v>
      </c>
      <c r="Y33" s="26">
        <f t="shared" si="0"/>
        <v>6.4000000000000001E-2</v>
      </c>
      <c r="Z33" s="26">
        <v>0.41099999999999998</v>
      </c>
      <c r="AA33" s="27">
        <v>2.2987114797993701E-3</v>
      </c>
      <c r="AB33">
        <f t="shared" si="1"/>
        <v>5</v>
      </c>
      <c r="AC33">
        <f t="shared" si="2"/>
        <v>0</v>
      </c>
      <c r="AD33">
        <f t="shared" si="3"/>
        <v>0</v>
      </c>
      <c r="AE33">
        <f>'TP Factors'!$D$4</f>
        <v>0.98096512680287296</v>
      </c>
      <c r="AF33">
        <f t="shared" si="4"/>
        <v>0</v>
      </c>
    </row>
    <row r="34" spans="1:32">
      <c r="A34" s="22" t="s">
        <v>109</v>
      </c>
      <c r="B34" s="22">
        <v>14</v>
      </c>
      <c r="C34" s="22" t="s">
        <v>110</v>
      </c>
      <c r="D34" s="23">
        <v>33.47</v>
      </c>
      <c r="E34" s="22" t="s">
        <v>111</v>
      </c>
      <c r="F34" s="22">
        <v>3456</v>
      </c>
      <c r="G34" s="24">
        <v>30.5</v>
      </c>
      <c r="H34" s="22" t="s">
        <v>112</v>
      </c>
      <c r="I34" s="22" t="s">
        <v>113</v>
      </c>
      <c r="J34" s="22">
        <v>89</v>
      </c>
      <c r="K34" s="25">
        <v>127.808734824</v>
      </c>
      <c r="L34" s="25">
        <v>641.34167780400003</v>
      </c>
      <c r="M34" s="23">
        <v>0.17</v>
      </c>
      <c r="N34" s="23">
        <v>0.05</v>
      </c>
      <c r="O34" s="22">
        <v>35946</v>
      </c>
      <c r="P34" s="22">
        <v>35012</v>
      </c>
      <c r="Q34" s="26">
        <v>35946</v>
      </c>
      <c r="R34" s="26">
        <v>3100</v>
      </c>
      <c r="S34" s="22" t="s">
        <v>114</v>
      </c>
      <c r="T34" s="26">
        <v>54.65</v>
      </c>
      <c r="U34" s="26">
        <v>1</v>
      </c>
      <c r="V34" s="26">
        <v>1.2</v>
      </c>
      <c r="W34" s="26">
        <v>6.4000000000000001E-2</v>
      </c>
      <c r="X34" s="26">
        <f t="shared" si="0"/>
        <v>1.2</v>
      </c>
      <c r="Y34" s="26">
        <f t="shared" si="0"/>
        <v>6.4000000000000001E-2</v>
      </c>
      <c r="Z34" s="26">
        <v>0.41099999999999998</v>
      </c>
      <c r="AA34" s="27">
        <v>0.15847834601671701</v>
      </c>
      <c r="AB34">
        <f t="shared" si="1"/>
        <v>366</v>
      </c>
      <c r="AC34">
        <f t="shared" si="2"/>
        <v>1</v>
      </c>
      <c r="AD34">
        <f t="shared" si="3"/>
        <v>0.1</v>
      </c>
      <c r="AE34">
        <f>'TP Factors'!$D$4</f>
        <v>0.98096512680287296</v>
      </c>
      <c r="AF34">
        <f t="shared" si="4"/>
        <v>0.1</v>
      </c>
    </row>
    <row r="35" spans="1:32">
      <c r="A35" s="22" t="s">
        <v>109</v>
      </c>
      <c r="B35" s="22">
        <v>14</v>
      </c>
      <c r="C35" s="22" t="s">
        <v>110</v>
      </c>
      <c r="D35" s="23">
        <v>33.47</v>
      </c>
      <c r="E35" s="22" t="s">
        <v>111</v>
      </c>
      <c r="F35" s="22">
        <v>1234</v>
      </c>
      <c r="G35" s="24">
        <v>98</v>
      </c>
      <c r="H35" s="22" t="s">
        <v>112</v>
      </c>
      <c r="I35" s="22" t="s">
        <v>113</v>
      </c>
      <c r="J35" s="22">
        <v>13</v>
      </c>
      <c r="K35" s="25">
        <v>25.393976344399999</v>
      </c>
      <c r="L35" s="25">
        <v>34.299933071700003</v>
      </c>
      <c r="M35" s="23">
        <v>0.02</v>
      </c>
      <c r="N35" s="23">
        <v>0.01</v>
      </c>
      <c r="O35" s="22">
        <v>35955</v>
      </c>
      <c r="P35" s="22">
        <v>35021</v>
      </c>
      <c r="Q35" s="26">
        <v>35955</v>
      </c>
      <c r="R35" s="26">
        <v>3100</v>
      </c>
      <c r="S35" s="22" t="s">
        <v>114</v>
      </c>
      <c r="T35" s="26">
        <v>54.65</v>
      </c>
      <c r="U35" s="26">
        <v>1</v>
      </c>
      <c r="V35" s="26">
        <v>1.2</v>
      </c>
      <c r="W35" s="26">
        <v>6.4000000000000001E-2</v>
      </c>
      <c r="X35" s="26">
        <f t="shared" si="0"/>
        <v>1.2</v>
      </c>
      <c r="Y35" s="26">
        <f t="shared" si="0"/>
        <v>6.4000000000000001E-2</v>
      </c>
      <c r="Z35" s="26">
        <v>0.41099999999999998</v>
      </c>
      <c r="AA35" s="27">
        <v>9.3689538355749E-4</v>
      </c>
      <c r="AB35">
        <f t="shared" si="1"/>
        <v>2</v>
      </c>
      <c r="AC35">
        <f t="shared" si="2"/>
        <v>0</v>
      </c>
      <c r="AD35">
        <f t="shared" si="3"/>
        <v>0</v>
      </c>
      <c r="AE35">
        <f>'TP Factors'!$D$4</f>
        <v>0.98096512680287296</v>
      </c>
      <c r="AF35">
        <f t="shared" si="4"/>
        <v>0</v>
      </c>
    </row>
    <row r="36" spans="1:32">
      <c r="A36" s="22" t="s">
        <v>109</v>
      </c>
      <c r="B36" s="22">
        <v>14</v>
      </c>
      <c r="C36" s="22" t="s">
        <v>110</v>
      </c>
      <c r="D36" s="23">
        <v>33.47</v>
      </c>
      <c r="E36" s="22" t="s">
        <v>111</v>
      </c>
      <c r="F36" s="22">
        <v>3456</v>
      </c>
      <c r="G36" s="24">
        <v>0</v>
      </c>
      <c r="H36" s="22" t="s">
        <v>112</v>
      </c>
      <c r="I36" s="22" t="s">
        <v>113</v>
      </c>
      <c r="J36" s="22">
        <v>356</v>
      </c>
      <c r="K36" s="25">
        <v>254.14083994999999</v>
      </c>
      <c r="L36" s="25">
        <v>2254.06402471</v>
      </c>
      <c r="M36" s="23">
        <v>0</v>
      </c>
      <c r="N36" s="23">
        <v>0</v>
      </c>
      <c r="O36" s="22">
        <v>35962</v>
      </c>
      <c r="P36" s="22">
        <v>35028</v>
      </c>
      <c r="Q36" s="26">
        <v>35962</v>
      </c>
      <c r="R36" s="26">
        <v>3100</v>
      </c>
      <c r="S36" s="22" t="s">
        <v>114</v>
      </c>
      <c r="T36" s="26">
        <v>54.65</v>
      </c>
      <c r="U36" s="26">
        <v>1</v>
      </c>
      <c r="V36" s="26">
        <v>1.2</v>
      </c>
      <c r="W36" s="26">
        <v>6.4000000000000001E-2</v>
      </c>
      <c r="X36" s="26">
        <f t="shared" si="0"/>
        <v>1.2</v>
      </c>
      <c r="Y36" s="26">
        <f t="shared" si="0"/>
        <v>6.4000000000000001E-2</v>
      </c>
      <c r="Z36" s="26">
        <v>0.41099999999999998</v>
      </c>
      <c r="AA36" s="27">
        <v>8.2657828803401404E-3</v>
      </c>
      <c r="AB36">
        <f t="shared" si="1"/>
        <v>19</v>
      </c>
      <c r="AC36">
        <f t="shared" si="2"/>
        <v>0</v>
      </c>
      <c r="AD36">
        <f t="shared" si="3"/>
        <v>0</v>
      </c>
      <c r="AE36">
        <f>'TP Factors'!$D$4</f>
        <v>0.98096512680287296</v>
      </c>
      <c r="AF36">
        <f t="shared" si="4"/>
        <v>0</v>
      </c>
    </row>
    <row r="37" spans="1:32">
      <c r="A37" s="22" t="s">
        <v>109</v>
      </c>
      <c r="B37" s="22">
        <v>14</v>
      </c>
      <c r="C37" s="22" t="s">
        <v>110</v>
      </c>
      <c r="D37" s="23">
        <v>33.47</v>
      </c>
      <c r="E37" s="22" t="s">
        <v>111</v>
      </c>
      <c r="F37" s="22">
        <v>3456</v>
      </c>
      <c r="G37" s="24">
        <v>0</v>
      </c>
      <c r="H37" s="22" t="s">
        <v>112</v>
      </c>
      <c r="I37" s="22" t="s">
        <v>113</v>
      </c>
      <c r="J37" s="22">
        <v>17</v>
      </c>
      <c r="K37" s="25">
        <v>53.572934269800001</v>
      </c>
      <c r="L37" s="25">
        <v>108.686118881</v>
      </c>
      <c r="M37" s="23">
        <v>0</v>
      </c>
      <c r="N37" s="23">
        <v>0</v>
      </c>
      <c r="O37" s="22">
        <v>35963</v>
      </c>
      <c r="P37" s="22">
        <v>35029</v>
      </c>
      <c r="Q37" s="26">
        <v>35963</v>
      </c>
      <c r="R37" s="26">
        <v>3100</v>
      </c>
      <c r="S37" s="22" t="s">
        <v>114</v>
      </c>
      <c r="T37" s="26">
        <v>54.65</v>
      </c>
      <c r="U37" s="26">
        <v>1</v>
      </c>
      <c r="V37" s="26">
        <v>1.2</v>
      </c>
      <c r="W37" s="26">
        <v>6.4000000000000001E-2</v>
      </c>
      <c r="X37" s="26">
        <f t="shared" si="0"/>
        <v>1.2</v>
      </c>
      <c r="Y37" s="26">
        <f t="shared" si="0"/>
        <v>6.4000000000000001E-2</v>
      </c>
      <c r="Z37" s="26">
        <v>0.41099999999999998</v>
      </c>
      <c r="AA37" s="27">
        <v>5.4434284259062904E-3</v>
      </c>
      <c r="AB37">
        <f t="shared" si="1"/>
        <v>13</v>
      </c>
      <c r="AC37">
        <f t="shared" si="2"/>
        <v>0</v>
      </c>
      <c r="AD37">
        <f t="shared" si="3"/>
        <v>0</v>
      </c>
      <c r="AE37">
        <f>'TP Factors'!$D$4</f>
        <v>0.98096512680287296</v>
      </c>
      <c r="AF37">
        <f t="shared" si="4"/>
        <v>0</v>
      </c>
    </row>
    <row r="38" spans="1:32">
      <c r="A38" s="22" t="s">
        <v>109</v>
      </c>
      <c r="B38" s="22">
        <v>14</v>
      </c>
      <c r="C38" s="22" t="s">
        <v>110</v>
      </c>
      <c r="D38" s="23">
        <v>33.47</v>
      </c>
      <c r="E38" s="22" t="s">
        <v>111</v>
      </c>
      <c r="F38" s="22">
        <v>3456</v>
      </c>
      <c r="G38" s="24">
        <v>0</v>
      </c>
      <c r="H38" s="22" t="s">
        <v>112</v>
      </c>
      <c r="I38" s="22" t="s">
        <v>113</v>
      </c>
      <c r="J38" s="22">
        <v>4780</v>
      </c>
      <c r="K38" s="25">
        <v>1231.1276909799999</v>
      </c>
      <c r="L38" s="25">
        <v>30302.225218799998</v>
      </c>
      <c r="M38" s="23">
        <v>0</v>
      </c>
      <c r="N38" s="23">
        <v>0</v>
      </c>
      <c r="O38" s="22">
        <v>35966</v>
      </c>
      <c r="P38" s="22">
        <v>35032</v>
      </c>
      <c r="Q38" s="26">
        <v>35966</v>
      </c>
      <c r="R38" s="26">
        <v>3100</v>
      </c>
      <c r="S38" s="22" t="s">
        <v>114</v>
      </c>
      <c r="T38" s="26">
        <v>54.65</v>
      </c>
      <c r="U38" s="26">
        <v>1</v>
      </c>
      <c r="V38" s="26">
        <v>1.2</v>
      </c>
      <c r="W38" s="26">
        <v>6.4000000000000001E-2</v>
      </c>
      <c r="X38" s="26">
        <f t="shared" si="0"/>
        <v>1.2</v>
      </c>
      <c r="Y38" s="26">
        <f t="shared" si="0"/>
        <v>6.4000000000000001E-2</v>
      </c>
      <c r="Z38" s="26">
        <v>0.41099999999999998</v>
      </c>
      <c r="AA38" s="27">
        <v>1.0424111542139201E-3</v>
      </c>
      <c r="AB38">
        <f t="shared" si="1"/>
        <v>2</v>
      </c>
      <c r="AC38">
        <f t="shared" si="2"/>
        <v>0</v>
      </c>
      <c r="AD38">
        <f t="shared" si="3"/>
        <v>0</v>
      </c>
      <c r="AE38">
        <f>'TP Factors'!$D$4</f>
        <v>0.98096512680287296</v>
      </c>
      <c r="AF38">
        <f t="shared" si="4"/>
        <v>0</v>
      </c>
    </row>
    <row r="39" spans="1:32">
      <c r="A39" s="22" t="s">
        <v>109</v>
      </c>
      <c r="B39" s="22">
        <v>14</v>
      </c>
      <c r="C39" s="22" t="s">
        <v>110</v>
      </c>
      <c r="D39" s="23">
        <v>33.47</v>
      </c>
      <c r="E39" s="22" t="s">
        <v>111</v>
      </c>
      <c r="F39" s="22">
        <v>3456</v>
      </c>
      <c r="G39" s="24">
        <v>3</v>
      </c>
      <c r="H39" s="22" t="s">
        <v>112</v>
      </c>
      <c r="I39" s="22" t="s">
        <v>113</v>
      </c>
      <c r="J39" s="22">
        <v>2007</v>
      </c>
      <c r="K39" s="25">
        <v>749.903020126</v>
      </c>
      <c r="L39" s="25">
        <v>9332.7345344000005</v>
      </c>
      <c r="M39" s="23">
        <v>1.4</v>
      </c>
      <c r="N39" s="23">
        <v>0.18</v>
      </c>
      <c r="O39" s="22">
        <v>33456</v>
      </c>
      <c r="P39" s="22">
        <v>32554</v>
      </c>
      <c r="Q39" s="26">
        <v>33456</v>
      </c>
      <c r="R39" s="26">
        <v>3100</v>
      </c>
      <c r="S39" s="22" t="s">
        <v>114</v>
      </c>
      <c r="T39" s="26">
        <v>54.65</v>
      </c>
      <c r="U39" s="26">
        <v>1</v>
      </c>
      <c r="V39" s="26">
        <v>1.2</v>
      </c>
      <c r="W39" s="26">
        <v>6.4000000000000001E-2</v>
      </c>
      <c r="X39" s="26">
        <f t="shared" si="0"/>
        <v>1.2</v>
      </c>
      <c r="Y39" s="26">
        <f t="shared" si="0"/>
        <v>6.4000000000000001E-2</v>
      </c>
      <c r="Z39" s="26">
        <v>0.41099999999999998</v>
      </c>
      <c r="AA39" s="27">
        <v>1.2695383367061301E-2</v>
      </c>
      <c r="AB39">
        <f t="shared" si="1"/>
        <v>29</v>
      </c>
      <c r="AC39">
        <f t="shared" si="2"/>
        <v>0</v>
      </c>
      <c r="AD39">
        <f t="shared" si="3"/>
        <v>0</v>
      </c>
      <c r="AE39">
        <f>'TP Factors'!$D$4</f>
        <v>0.98096512680287296</v>
      </c>
      <c r="AF39">
        <f t="shared" si="4"/>
        <v>0</v>
      </c>
    </row>
    <row r="40" spans="1:32">
      <c r="A40" s="22" t="s">
        <v>109</v>
      </c>
      <c r="B40" s="22">
        <v>14</v>
      </c>
      <c r="C40" s="22" t="s">
        <v>110</v>
      </c>
      <c r="D40" s="23">
        <v>33.47</v>
      </c>
      <c r="E40" s="22" t="s">
        <v>111</v>
      </c>
      <c r="F40" s="22">
        <v>3456</v>
      </c>
      <c r="G40" s="24">
        <v>30.5</v>
      </c>
      <c r="H40" s="22" t="s">
        <v>112</v>
      </c>
      <c r="I40" s="22" t="s">
        <v>113</v>
      </c>
      <c r="J40" s="22">
        <v>4689</v>
      </c>
      <c r="K40" s="25">
        <v>1065.9392241200001</v>
      </c>
      <c r="L40" s="25">
        <v>31599.890573799999</v>
      </c>
      <c r="M40" s="23">
        <v>9</v>
      </c>
      <c r="N40" s="23">
        <v>2.37</v>
      </c>
      <c r="O40" s="22">
        <v>33491</v>
      </c>
      <c r="P40" s="22">
        <v>32589</v>
      </c>
      <c r="Q40" s="26">
        <v>33491</v>
      </c>
      <c r="R40" s="26">
        <v>3100</v>
      </c>
      <c r="S40" s="22" t="s">
        <v>124</v>
      </c>
      <c r="T40" s="26">
        <v>54.65</v>
      </c>
      <c r="U40" s="26">
        <v>1</v>
      </c>
      <c r="V40" s="26">
        <v>1.2</v>
      </c>
      <c r="W40" s="26">
        <v>6.4000000000000001E-2</v>
      </c>
      <c r="X40" s="26">
        <f t="shared" si="0"/>
        <v>1.2</v>
      </c>
      <c r="Y40" s="26">
        <f t="shared" si="0"/>
        <v>6.4000000000000001E-2</v>
      </c>
      <c r="Z40" s="26">
        <v>0.41099999999999998</v>
      </c>
      <c r="AA40" s="27">
        <v>9.5979113541458896E-2</v>
      </c>
      <c r="AB40">
        <f t="shared" si="1"/>
        <v>222</v>
      </c>
      <c r="AC40">
        <f t="shared" si="2"/>
        <v>1</v>
      </c>
      <c r="AD40">
        <f t="shared" si="3"/>
        <v>0</v>
      </c>
      <c r="AE40">
        <f>'TP Factors'!$D$4</f>
        <v>0.98096512680287296</v>
      </c>
      <c r="AF40">
        <f t="shared" si="4"/>
        <v>0</v>
      </c>
    </row>
    <row r="41" spans="1:32">
      <c r="A41" s="22" t="s">
        <v>109</v>
      </c>
      <c r="B41" s="22">
        <v>14</v>
      </c>
      <c r="C41" s="22" t="s">
        <v>110</v>
      </c>
      <c r="D41" s="23">
        <v>33.47</v>
      </c>
      <c r="E41" s="22" t="s">
        <v>111</v>
      </c>
      <c r="F41" s="22">
        <v>3456</v>
      </c>
      <c r="G41" s="24">
        <v>0</v>
      </c>
      <c r="H41" s="22" t="s">
        <v>112</v>
      </c>
      <c r="I41" s="22" t="s">
        <v>113</v>
      </c>
      <c r="J41" s="22">
        <v>560</v>
      </c>
      <c r="K41" s="25">
        <v>294.00202122799999</v>
      </c>
      <c r="L41" s="25">
        <v>3547.6446691299998</v>
      </c>
      <c r="M41" s="23">
        <v>0</v>
      </c>
      <c r="N41" s="23">
        <v>0</v>
      </c>
      <c r="O41" s="22">
        <v>33723</v>
      </c>
      <c r="P41" s="22">
        <v>32818</v>
      </c>
      <c r="Q41" s="26">
        <v>33723</v>
      </c>
      <c r="R41" s="26">
        <v>3100</v>
      </c>
      <c r="S41" s="22" t="s">
        <v>114</v>
      </c>
      <c r="T41" s="26">
        <v>54.65</v>
      </c>
      <c r="U41" s="26">
        <v>1</v>
      </c>
      <c r="V41" s="26">
        <v>1.2</v>
      </c>
      <c r="W41" s="26">
        <v>6.4000000000000001E-2</v>
      </c>
      <c r="X41" s="26">
        <f t="shared" si="0"/>
        <v>1.2</v>
      </c>
      <c r="Y41" s="26">
        <f t="shared" si="0"/>
        <v>6.4000000000000001E-2</v>
      </c>
      <c r="Z41" s="26">
        <v>0.41099999999999998</v>
      </c>
      <c r="AA41" s="27">
        <v>3.91251858166355E-3</v>
      </c>
      <c r="AB41">
        <f t="shared" si="1"/>
        <v>9</v>
      </c>
      <c r="AC41">
        <f t="shared" si="2"/>
        <v>0</v>
      </c>
      <c r="AD41">
        <f t="shared" si="3"/>
        <v>0</v>
      </c>
      <c r="AE41">
        <f>'TP Factors'!$D$4</f>
        <v>0.98096512680287296</v>
      </c>
      <c r="AF41">
        <f t="shared" si="4"/>
        <v>0</v>
      </c>
    </row>
    <row r="42" spans="1:32">
      <c r="A42" s="22" t="s">
        <v>109</v>
      </c>
      <c r="B42" s="22">
        <v>14</v>
      </c>
      <c r="C42" s="22" t="s">
        <v>110</v>
      </c>
      <c r="D42" s="23">
        <v>33.47</v>
      </c>
      <c r="E42" s="22" t="s">
        <v>111</v>
      </c>
      <c r="F42" s="22">
        <v>3456</v>
      </c>
      <c r="G42" s="24">
        <v>30.5</v>
      </c>
      <c r="H42" s="22" t="s">
        <v>112</v>
      </c>
      <c r="I42" s="22" t="s">
        <v>113</v>
      </c>
      <c r="J42" s="22">
        <v>252</v>
      </c>
      <c r="K42" s="25">
        <v>190.26625921199999</v>
      </c>
      <c r="L42" s="25">
        <v>1601.9731957199999</v>
      </c>
      <c r="M42" s="23">
        <v>0.48</v>
      </c>
      <c r="N42" s="23">
        <v>0.13</v>
      </c>
      <c r="O42" s="22">
        <v>34095</v>
      </c>
      <c r="P42" s="22">
        <v>33183</v>
      </c>
      <c r="Q42" s="26">
        <v>34095</v>
      </c>
      <c r="R42" s="26">
        <v>3100</v>
      </c>
      <c r="S42" s="22" t="s">
        <v>130</v>
      </c>
      <c r="T42" s="26">
        <v>54.65</v>
      </c>
      <c r="U42" s="26">
        <v>1</v>
      </c>
      <c r="V42" s="26">
        <v>1.2</v>
      </c>
      <c r="W42" s="26">
        <v>6.4000000000000001E-2</v>
      </c>
      <c r="X42" s="26">
        <f t="shared" si="0"/>
        <v>1.2</v>
      </c>
      <c r="Y42" s="26">
        <f t="shared" si="0"/>
        <v>6.4000000000000001E-2</v>
      </c>
      <c r="Z42" s="26">
        <v>0.41099999999999998</v>
      </c>
      <c r="AA42" s="27">
        <v>0.39475811690997997</v>
      </c>
      <c r="AB42">
        <f t="shared" si="1"/>
        <v>911</v>
      </c>
      <c r="AC42">
        <f t="shared" si="2"/>
        <v>2</v>
      </c>
      <c r="AD42">
        <f t="shared" si="3"/>
        <v>0.1</v>
      </c>
      <c r="AE42">
        <f>'TP Factors'!$D$4</f>
        <v>0.98096512680287296</v>
      </c>
      <c r="AF42">
        <f t="shared" si="4"/>
        <v>0.1</v>
      </c>
    </row>
    <row r="43" spans="1:32">
      <c r="A43" s="22" t="s">
        <v>109</v>
      </c>
      <c r="B43" s="22">
        <v>14</v>
      </c>
      <c r="C43" s="22" t="s">
        <v>110</v>
      </c>
      <c r="D43" s="23">
        <v>33.47</v>
      </c>
      <c r="E43" s="22" t="s">
        <v>111</v>
      </c>
      <c r="F43" s="22">
        <v>3456</v>
      </c>
      <c r="G43" s="24">
        <v>30.5</v>
      </c>
      <c r="H43" s="22" t="s">
        <v>112</v>
      </c>
      <c r="I43" s="22" t="s">
        <v>113</v>
      </c>
      <c r="J43" s="22">
        <v>1068</v>
      </c>
      <c r="K43" s="25">
        <v>462.94755747300002</v>
      </c>
      <c r="L43" s="25">
        <v>7196.8250314999996</v>
      </c>
      <c r="M43" s="23">
        <v>2.0499999999999998</v>
      </c>
      <c r="N43" s="23">
        <v>0.54</v>
      </c>
      <c r="O43" s="22">
        <v>34099</v>
      </c>
      <c r="P43" s="22">
        <v>33187</v>
      </c>
      <c r="Q43" s="26">
        <v>34099</v>
      </c>
      <c r="R43" s="26">
        <v>3100</v>
      </c>
      <c r="S43" s="22" t="s">
        <v>124</v>
      </c>
      <c r="T43" s="26">
        <v>54.65</v>
      </c>
      <c r="U43" s="26">
        <v>1</v>
      </c>
      <c r="V43" s="26">
        <v>1.2</v>
      </c>
      <c r="W43" s="26">
        <v>6.4000000000000001E-2</v>
      </c>
      <c r="X43" s="26">
        <f t="shared" si="0"/>
        <v>1.2</v>
      </c>
      <c r="Y43" s="26">
        <f t="shared" si="0"/>
        <v>6.4000000000000001E-2</v>
      </c>
      <c r="Z43" s="26">
        <v>0.41099999999999998</v>
      </c>
      <c r="AA43" s="27">
        <v>1.77483814189428</v>
      </c>
      <c r="AB43">
        <f t="shared" si="1"/>
        <v>4098</v>
      </c>
      <c r="AC43">
        <f t="shared" si="2"/>
        <v>11</v>
      </c>
      <c r="AD43">
        <f t="shared" si="3"/>
        <v>0.6</v>
      </c>
      <c r="AE43">
        <f>'TP Factors'!$D$4</f>
        <v>0.98096512680287296</v>
      </c>
      <c r="AF43">
        <f t="shared" si="4"/>
        <v>0.6</v>
      </c>
    </row>
    <row r="44" spans="1:32">
      <c r="A44" s="22" t="s">
        <v>109</v>
      </c>
      <c r="B44" s="22">
        <v>14</v>
      </c>
      <c r="C44" s="22" t="s">
        <v>110</v>
      </c>
      <c r="D44" s="23">
        <v>33.47</v>
      </c>
      <c r="E44" s="22" t="s">
        <v>111</v>
      </c>
      <c r="F44" s="22">
        <v>3456</v>
      </c>
      <c r="G44" s="24">
        <v>0</v>
      </c>
      <c r="H44" s="22" t="s">
        <v>112</v>
      </c>
      <c r="I44" s="22" t="s">
        <v>113</v>
      </c>
      <c r="J44" s="22">
        <v>1946</v>
      </c>
      <c r="K44" s="25">
        <v>518.75730070600002</v>
      </c>
      <c r="L44" s="25">
        <v>12332.9973777</v>
      </c>
      <c r="M44" s="23">
        <v>0</v>
      </c>
      <c r="N44" s="23">
        <v>0</v>
      </c>
      <c r="O44" s="22">
        <v>34197</v>
      </c>
      <c r="P44" s="22">
        <v>33285</v>
      </c>
      <c r="Q44" s="26">
        <v>34197</v>
      </c>
      <c r="R44" s="26">
        <v>3100</v>
      </c>
      <c r="S44" s="22" t="s">
        <v>124</v>
      </c>
      <c r="T44" s="26">
        <v>54.65</v>
      </c>
      <c r="U44" s="26">
        <v>1</v>
      </c>
      <c r="V44" s="26">
        <v>1.2</v>
      </c>
      <c r="W44" s="26">
        <v>6.4000000000000001E-2</v>
      </c>
      <c r="X44" s="26">
        <f t="shared" si="0"/>
        <v>1.2</v>
      </c>
      <c r="Y44" s="26">
        <f t="shared" si="0"/>
        <v>6.4000000000000001E-2</v>
      </c>
      <c r="Z44" s="26">
        <v>0.41099999999999998</v>
      </c>
      <c r="AA44" s="27">
        <v>2.28438727206993E-2</v>
      </c>
      <c r="AB44">
        <f t="shared" si="1"/>
        <v>53</v>
      </c>
      <c r="AC44">
        <f t="shared" si="2"/>
        <v>0</v>
      </c>
      <c r="AD44">
        <f t="shared" si="3"/>
        <v>0</v>
      </c>
      <c r="AE44">
        <f>'TP Factors'!$D$4</f>
        <v>0.98096512680287296</v>
      </c>
      <c r="AF44">
        <f t="shared" si="4"/>
        <v>0</v>
      </c>
    </row>
    <row r="45" spans="1:32">
      <c r="A45" s="22" t="s">
        <v>109</v>
      </c>
      <c r="B45" s="22">
        <v>14</v>
      </c>
      <c r="C45" s="22" t="s">
        <v>110</v>
      </c>
      <c r="D45" s="23">
        <v>33.47</v>
      </c>
      <c r="E45" s="22" t="s">
        <v>111</v>
      </c>
      <c r="F45" s="22">
        <v>3456</v>
      </c>
      <c r="G45" s="24">
        <v>0</v>
      </c>
      <c r="H45" s="22" t="s">
        <v>112</v>
      </c>
      <c r="I45" s="22" t="s">
        <v>113</v>
      </c>
      <c r="J45" s="22">
        <v>2644</v>
      </c>
      <c r="K45" s="25">
        <v>1659.1543073</v>
      </c>
      <c r="L45" s="25">
        <v>16761.7160253</v>
      </c>
      <c r="M45" s="23">
        <v>0</v>
      </c>
      <c r="N45" s="23">
        <v>0</v>
      </c>
      <c r="O45" s="22">
        <v>34213</v>
      </c>
      <c r="P45" s="22">
        <v>33301</v>
      </c>
      <c r="Q45" s="26">
        <v>34213</v>
      </c>
      <c r="R45" s="26">
        <v>3100</v>
      </c>
      <c r="S45" s="22" t="s">
        <v>130</v>
      </c>
      <c r="T45" s="26">
        <v>54.65</v>
      </c>
      <c r="U45" s="26">
        <v>1</v>
      </c>
      <c r="V45" s="26">
        <v>1.2</v>
      </c>
      <c r="W45" s="26">
        <v>6.4000000000000001E-2</v>
      </c>
      <c r="X45" s="26">
        <f t="shared" si="0"/>
        <v>1.2</v>
      </c>
      <c r="Y45" s="26">
        <f t="shared" si="0"/>
        <v>6.4000000000000001E-2</v>
      </c>
      <c r="Z45" s="26">
        <v>0.41099999999999998</v>
      </c>
      <c r="AA45" s="27">
        <v>8.2003304491222395E-2</v>
      </c>
      <c r="AB45">
        <f t="shared" si="1"/>
        <v>189</v>
      </c>
      <c r="AC45">
        <f t="shared" si="2"/>
        <v>1</v>
      </c>
      <c r="AD45">
        <f t="shared" si="3"/>
        <v>0</v>
      </c>
      <c r="AE45">
        <f>'TP Factors'!$D$4</f>
        <v>0.98096512680287296</v>
      </c>
      <c r="AF45">
        <f t="shared" si="4"/>
        <v>0</v>
      </c>
    </row>
    <row r="46" spans="1:32">
      <c r="A46" s="22" t="s">
        <v>109</v>
      </c>
      <c r="B46" s="22">
        <v>14</v>
      </c>
      <c r="C46" s="22" t="s">
        <v>110</v>
      </c>
      <c r="D46" s="23">
        <v>33.47</v>
      </c>
      <c r="E46" s="22" t="s">
        <v>111</v>
      </c>
      <c r="F46" s="22">
        <v>3456</v>
      </c>
      <c r="G46" s="24">
        <v>30.5</v>
      </c>
      <c r="H46" s="22" t="s">
        <v>112</v>
      </c>
      <c r="I46" s="22" t="s">
        <v>113</v>
      </c>
      <c r="J46" s="22">
        <v>36631</v>
      </c>
      <c r="K46" s="25">
        <v>6329.3754514800003</v>
      </c>
      <c r="L46" s="25">
        <v>262518.21236900002</v>
      </c>
      <c r="M46" s="23">
        <v>70.33</v>
      </c>
      <c r="N46" s="23">
        <v>18.54</v>
      </c>
      <c r="O46" s="22">
        <v>34217</v>
      </c>
      <c r="P46" s="22">
        <v>33305</v>
      </c>
      <c r="Q46" s="26">
        <v>34217</v>
      </c>
      <c r="R46" s="26">
        <v>3100</v>
      </c>
      <c r="S46" s="22" t="s">
        <v>114</v>
      </c>
      <c r="T46" s="26">
        <v>54.65</v>
      </c>
      <c r="U46" s="26">
        <v>1</v>
      </c>
      <c r="V46" s="26">
        <v>1.2</v>
      </c>
      <c r="W46" s="26">
        <v>6.4000000000000001E-2</v>
      </c>
      <c r="X46" s="26">
        <f t="shared" si="0"/>
        <v>1.2</v>
      </c>
      <c r="Y46" s="26">
        <f t="shared" si="0"/>
        <v>6.4000000000000001E-2</v>
      </c>
      <c r="Z46" s="26">
        <v>0.41099999999999998</v>
      </c>
      <c r="AA46" s="27">
        <v>42.322228247300004</v>
      </c>
      <c r="AB46">
        <f t="shared" si="1"/>
        <v>97713</v>
      </c>
      <c r="AC46">
        <f t="shared" si="2"/>
        <v>259</v>
      </c>
      <c r="AD46">
        <f t="shared" si="3"/>
        <v>13.8</v>
      </c>
      <c r="AE46">
        <f>'TP Factors'!$D$4</f>
        <v>0.98096512680287296</v>
      </c>
      <c r="AF46">
        <f t="shared" si="4"/>
        <v>13.5</v>
      </c>
    </row>
    <row r="47" spans="1:32">
      <c r="A47" s="22" t="s">
        <v>109</v>
      </c>
      <c r="B47" s="22">
        <v>14</v>
      </c>
      <c r="C47" s="22" t="s">
        <v>110</v>
      </c>
      <c r="D47" s="23">
        <v>33.47</v>
      </c>
      <c r="E47" s="22" t="s">
        <v>111</v>
      </c>
      <c r="F47" s="22">
        <v>3456</v>
      </c>
      <c r="G47" s="24">
        <v>30.5</v>
      </c>
      <c r="H47" s="22" t="s">
        <v>112</v>
      </c>
      <c r="I47" s="22" t="s">
        <v>113</v>
      </c>
      <c r="J47" s="22">
        <v>548</v>
      </c>
      <c r="K47" s="25">
        <v>317.31101822800002</v>
      </c>
      <c r="L47" s="25">
        <v>3693.2662763399999</v>
      </c>
      <c r="M47" s="23">
        <v>1.05</v>
      </c>
      <c r="N47" s="23">
        <v>0.28000000000000003</v>
      </c>
      <c r="O47" s="22">
        <v>34312</v>
      </c>
      <c r="P47" s="22">
        <v>33397</v>
      </c>
      <c r="Q47" s="26">
        <v>34312</v>
      </c>
      <c r="R47" s="26">
        <v>3100</v>
      </c>
      <c r="S47" s="22" t="s">
        <v>124</v>
      </c>
      <c r="T47" s="26">
        <v>54.65</v>
      </c>
      <c r="U47" s="26">
        <v>1</v>
      </c>
      <c r="V47" s="26">
        <v>1.2</v>
      </c>
      <c r="W47" s="26">
        <v>6.4000000000000001E-2</v>
      </c>
      <c r="X47" s="26">
        <f t="shared" si="0"/>
        <v>1.2</v>
      </c>
      <c r="Y47" s="26">
        <f t="shared" si="0"/>
        <v>6.4000000000000001E-2</v>
      </c>
      <c r="Z47" s="26">
        <v>0.41099999999999998</v>
      </c>
      <c r="AA47" s="27">
        <v>0.90601182358320398</v>
      </c>
      <c r="AB47">
        <f t="shared" si="1"/>
        <v>2092</v>
      </c>
      <c r="AC47">
        <f t="shared" si="2"/>
        <v>6</v>
      </c>
      <c r="AD47">
        <f t="shared" si="3"/>
        <v>0.3</v>
      </c>
      <c r="AE47">
        <f>'TP Factors'!$D$4</f>
        <v>0.98096512680287296</v>
      </c>
      <c r="AF47">
        <f t="shared" si="4"/>
        <v>0.3</v>
      </c>
    </row>
    <row r="48" spans="1:32">
      <c r="A48" s="22" t="s">
        <v>109</v>
      </c>
      <c r="B48" s="22">
        <v>14</v>
      </c>
      <c r="C48" s="22" t="s">
        <v>110</v>
      </c>
      <c r="D48" s="23">
        <v>33.47</v>
      </c>
      <c r="E48" s="22" t="s">
        <v>111</v>
      </c>
      <c r="F48" s="22">
        <v>3456</v>
      </c>
      <c r="G48" s="24">
        <v>0</v>
      </c>
      <c r="H48" s="22" t="s">
        <v>112</v>
      </c>
      <c r="I48" s="22" t="s">
        <v>113</v>
      </c>
      <c r="J48" s="22">
        <v>389</v>
      </c>
      <c r="K48" s="25">
        <v>235.54756687700001</v>
      </c>
      <c r="L48" s="25">
        <v>2464.14654716</v>
      </c>
      <c r="M48" s="23">
        <v>0</v>
      </c>
      <c r="N48" s="23">
        <v>0</v>
      </c>
      <c r="O48" s="22">
        <v>34325</v>
      </c>
      <c r="P48" s="22">
        <v>33410</v>
      </c>
      <c r="Q48" s="26">
        <v>34325</v>
      </c>
      <c r="R48" s="26">
        <v>3100</v>
      </c>
      <c r="S48" s="22" t="s">
        <v>114</v>
      </c>
      <c r="T48" s="26">
        <v>54.65</v>
      </c>
      <c r="U48" s="26">
        <v>1</v>
      </c>
      <c r="V48" s="26">
        <v>1.2</v>
      </c>
      <c r="W48" s="26">
        <v>6.4000000000000001E-2</v>
      </c>
      <c r="X48" s="26">
        <f t="shared" si="0"/>
        <v>1.2</v>
      </c>
      <c r="Y48" s="26">
        <f t="shared" si="0"/>
        <v>6.4000000000000001E-2</v>
      </c>
      <c r="Z48" s="26">
        <v>0.41099999999999998</v>
      </c>
      <c r="AA48" s="27">
        <v>1.02768023177127E-2</v>
      </c>
      <c r="AB48">
        <f t="shared" si="1"/>
        <v>24</v>
      </c>
      <c r="AC48">
        <f t="shared" si="2"/>
        <v>0</v>
      </c>
      <c r="AD48">
        <f t="shared" si="3"/>
        <v>0</v>
      </c>
      <c r="AE48">
        <f>'TP Factors'!$D$4</f>
        <v>0.98096512680287296</v>
      </c>
      <c r="AF48">
        <f t="shared" si="4"/>
        <v>0</v>
      </c>
    </row>
    <row r="49" spans="1:32">
      <c r="A49" s="22" t="s">
        <v>109</v>
      </c>
      <c r="B49" s="22">
        <v>14</v>
      </c>
      <c r="C49" s="22" t="s">
        <v>110</v>
      </c>
      <c r="D49" s="23">
        <v>33.47</v>
      </c>
      <c r="E49" s="22" t="s">
        <v>111</v>
      </c>
      <c r="F49" s="22">
        <v>1234</v>
      </c>
      <c r="G49" s="24">
        <v>0</v>
      </c>
      <c r="H49" s="22" t="s">
        <v>112</v>
      </c>
      <c r="I49" s="22" t="s">
        <v>113</v>
      </c>
      <c r="J49" s="22">
        <v>299</v>
      </c>
      <c r="K49" s="25">
        <v>160.80965476200001</v>
      </c>
      <c r="L49" s="25">
        <v>1148.0716987200001</v>
      </c>
      <c r="M49" s="23">
        <v>0.18</v>
      </c>
      <c r="N49" s="23">
        <v>0.04</v>
      </c>
      <c r="O49" s="22">
        <v>34362</v>
      </c>
      <c r="P49" s="22">
        <v>33447</v>
      </c>
      <c r="Q49" s="26">
        <v>34362</v>
      </c>
      <c r="R49" s="26">
        <v>3100</v>
      </c>
      <c r="S49" s="22" t="s">
        <v>124</v>
      </c>
      <c r="T49" s="26">
        <v>54.65</v>
      </c>
      <c r="U49" s="26">
        <v>1</v>
      </c>
      <c r="V49" s="26">
        <v>1.2</v>
      </c>
      <c r="W49" s="26">
        <v>6.4000000000000001E-2</v>
      </c>
      <c r="X49" s="26">
        <f t="shared" si="0"/>
        <v>1.2</v>
      </c>
      <c r="Y49" s="26">
        <f t="shared" si="0"/>
        <v>6.4000000000000001E-2</v>
      </c>
      <c r="Z49" s="26">
        <v>0.41099999999999998</v>
      </c>
      <c r="AA49" s="27">
        <v>3.6556291261108999E-4</v>
      </c>
      <c r="AB49">
        <f t="shared" si="1"/>
        <v>1</v>
      </c>
      <c r="AC49">
        <f t="shared" si="2"/>
        <v>0</v>
      </c>
      <c r="AD49">
        <f t="shared" si="3"/>
        <v>0</v>
      </c>
      <c r="AE49">
        <f>'TP Factors'!$D$4</f>
        <v>0.98096512680287296</v>
      </c>
      <c r="AF49">
        <f t="shared" si="4"/>
        <v>0</v>
      </c>
    </row>
    <row r="50" spans="1:32">
      <c r="A50" s="22" t="s">
        <v>109</v>
      </c>
      <c r="B50" s="22">
        <v>14</v>
      </c>
      <c r="C50" s="22" t="s">
        <v>110</v>
      </c>
      <c r="D50" s="23">
        <v>33.47</v>
      </c>
      <c r="E50" s="22" t="s">
        <v>111</v>
      </c>
      <c r="F50" s="22">
        <v>1234</v>
      </c>
      <c r="G50" s="24">
        <v>0</v>
      </c>
      <c r="H50" s="22" t="s">
        <v>112</v>
      </c>
      <c r="I50" s="22" t="s">
        <v>113</v>
      </c>
      <c r="J50" s="22">
        <v>27</v>
      </c>
      <c r="K50" s="25">
        <v>45.412661014199998</v>
      </c>
      <c r="L50" s="25">
        <v>105.499776465</v>
      </c>
      <c r="M50" s="23">
        <v>0.02</v>
      </c>
      <c r="N50" s="23">
        <v>0</v>
      </c>
      <c r="O50" s="22">
        <v>34369</v>
      </c>
      <c r="P50" s="22">
        <v>33454</v>
      </c>
      <c r="Q50" s="26">
        <v>34369</v>
      </c>
      <c r="R50" s="26">
        <v>3100</v>
      </c>
      <c r="S50" s="22" t="s">
        <v>114</v>
      </c>
      <c r="T50" s="26">
        <v>54.65</v>
      </c>
      <c r="U50" s="26">
        <v>1</v>
      </c>
      <c r="V50" s="26">
        <v>1.2</v>
      </c>
      <c r="W50" s="26">
        <v>6.4000000000000001E-2</v>
      </c>
      <c r="X50" s="26">
        <f t="shared" si="0"/>
        <v>1.2</v>
      </c>
      <c r="Y50" s="26">
        <f t="shared" si="0"/>
        <v>6.4000000000000001E-2</v>
      </c>
      <c r="Z50" s="26">
        <v>0.41099999999999998</v>
      </c>
      <c r="AA50" s="27">
        <v>3.1281569427760999E-4</v>
      </c>
      <c r="AB50">
        <f t="shared" si="1"/>
        <v>1</v>
      </c>
      <c r="AC50">
        <f t="shared" si="2"/>
        <v>0</v>
      </c>
      <c r="AD50">
        <f t="shared" si="3"/>
        <v>0</v>
      </c>
      <c r="AE50">
        <f>'TP Factors'!$D$4</f>
        <v>0.98096512680287296</v>
      </c>
      <c r="AF50">
        <f t="shared" si="4"/>
        <v>0</v>
      </c>
    </row>
    <row r="51" spans="1:32">
      <c r="A51" s="22" t="s">
        <v>109</v>
      </c>
      <c r="B51" s="22">
        <v>14</v>
      </c>
      <c r="C51" s="22" t="s">
        <v>110</v>
      </c>
      <c r="D51" s="23">
        <v>33.47</v>
      </c>
      <c r="E51" s="22" t="s">
        <v>111</v>
      </c>
      <c r="F51" s="22">
        <v>3456</v>
      </c>
      <c r="G51" s="24">
        <v>30.5</v>
      </c>
      <c r="H51" s="22" t="s">
        <v>112</v>
      </c>
      <c r="I51" s="22" t="s">
        <v>113</v>
      </c>
      <c r="J51" s="22">
        <v>6005</v>
      </c>
      <c r="K51" s="25">
        <v>1882.5379706000001</v>
      </c>
      <c r="L51" s="25">
        <v>40467.520365299999</v>
      </c>
      <c r="M51" s="23">
        <v>11.53</v>
      </c>
      <c r="N51" s="23">
        <v>3.04</v>
      </c>
      <c r="O51" s="22">
        <v>34387</v>
      </c>
      <c r="P51" s="22">
        <v>33471</v>
      </c>
      <c r="Q51" s="26">
        <v>34387</v>
      </c>
      <c r="R51" s="26">
        <v>3100</v>
      </c>
      <c r="S51" s="22" t="s">
        <v>124</v>
      </c>
      <c r="T51" s="26">
        <v>54.65</v>
      </c>
      <c r="U51" s="26">
        <v>1</v>
      </c>
      <c r="V51" s="26">
        <v>1.2</v>
      </c>
      <c r="W51" s="26">
        <v>6.4000000000000001E-2</v>
      </c>
      <c r="X51" s="26">
        <f t="shared" si="0"/>
        <v>1.2</v>
      </c>
      <c r="Y51" s="26">
        <f t="shared" si="0"/>
        <v>6.4000000000000001E-2</v>
      </c>
      <c r="Z51" s="26">
        <v>0.41099999999999998</v>
      </c>
      <c r="AA51" s="27">
        <v>9.7452932176370197</v>
      </c>
      <c r="AB51">
        <f t="shared" si="1"/>
        <v>22500</v>
      </c>
      <c r="AC51">
        <f t="shared" si="2"/>
        <v>60</v>
      </c>
      <c r="AD51">
        <f t="shared" si="3"/>
        <v>3.2</v>
      </c>
      <c r="AE51">
        <f>'TP Factors'!$D$4</f>
        <v>0.98096512680287296</v>
      </c>
      <c r="AF51">
        <f t="shared" si="4"/>
        <v>3.1</v>
      </c>
    </row>
    <row r="52" spans="1:32">
      <c r="A52" s="22" t="s">
        <v>109</v>
      </c>
      <c r="B52" s="22">
        <v>14</v>
      </c>
      <c r="C52" s="22" t="s">
        <v>110</v>
      </c>
      <c r="D52" s="23">
        <v>33.47</v>
      </c>
      <c r="E52" s="22" t="s">
        <v>111</v>
      </c>
      <c r="F52" s="22">
        <v>3456</v>
      </c>
      <c r="G52" s="24">
        <v>0</v>
      </c>
      <c r="H52" s="22" t="s">
        <v>112</v>
      </c>
      <c r="I52" s="22" t="s">
        <v>113</v>
      </c>
      <c r="J52" s="22">
        <v>1299</v>
      </c>
      <c r="K52" s="25">
        <v>732.41008269600002</v>
      </c>
      <c r="L52" s="25">
        <v>8234.1735281199999</v>
      </c>
      <c r="M52" s="23">
        <v>0</v>
      </c>
      <c r="N52" s="23">
        <v>0</v>
      </c>
      <c r="O52" s="22">
        <v>34399</v>
      </c>
      <c r="P52" s="22">
        <v>33483</v>
      </c>
      <c r="Q52" s="26">
        <v>34399</v>
      </c>
      <c r="R52" s="26">
        <v>3100</v>
      </c>
      <c r="S52" s="22" t="s">
        <v>114</v>
      </c>
      <c r="T52" s="26">
        <v>54.65</v>
      </c>
      <c r="U52" s="26">
        <v>1</v>
      </c>
      <c r="V52" s="26">
        <v>1.2</v>
      </c>
      <c r="W52" s="26">
        <v>6.4000000000000001E-2</v>
      </c>
      <c r="X52" s="26">
        <f t="shared" si="0"/>
        <v>1.2</v>
      </c>
      <c r="Y52" s="26">
        <f t="shared" si="0"/>
        <v>6.4000000000000001E-2</v>
      </c>
      <c r="Z52" s="26">
        <v>0.41099999999999998</v>
      </c>
      <c r="AA52" s="27">
        <v>4.7106894782483798E-3</v>
      </c>
      <c r="AB52">
        <f t="shared" si="1"/>
        <v>11</v>
      </c>
      <c r="AC52">
        <f t="shared" si="2"/>
        <v>0</v>
      </c>
      <c r="AD52">
        <f t="shared" si="3"/>
        <v>0</v>
      </c>
      <c r="AE52">
        <f>'TP Factors'!$D$4</f>
        <v>0.98096512680287296</v>
      </c>
      <c r="AF52">
        <f t="shared" si="4"/>
        <v>0</v>
      </c>
    </row>
    <row r="53" spans="1:32">
      <c r="A53" s="22" t="s">
        <v>109</v>
      </c>
      <c r="B53" s="22">
        <v>14</v>
      </c>
      <c r="C53" s="22" t="s">
        <v>110</v>
      </c>
      <c r="D53" s="23">
        <v>33.47</v>
      </c>
      <c r="E53" s="22" t="s">
        <v>111</v>
      </c>
      <c r="F53" s="22">
        <v>3456</v>
      </c>
      <c r="G53" s="24">
        <v>30.5</v>
      </c>
      <c r="H53" s="22" t="s">
        <v>112</v>
      </c>
      <c r="I53" s="22" t="s">
        <v>113</v>
      </c>
      <c r="J53" s="22">
        <v>1404</v>
      </c>
      <c r="K53" s="25">
        <v>434.31562601000002</v>
      </c>
      <c r="L53" s="25">
        <v>8929.1946790399998</v>
      </c>
      <c r="M53" s="23">
        <v>2.7</v>
      </c>
      <c r="N53" s="23">
        <v>0.71</v>
      </c>
      <c r="O53" s="22">
        <v>34407</v>
      </c>
      <c r="P53" s="22">
        <v>33491</v>
      </c>
      <c r="Q53" s="26">
        <v>34407</v>
      </c>
      <c r="R53" s="26">
        <v>3100</v>
      </c>
      <c r="S53" s="22" t="s">
        <v>130</v>
      </c>
      <c r="T53" s="26">
        <v>54.65</v>
      </c>
      <c r="U53" s="26">
        <v>1</v>
      </c>
      <c r="V53" s="26">
        <v>1.2</v>
      </c>
      <c r="W53" s="26">
        <v>6.4000000000000001E-2</v>
      </c>
      <c r="X53" s="26">
        <f t="shared" si="0"/>
        <v>1.2</v>
      </c>
      <c r="Y53" s="26">
        <f t="shared" si="0"/>
        <v>6.4000000000000001E-2</v>
      </c>
      <c r="Z53" s="26">
        <v>0.41099999999999998</v>
      </c>
      <c r="AA53" s="27">
        <v>2.20565387422509</v>
      </c>
      <c r="AB53">
        <f t="shared" si="1"/>
        <v>5092</v>
      </c>
      <c r="AC53">
        <f t="shared" si="2"/>
        <v>13</v>
      </c>
      <c r="AD53">
        <f t="shared" si="3"/>
        <v>0.7</v>
      </c>
      <c r="AE53">
        <f>'TP Factors'!$D$4</f>
        <v>0.98096512680287296</v>
      </c>
      <c r="AF53">
        <f t="shared" si="4"/>
        <v>0.7</v>
      </c>
    </row>
    <row r="54" spans="1:32">
      <c r="A54" s="22" t="s">
        <v>109</v>
      </c>
      <c r="B54" s="22">
        <v>14</v>
      </c>
      <c r="C54" s="22" t="s">
        <v>110</v>
      </c>
      <c r="D54" s="23">
        <v>33.47</v>
      </c>
      <c r="E54" s="22" t="s">
        <v>111</v>
      </c>
      <c r="F54" s="22">
        <v>3456</v>
      </c>
      <c r="G54" s="24">
        <v>0</v>
      </c>
      <c r="H54" s="22" t="s">
        <v>112</v>
      </c>
      <c r="I54" s="22" t="s">
        <v>113</v>
      </c>
      <c r="J54" s="22">
        <v>831</v>
      </c>
      <c r="K54" s="25">
        <v>477.04904215900001</v>
      </c>
      <c r="L54" s="25">
        <v>5269.69058451</v>
      </c>
      <c r="M54" s="23">
        <v>0</v>
      </c>
      <c r="N54" s="23">
        <v>0</v>
      </c>
      <c r="O54" s="22">
        <v>34507</v>
      </c>
      <c r="P54" s="22">
        <v>33590</v>
      </c>
      <c r="Q54" s="26">
        <v>34507</v>
      </c>
      <c r="R54" s="26">
        <v>3100</v>
      </c>
      <c r="S54" s="22" t="s">
        <v>114</v>
      </c>
      <c r="T54" s="26">
        <v>54.65</v>
      </c>
      <c r="U54" s="26">
        <v>1</v>
      </c>
      <c r="V54" s="26">
        <v>1.2</v>
      </c>
      <c r="W54" s="26">
        <v>6.4000000000000001E-2</v>
      </c>
      <c r="X54" s="26">
        <f t="shared" si="0"/>
        <v>1.2</v>
      </c>
      <c r="Y54" s="26">
        <f t="shared" si="0"/>
        <v>6.4000000000000001E-2</v>
      </c>
      <c r="Z54" s="26">
        <v>0.41099999999999998</v>
      </c>
      <c r="AA54" s="27">
        <v>1.48718487099303E-2</v>
      </c>
      <c r="AB54">
        <f t="shared" si="1"/>
        <v>34</v>
      </c>
      <c r="AC54">
        <f t="shared" si="2"/>
        <v>0</v>
      </c>
      <c r="AD54">
        <f t="shared" si="3"/>
        <v>0</v>
      </c>
      <c r="AE54">
        <f>'TP Factors'!$D$4</f>
        <v>0.98096512680287296</v>
      </c>
      <c r="AF54">
        <f t="shared" si="4"/>
        <v>0</v>
      </c>
    </row>
    <row r="55" spans="1:32">
      <c r="A55" s="22" t="s">
        <v>109</v>
      </c>
      <c r="B55" s="22">
        <v>14</v>
      </c>
      <c r="C55" s="22" t="s">
        <v>110</v>
      </c>
      <c r="D55" s="23">
        <v>33.47</v>
      </c>
      <c r="E55" s="22" t="s">
        <v>111</v>
      </c>
      <c r="F55" s="22">
        <v>3456</v>
      </c>
      <c r="G55" s="24">
        <v>0</v>
      </c>
      <c r="H55" s="22" t="s">
        <v>112</v>
      </c>
      <c r="I55" s="22" t="s">
        <v>113</v>
      </c>
      <c r="J55" s="22">
        <v>711</v>
      </c>
      <c r="K55" s="25">
        <v>293.503576732</v>
      </c>
      <c r="L55" s="25">
        <v>4508.01207273</v>
      </c>
      <c r="M55" s="23">
        <v>0</v>
      </c>
      <c r="N55" s="23">
        <v>0</v>
      </c>
      <c r="O55" s="22">
        <v>34652</v>
      </c>
      <c r="P55" s="22">
        <v>33735</v>
      </c>
      <c r="Q55" s="26">
        <v>34652</v>
      </c>
      <c r="R55" s="26">
        <v>3100</v>
      </c>
      <c r="S55" s="22" t="s">
        <v>114</v>
      </c>
      <c r="T55" s="26">
        <v>54.65</v>
      </c>
      <c r="U55" s="26">
        <v>1</v>
      </c>
      <c r="V55" s="26">
        <v>1.2</v>
      </c>
      <c r="W55" s="26">
        <v>6.4000000000000001E-2</v>
      </c>
      <c r="X55" s="26">
        <f t="shared" si="0"/>
        <v>1.2</v>
      </c>
      <c r="Y55" s="26">
        <f t="shared" si="0"/>
        <v>6.4000000000000001E-2</v>
      </c>
      <c r="Z55" s="26">
        <v>0.41099999999999998</v>
      </c>
      <c r="AA55" s="27">
        <v>2.6866865769223799E-2</v>
      </c>
      <c r="AB55">
        <f t="shared" si="1"/>
        <v>62</v>
      </c>
      <c r="AC55">
        <f t="shared" si="2"/>
        <v>0</v>
      </c>
      <c r="AD55">
        <f t="shared" si="3"/>
        <v>0</v>
      </c>
      <c r="AE55">
        <f>'TP Factors'!$D$4</f>
        <v>0.98096512680287296</v>
      </c>
      <c r="AF55">
        <f t="shared" si="4"/>
        <v>0</v>
      </c>
    </row>
    <row r="56" spans="1:32">
      <c r="A56" s="22" t="s">
        <v>109</v>
      </c>
      <c r="B56" s="22">
        <v>14</v>
      </c>
      <c r="C56" s="22" t="s">
        <v>110</v>
      </c>
      <c r="D56" s="23">
        <v>33.47</v>
      </c>
      <c r="E56" s="22" t="s">
        <v>111</v>
      </c>
      <c r="F56" s="22">
        <v>3456</v>
      </c>
      <c r="G56" s="24">
        <v>30.5</v>
      </c>
      <c r="H56" s="22" t="s">
        <v>112</v>
      </c>
      <c r="I56" s="22" t="s">
        <v>113</v>
      </c>
      <c r="J56" s="22">
        <v>14</v>
      </c>
      <c r="K56" s="25">
        <v>52.9016411928</v>
      </c>
      <c r="L56" s="25">
        <v>98.776279757300003</v>
      </c>
      <c r="M56" s="23">
        <v>0.03</v>
      </c>
      <c r="N56" s="23">
        <v>0.01</v>
      </c>
      <c r="O56" s="22">
        <v>34700</v>
      </c>
      <c r="P56" s="22">
        <v>33783</v>
      </c>
      <c r="Q56" s="26">
        <v>34700</v>
      </c>
      <c r="R56" s="26">
        <v>3100</v>
      </c>
      <c r="S56" s="22" t="s">
        <v>114</v>
      </c>
      <c r="T56" s="26">
        <v>54.65</v>
      </c>
      <c r="U56" s="26">
        <v>1</v>
      </c>
      <c r="V56" s="26">
        <v>1.2</v>
      </c>
      <c r="W56" s="26">
        <v>6.4000000000000001E-2</v>
      </c>
      <c r="X56" s="26">
        <f t="shared" si="0"/>
        <v>1.2</v>
      </c>
      <c r="Y56" s="26">
        <f t="shared" si="0"/>
        <v>6.4000000000000001E-2</v>
      </c>
      <c r="Z56" s="26">
        <v>0.41099999999999998</v>
      </c>
      <c r="AA56" s="27">
        <v>2.44080526618425E-2</v>
      </c>
      <c r="AB56">
        <f t="shared" si="1"/>
        <v>56</v>
      </c>
      <c r="AC56">
        <f t="shared" si="2"/>
        <v>0</v>
      </c>
      <c r="AD56">
        <f t="shared" si="3"/>
        <v>0</v>
      </c>
      <c r="AE56">
        <f>'TP Factors'!$D$4</f>
        <v>0.98096512680287296</v>
      </c>
      <c r="AF56">
        <f t="shared" si="4"/>
        <v>0</v>
      </c>
    </row>
    <row r="57" spans="1:32">
      <c r="A57" s="22" t="s">
        <v>109</v>
      </c>
      <c r="B57" s="22">
        <v>14</v>
      </c>
      <c r="C57" s="22" t="s">
        <v>110</v>
      </c>
      <c r="D57" s="23">
        <v>33.47</v>
      </c>
      <c r="E57" s="22" t="s">
        <v>111</v>
      </c>
      <c r="F57" s="22">
        <v>3456</v>
      </c>
      <c r="G57" s="24">
        <v>3</v>
      </c>
      <c r="H57" s="22" t="s">
        <v>112</v>
      </c>
      <c r="I57" s="22" t="s">
        <v>113</v>
      </c>
      <c r="J57" s="22">
        <v>872</v>
      </c>
      <c r="K57" s="25">
        <v>334.549054463</v>
      </c>
      <c r="L57" s="25">
        <v>1674.8821759499999</v>
      </c>
      <c r="M57" s="23">
        <v>0.52</v>
      </c>
      <c r="N57" s="23">
        <v>0.04</v>
      </c>
      <c r="O57" s="22">
        <v>34731</v>
      </c>
      <c r="P57" s="22">
        <v>33814</v>
      </c>
      <c r="Q57" s="26">
        <v>34731</v>
      </c>
      <c r="R57" s="26">
        <v>3100</v>
      </c>
      <c r="S57" s="22" t="s">
        <v>114</v>
      </c>
      <c r="T57" s="26">
        <v>54.65</v>
      </c>
      <c r="U57" s="26">
        <v>1</v>
      </c>
      <c r="V57" s="26">
        <v>1.2</v>
      </c>
      <c r="W57" s="26">
        <v>6.4000000000000001E-2</v>
      </c>
      <c r="X57" s="26">
        <f t="shared" si="0"/>
        <v>1.2</v>
      </c>
      <c r="Y57" s="26">
        <f t="shared" si="0"/>
        <v>6.4000000000000001E-2</v>
      </c>
      <c r="Z57" s="26">
        <v>0.41099999999999998</v>
      </c>
      <c r="AA57" s="27">
        <v>1.79589395950148E-3</v>
      </c>
      <c r="AB57">
        <f t="shared" si="1"/>
        <v>4</v>
      </c>
      <c r="AC57">
        <f t="shared" si="2"/>
        <v>0</v>
      </c>
      <c r="AD57">
        <f t="shared" si="3"/>
        <v>0</v>
      </c>
      <c r="AE57">
        <f>'TP Factors'!$D$4</f>
        <v>0.98096512680287296</v>
      </c>
      <c r="AF57">
        <f t="shared" si="4"/>
        <v>0</v>
      </c>
    </row>
    <row r="58" spans="1:32">
      <c r="A58" s="22" t="s">
        <v>109</v>
      </c>
      <c r="B58" s="22">
        <v>14</v>
      </c>
      <c r="C58" s="22" t="s">
        <v>110</v>
      </c>
      <c r="D58" s="23">
        <v>33.47</v>
      </c>
      <c r="E58" s="22" t="s">
        <v>111</v>
      </c>
      <c r="F58" s="22">
        <v>3456</v>
      </c>
      <c r="G58" s="24">
        <v>3</v>
      </c>
      <c r="H58" s="22" t="s">
        <v>112</v>
      </c>
      <c r="I58" s="22" t="s">
        <v>113</v>
      </c>
      <c r="J58" s="22">
        <v>404</v>
      </c>
      <c r="K58" s="25">
        <v>162.26849152899999</v>
      </c>
      <c r="L58" s="25">
        <v>775.69605932699994</v>
      </c>
      <c r="M58" s="23">
        <v>0.24</v>
      </c>
      <c r="N58" s="23">
        <v>0.02</v>
      </c>
      <c r="O58" s="22">
        <v>34739</v>
      </c>
      <c r="P58" s="22">
        <v>33822</v>
      </c>
      <c r="Q58" s="26">
        <v>34739</v>
      </c>
      <c r="R58" s="26">
        <v>3100</v>
      </c>
      <c r="S58" s="22" t="s">
        <v>114</v>
      </c>
      <c r="T58" s="26">
        <v>54.65</v>
      </c>
      <c r="U58" s="26">
        <v>1</v>
      </c>
      <c r="V58" s="26">
        <v>1.2</v>
      </c>
      <c r="W58" s="26">
        <v>6.4000000000000001E-2</v>
      </c>
      <c r="X58" s="26">
        <f t="shared" si="0"/>
        <v>1.2</v>
      </c>
      <c r="Y58" s="26">
        <f t="shared" si="0"/>
        <v>6.4000000000000001E-2</v>
      </c>
      <c r="Z58" s="26">
        <v>0.41099999999999998</v>
      </c>
      <c r="AA58" s="27">
        <v>4.3504308597908E-4</v>
      </c>
      <c r="AB58">
        <f t="shared" si="1"/>
        <v>1</v>
      </c>
      <c r="AC58">
        <f t="shared" si="2"/>
        <v>0</v>
      </c>
      <c r="AD58">
        <f t="shared" si="3"/>
        <v>0</v>
      </c>
      <c r="AE58">
        <f>'TP Factors'!$D$4</f>
        <v>0.98096512680287296</v>
      </c>
      <c r="AF58">
        <f t="shared" si="4"/>
        <v>0</v>
      </c>
    </row>
    <row r="59" spans="1:32">
      <c r="A59" s="22" t="s">
        <v>109</v>
      </c>
      <c r="B59" s="22">
        <v>14</v>
      </c>
      <c r="C59" s="22" t="s">
        <v>110</v>
      </c>
      <c r="D59" s="23">
        <v>33.47</v>
      </c>
      <c r="E59" s="22" t="s">
        <v>111</v>
      </c>
      <c r="F59" s="22">
        <v>3456</v>
      </c>
      <c r="G59" s="24">
        <v>3</v>
      </c>
      <c r="H59" s="22" t="s">
        <v>112</v>
      </c>
      <c r="I59" s="22" t="s">
        <v>113</v>
      </c>
      <c r="J59" s="22">
        <v>1855</v>
      </c>
      <c r="K59" s="25">
        <v>759.21729406099996</v>
      </c>
      <c r="L59" s="25">
        <v>3562.3977913200001</v>
      </c>
      <c r="M59" s="23">
        <v>1.1100000000000001</v>
      </c>
      <c r="N59" s="23">
        <v>0.09</v>
      </c>
      <c r="O59" s="22">
        <v>34745</v>
      </c>
      <c r="P59" s="22">
        <v>33828</v>
      </c>
      <c r="Q59" s="26">
        <v>34745</v>
      </c>
      <c r="R59" s="26">
        <v>3100</v>
      </c>
      <c r="S59" s="22" t="s">
        <v>114</v>
      </c>
      <c r="T59" s="26">
        <v>54.65</v>
      </c>
      <c r="U59" s="26">
        <v>1</v>
      </c>
      <c r="V59" s="26">
        <v>1.2</v>
      </c>
      <c r="W59" s="26">
        <v>6.4000000000000001E-2</v>
      </c>
      <c r="X59" s="26">
        <f t="shared" si="0"/>
        <v>1.2</v>
      </c>
      <c r="Y59" s="26">
        <f t="shared" si="0"/>
        <v>6.4000000000000001E-2</v>
      </c>
      <c r="Z59" s="26">
        <v>0.41099999999999998</v>
      </c>
      <c r="AA59" s="27">
        <v>1.24643202040898E-2</v>
      </c>
      <c r="AB59">
        <f t="shared" si="1"/>
        <v>29</v>
      </c>
      <c r="AC59">
        <f t="shared" si="2"/>
        <v>0</v>
      </c>
      <c r="AD59">
        <f t="shared" si="3"/>
        <v>0</v>
      </c>
      <c r="AE59">
        <f>'TP Factors'!$D$4</f>
        <v>0.98096512680287296</v>
      </c>
      <c r="AF59">
        <f t="shared" si="4"/>
        <v>0</v>
      </c>
    </row>
    <row r="60" spans="1:32">
      <c r="A60" s="22" t="s">
        <v>109</v>
      </c>
      <c r="B60" s="22">
        <v>14</v>
      </c>
      <c r="C60" s="22" t="s">
        <v>110</v>
      </c>
      <c r="D60" s="23">
        <v>33.47</v>
      </c>
      <c r="E60" s="22" t="s">
        <v>111</v>
      </c>
      <c r="F60" s="22">
        <v>3456</v>
      </c>
      <c r="G60" s="24">
        <v>3</v>
      </c>
      <c r="H60" s="22" t="s">
        <v>112</v>
      </c>
      <c r="I60" s="22" t="s">
        <v>113</v>
      </c>
      <c r="J60" s="22">
        <v>704</v>
      </c>
      <c r="K60" s="25">
        <v>342.49557143499999</v>
      </c>
      <c r="L60" s="25">
        <v>1352.2712290300001</v>
      </c>
      <c r="M60" s="23">
        <v>0.42</v>
      </c>
      <c r="N60" s="23">
        <v>0.04</v>
      </c>
      <c r="O60" s="22">
        <v>34748</v>
      </c>
      <c r="P60" s="22">
        <v>33831</v>
      </c>
      <c r="Q60" s="26">
        <v>34748</v>
      </c>
      <c r="R60" s="26">
        <v>3100</v>
      </c>
      <c r="S60" s="22" t="s">
        <v>124</v>
      </c>
      <c r="T60" s="26">
        <v>54.65</v>
      </c>
      <c r="U60" s="26">
        <v>1</v>
      </c>
      <c r="V60" s="26">
        <v>1.2</v>
      </c>
      <c r="W60" s="26">
        <v>6.4000000000000001E-2</v>
      </c>
      <c r="X60" s="26">
        <f t="shared" si="0"/>
        <v>1.2</v>
      </c>
      <c r="Y60" s="26">
        <f t="shared" si="0"/>
        <v>6.4000000000000001E-2</v>
      </c>
      <c r="Z60" s="26">
        <v>0.41099999999999998</v>
      </c>
      <c r="AA60" s="27">
        <v>7.69591041826523E-3</v>
      </c>
      <c r="AB60">
        <f t="shared" si="1"/>
        <v>18</v>
      </c>
      <c r="AC60">
        <f t="shared" si="2"/>
        <v>0</v>
      </c>
      <c r="AD60">
        <f t="shared" si="3"/>
        <v>0</v>
      </c>
      <c r="AE60">
        <f>'TP Factors'!$D$4</f>
        <v>0.98096512680287296</v>
      </c>
      <c r="AF60">
        <f t="shared" si="4"/>
        <v>0</v>
      </c>
    </row>
    <row r="61" spans="1:32">
      <c r="A61" s="22" t="s">
        <v>109</v>
      </c>
      <c r="B61" s="22">
        <v>27</v>
      </c>
      <c r="C61" s="22" t="s">
        <v>166</v>
      </c>
      <c r="D61" s="23">
        <v>33.090000000000003</v>
      </c>
      <c r="E61" s="22" t="s">
        <v>111</v>
      </c>
      <c r="F61" s="22">
        <v>3456</v>
      </c>
      <c r="G61" s="24">
        <v>3</v>
      </c>
      <c r="H61" s="22" t="s">
        <v>112</v>
      </c>
      <c r="I61" s="22" t="s">
        <v>113</v>
      </c>
      <c r="J61" s="22">
        <v>6248</v>
      </c>
      <c r="K61" s="25">
        <v>880.02313156599996</v>
      </c>
      <c r="L61" s="25">
        <v>30690.928118600001</v>
      </c>
      <c r="M61" s="23">
        <v>7.5</v>
      </c>
      <c r="N61" s="23">
        <v>0.4</v>
      </c>
      <c r="O61" s="22">
        <v>30656</v>
      </c>
      <c r="P61" s="22">
        <v>29889</v>
      </c>
      <c r="Q61" s="26">
        <v>30656</v>
      </c>
      <c r="R61" s="26">
        <v>3100</v>
      </c>
      <c r="S61" s="22" t="s">
        <v>114</v>
      </c>
      <c r="T61" s="26">
        <v>54.65</v>
      </c>
      <c r="U61" s="26">
        <v>1</v>
      </c>
      <c r="V61" s="26">
        <v>1.2</v>
      </c>
      <c r="W61" s="26">
        <v>6.4000000000000001E-2</v>
      </c>
      <c r="X61" s="26">
        <f t="shared" si="0"/>
        <v>1.2</v>
      </c>
      <c r="Y61" s="26">
        <f t="shared" si="0"/>
        <v>6.4000000000000001E-2</v>
      </c>
      <c r="Z61" s="26">
        <v>0.41099999999999998</v>
      </c>
      <c r="AA61" s="27">
        <v>2.8117782664584302E-2</v>
      </c>
      <c r="AB61">
        <f t="shared" si="1"/>
        <v>65</v>
      </c>
      <c r="AC61">
        <f t="shared" si="2"/>
        <v>0</v>
      </c>
      <c r="AD61">
        <f t="shared" si="3"/>
        <v>0</v>
      </c>
      <c r="AE61">
        <f>'TP Factors'!$D$4</f>
        <v>0.98096512680287296</v>
      </c>
      <c r="AF61">
        <f t="shared" si="4"/>
        <v>0</v>
      </c>
    </row>
    <row r="62" spans="1:32">
      <c r="A62" s="22" t="s">
        <v>109</v>
      </c>
      <c r="B62" s="22">
        <v>27</v>
      </c>
      <c r="C62" s="22" t="s">
        <v>166</v>
      </c>
      <c r="D62" s="23">
        <v>33.090000000000003</v>
      </c>
      <c r="E62" s="22" t="s">
        <v>111</v>
      </c>
      <c r="F62" s="22">
        <v>3456</v>
      </c>
      <c r="G62" s="24">
        <v>3</v>
      </c>
      <c r="H62" s="22" t="s">
        <v>112</v>
      </c>
      <c r="I62" s="22" t="s">
        <v>113</v>
      </c>
      <c r="J62" s="22">
        <v>6</v>
      </c>
      <c r="K62" s="25">
        <v>37.063502883600002</v>
      </c>
      <c r="L62" s="25">
        <v>27.9990707931</v>
      </c>
      <c r="M62" s="23">
        <v>0</v>
      </c>
      <c r="N62" s="23">
        <v>0</v>
      </c>
      <c r="O62" s="22">
        <v>30674</v>
      </c>
      <c r="P62" s="22">
        <v>29907</v>
      </c>
      <c r="Q62" s="26">
        <v>30674</v>
      </c>
      <c r="R62" s="26">
        <v>3100</v>
      </c>
      <c r="S62" s="22" t="s">
        <v>114</v>
      </c>
      <c r="T62" s="26">
        <v>54.65</v>
      </c>
      <c r="U62" s="26">
        <v>1</v>
      </c>
      <c r="V62" s="26">
        <v>1.2</v>
      </c>
      <c r="W62" s="26">
        <v>6.4000000000000001E-2</v>
      </c>
      <c r="X62" s="26">
        <f t="shared" si="0"/>
        <v>1.2</v>
      </c>
      <c r="Y62" s="26">
        <f t="shared" si="0"/>
        <v>6.4000000000000001E-2</v>
      </c>
      <c r="Z62" s="26">
        <v>0.41099999999999998</v>
      </c>
      <c r="AA62" s="27">
        <v>1.2909321629078001E-4</v>
      </c>
      <c r="AB62">
        <f t="shared" si="1"/>
        <v>0</v>
      </c>
      <c r="AC62">
        <f t="shared" si="2"/>
        <v>0</v>
      </c>
      <c r="AD62">
        <f t="shared" si="3"/>
        <v>0</v>
      </c>
      <c r="AE62">
        <f>'TP Factors'!$D$4</f>
        <v>0.98096512680287296</v>
      </c>
      <c r="AF62">
        <f t="shared" si="4"/>
        <v>0</v>
      </c>
    </row>
    <row r="63" spans="1:32">
      <c r="A63" s="22" t="s">
        <v>109</v>
      </c>
      <c r="B63" s="22">
        <v>27</v>
      </c>
      <c r="C63" s="22" t="s">
        <v>166</v>
      </c>
      <c r="D63" s="23">
        <v>33.090000000000003</v>
      </c>
      <c r="E63" s="22" t="s">
        <v>111</v>
      </c>
      <c r="F63" s="22">
        <v>3456</v>
      </c>
      <c r="G63" s="24">
        <v>3</v>
      </c>
      <c r="H63" s="22" t="s">
        <v>112</v>
      </c>
      <c r="I63" s="22" t="s">
        <v>113</v>
      </c>
      <c r="J63" s="22">
        <v>17039</v>
      </c>
      <c r="K63" s="25">
        <v>2120.3708319900002</v>
      </c>
      <c r="L63" s="25">
        <v>83705.484839900004</v>
      </c>
      <c r="M63" s="23">
        <v>20.45</v>
      </c>
      <c r="N63" s="23">
        <v>1.0900000000000001</v>
      </c>
      <c r="O63" s="22">
        <v>33109</v>
      </c>
      <c r="P63" s="22">
        <v>32209</v>
      </c>
      <c r="Q63" s="26">
        <v>33109</v>
      </c>
      <c r="R63" s="26">
        <v>3100</v>
      </c>
      <c r="S63" s="22" t="s">
        <v>114</v>
      </c>
      <c r="T63" s="26">
        <v>54.65</v>
      </c>
      <c r="U63" s="26">
        <v>1</v>
      </c>
      <c r="V63" s="26">
        <v>1.2</v>
      </c>
      <c r="W63" s="26">
        <v>6.4000000000000001E-2</v>
      </c>
      <c r="X63" s="26">
        <f t="shared" si="0"/>
        <v>1.2</v>
      </c>
      <c r="Y63" s="26">
        <f t="shared" si="0"/>
        <v>6.4000000000000001E-2</v>
      </c>
      <c r="Z63" s="26">
        <v>0.41099999999999998</v>
      </c>
      <c r="AA63" s="27">
        <v>1.46212751849033E-3</v>
      </c>
      <c r="AB63">
        <f t="shared" si="1"/>
        <v>3</v>
      </c>
      <c r="AC63">
        <f t="shared" si="2"/>
        <v>0</v>
      </c>
      <c r="AD63">
        <f t="shared" si="3"/>
        <v>0</v>
      </c>
      <c r="AE63">
        <f>'TP Factors'!$D$4</f>
        <v>0.98096512680287296</v>
      </c>
      <c r="AF63">
        <f t="shared" si="4"/>
        <v>0</v>
      </c>
    </row>
    <row r="64" spans="1:32">
      <c r="A64" s="22" t="s">
        <v>109</v>
      </c>
      <c r="B64" s="22">
        <v>27</v>
      </c>
      <c r="C64" s="22" t="s">
        <v>166</v>
      </c>
      <c r="D64" s="23">
        <v>33.090000000000003</v>
      </c>
      <c r="E64" s="22" t="s">
        <v>111</v>
      </c>
      <c r="F64" s="22">
        <v>3456</v>
      </c>
      <c r="G64" s="24">
        <v>3</v>
      </c>
      <c r="H64" s="22" t="s">
        <v>112</v>
      </c>
      <c r="I64" s="22" t="s">
        <v>113</v>
      </c>
      <c r="J64" s="22">
        <v>1199</v>
      </c>
      <c r="K64" s="25">
        <v>435.75917924200002</v>
      </c>
      <c r="L64" s="25">
        <v>5892.0665743400004</v>
      </c>
      <c r="M64" s="23">
        <v>1.44</v>
      </c>
      <c r="N64" s="23">
        <v>0.08</v>
      </c>
      <c r="O64" s="22">
        <v>33151</v>
      </c>
      <c r="P64" s="22">
        <v>32251</v>
      </c>
      <c r="Q64" s="26">
        <v>33151</v>
      </c>
      <c r="R64" s="26">
        <v>3100</v>
      </c>
      <c r="S64" s="22" t="s">
        <v>114</v>
      </c>
      <c r="T64" s="26">
        <v>54.65</v>
      </c>
      <c r="U64" s="26">
        <v>1</v>
      </c>
      <c r="V64" s="26">
        <v>1.2</v>
      </c>
      <c r="W64" s="26">
        <v>6.4000000000000001E-2</v>
      </c>
      <c r="X64" s="26">
        <f t="shared" si="0"/>
        <v>1.2</v>
      </c>
      <c r="Y64" s="26">
        <f t="shared" si="0"/>
        <v>6.4000000000000001E-2</v>
      </c>
      <c r="Z64" s="26">
        <v>0.41099999999999998</v>
      </c>
      <c r="AA64" s="27">
        <v>5.8898349586242703E-3</v>
      </c>
      <c r="AB64">
        <f t="shared" si="1"/>
        <v>14</v>
      </c>
      <c r="AC64">
        <f t="shared" si="2"/>
        <v>0</v>
      </c>
      <c r="AD64">
        <f t="shared" si="3"/>
        <v>0</v>
      </c>
      <c r="AE64">
        <f>'TP Factors'!$D$4</f>
        <v>0.98096512680287296</v>
      </c>
      <c r="AF64">
        <f t="shared" si="4"/>
        <v>0</v>
      </c>
    </row>
    <row r="65" spans="1:32">
      <c r="A65" s="22" t="s">
        <v>109</v>
      </c>
      <c r="B65" s="22">
        <v>27</v>
      </c>
      <c r="C65" s="22" t="s">
        <v>166</v>
      </c>
      <c r="D65" s="23">
        <v>33.090000000000003</v>
      </c>
      <c r="E65" s="22" t="s">
        <v>111</v>
      </c>
      <c r="F65" s="22">
        <v>3456</v>
      </c>
      <c r="G65" s="24">
        <v>0</v>
      </c>
      <c r="H65" s="22" t="s">
        <v>112</v>
      </c>
      <c r="I65" s="22" t="s">
        <v>113</v>
      </c>
      <c r="J65" s="22">
        <v>21</v>
      </c>
      <c r="K65" s="25">
        <v>58.588698097200002</v>
      </c>
      <c r="L65" s="25">
        <v>138.870655309</v>
      </c>
      <c r="M65" s="23">
        <v>0</v>
      </c>
      <c r="N65" s="23">
        <v>0</v>
      </c>
      <c r="O65" s="22">
        <v>33185</v>
      </c>
      <c r="P65" s="22">
        <v>32284</v>
      </c>
      <c r="Q65" s="26">
        <v>33185</v>
      </c>
      <c r="R65" s="26">
        <v>3100</v>
      </c>
      <c r="S65" s="22" t="s">
        <v>114</v>
      </c>
      <c r="T65" s="26">
        <v>54.65</v>
      </c>
      <c r="U65" s="26">
        <v>1</v>
      </c>
      <c r="V65" s="26">
        <v>1.2</v>
      </c>
      <c r="W65" s="26">
        <v>6.4000000000000001E-2</v>
      </c>
      <c r="X65" s="26">
        <f t="shared" si="0"/>
        <v>1.2</v>
      </c>
      <c r="Y65" s="26">
        <f t="shared" si="0"/>
        <v>6.4000000000000001E-2</v>
      </c>
      <c r="Z65" s="26">
        <v>0.41099999999999998</v>
      </c>
      <c r="AA65" s="27">
        <v>9.1616700263360998E-4</v>
      </c>
      <c r="AB65">
        <f t="shared" si="1"/>
        <v>2</v>
      </c>
      <c r="AC65">
        <f t="shared" si="2"/>
        <v>0</v>
      </c>
      <c r="AD65">
        <f t="shared" si="3"/>
        <v>0</v>
      </c>
      <c r="AE65">
        <f>'TP Factors'!$D$4</f>
        <v>0.98096512680287296</v>
      </c>
      <c r="AF65">
        <f t="shared" si="4"/>
        <v>0</v>
      </c>
    </row>
    <row r="66" spans="1:32">
      <c r="A66" s="22" t="s">
        <v>109</v>
      </c>
      <c r="B66" s="22">
        <v>27</v>
      </c>
      <c r="C66" s="22" t="s">
        <v>166</v>
      </c>
      <c r="D66" s="23">
        <v>33.090000000000003</v>
      </c>
      <c r="E66" s="22" t="s">
        <v>111</v>
      </c>
      <c r="F66" s="22">
        <v>3456</v>
      </c>
      <c r="G66" s="24">
        <v>30.5</v>
      </c>
      <c r="H66" s="22" t="s">
        <v>112</v>
      </c>
      <c r="I66" s="22" t="s">
        <v>113</v>
      </c>
      <c r="J66" s="22">
        <v>1147</v>
      </c>
      <c r="K66" s="25">
        <v>427.03908900200003</v>
      </c>
      <c r="L66" s="25">
        <v>8411.5769061299998</v>
      </c>
      <c r="M66" s="23">
        <v>2.2000000000000002</v>
      </c>
      <c r="N66" s="23">
        <v>0.57999999999999996</v>
      </c>
      <c r="O66" s="22">
        <v>33313</v>
      </c>
      <c r="P66" s="22">
        <v>32411</v>
      </c>
      <c r="Q66" s="26">
        <v>33313</v>
      </c>
      <c r="R66" s="26">
        <v>3100</v>
      </c>
      <c r="S66" s="22" t="s">
        <v>114</v>
      </c>
      <c r="T66" s="26">
        <v>54.65</v>
      </c>
      <c r="U66" s="26">
        <v>1</v>
      </c>
      <c r="V66" s="26">
        <v>1.2</v>
      </c>
      <c r="W66" s="26">
        <v>6.4000000000000001E-2</v>
      </c>
      <c r="X66" s="26">
        <f t="shared" si="0"/>
        <v>1.2</v>
      </c>
      <c r="Y66" s="26">
        <f t="shared" si="0"/>
        <v>6.4000000000000001E-2</v>
      </c>
      <c r="Z66" s="26">
        <v>0.41099999999999998</v>
      </c>
      <c r="AA66" s="27">
        <v>1.98202409636443</v>
      </c>
      <c r="AB66">
        <f t="shared" si="1"/>
        <v>4576</v>
      </c>
      <c r="AC66">
        <f t="shared" si="2"/>
        <v>12</v>
      </c>
      <c r="AD66">
        <f t="shared" si="3"/>
        <v>0.6</v>
      </c>
      <c r="AE66">
        <f>'TP Factors'!$D$4</f>
        <v>0.98096512680287296</v>
      </c>
      <c r="AF66">
        <f t="shared" si="4"/>
        <v>0.6</v>
      </c>
    </row>
    <row r="67" spans="1:32">
      <c r="A67" s="22" t="s">
        <v>109</v>
      </c>
      <c r="B67" s="22">
        <v>27</v>
      </c>
      <c r="C67" s="22" t="s">
        <v>166</v>
      </c>
      <c r="D67" s="23">
        <v>33.090000000000003</v>
      </c>
      <c r="E67" s="22" t="s">
        <v>111</v>
      </c>
      <c r="F67" s="22">
        <v>3456</v>
      </c>
      <c r="G67" s="24">
        <v>30.5</v>
      </c>
      <c r="H67" s="22" t="s">
        <v>112</v>
      </c>
      <c r="I67" s="22" t="s">
        <v>113</v>
      </c>
      <c r="J67" s="22">
        <v>3714</v>
      </c>
      <c r="K67" s="25">
        <v>1065.84390512</v>
      </c>
      <c r="L67" s="25">
        <v>27231.877592000001</v>
      </c>
      <c r="M67" s="23">
        <v>7.13</v>
      </c>
      <c r="N67" s="23">
        <v>1.88</v>
      </c>
      <c r="O67" s="22">
        <v>33314</v>
      </c>
      <c r="P67" s="22">
        <v>32412</v>
      </c>
      <c r="Q67" s="26">
        <v>33314</v>
      </c>
      <c r="R67" s="26">
        <v>3100</v>
      </c>
      <c r="S67" s="22" t="s">
        <v>114</v>
      </c>
      <c r="T67" s="26">
        <v>54.65</v>
      </c>
      <c r="U67" s="26">
        <v>1</v>
      </c>
      <c r="V67" s="26">
        <v>1.2</v>
      </c>
      <c r="W67" s="26">
        <v>6.4000000000000001E-2</v>
      </c>
      <c r="X67" s="26">
        <f t="shared" ref="X67:Y96" si="5">V67</f>
        <v>1.2</v>
      </c>
      <c r="Y67" s="26">
        <f t="shared" si="5"/>
        <v>6.4000000000000001E-2</v>
      </c>
      <c r="Z67" s="26">
        <v>0.41099999999999998</v>
      </c>
      <c r="AA67" s="27">
        <v>6.5560778167306903</v>
      </c>
      <c r="AB67">
        <f t="shared" ref="AB67:AB104" si="6">ROUND(AA67*Z67*T67*102.79,0)</f>
        <v>15137</v>
      </c>
      <c r="AC67">
        <f t="shared" ref="AC67:AC104" si="7">ROUND(X67*AB67*0.002205,0)</f>
        <v>40</v>
      </c>
      <c r="AD67">
        <f t="shared" ref="AD67:AD104" si="8">ROUND(Y67*AB67*0.002205,1)</f>
        <v>2.1</v>
      </c>
      <c r="AE67">
        <f>'TP Factors'!$D$4</f>
        <v>0.98096512680287296</v>
      </c>
      <c r="AF67">
        <f t="shared" ref="AF67:AF104" si="9">ROUND(AD67*AE67,1)</f>
        <v>2.1</v>
      </c>
    </row>
    <row r="68" spans="1:32">
      <c r="A68" s="22" t="s">
        <v>109</v>
      </c>
      <c r="B68" s="22">
        <v>27</v>
      </c>
      <c r="C68" s="22" t="s">
        <v>166</v>
      </c>
      <c r="D68" s="23">
        <v>33.090000000000003</v>
      </c>
      <c r="E68" s="22" t="s">
        <v>111</v>
      </c>
      <c r="F68" s="22">
        <v>3456</v>
      </c>
      <c r="G68" s="24">
        <v>0</v>
      </c>
      <c r="H68" s="22" t="s">
        <v>112</v>
      </c>
      <c r="I68" s="22" t="s">
        <v>113</v>
      </c>
      <c r="J68" s="22">
        <v>142</v>
      </c>
      <c r="K68" s="25">
        <v>158.787768597</v>
      </c>
      <c r="L68" s="25">
        <v>921.48746652199998</v>
      </c>
      <c r="M68" s="23">
        <v>0</v>
      </c>
      <c r="N68" s="23">
        <v>0</v>
      </c>
      <c r="O68" s="22">
        <v>33329</v>
      </c>
      <c r="P68" s="22">
        <v>32427</v>
      </c>
      <c r="Q68" s="26">
        <v>33329</v>
      </c>
      <c r="R68" s="26">
        <v>3100</v>
      </c>
      <c r="S68" s="22" t="s">
        <v>114</v>
      </c>
      <c r="T68" s="26">
        <v>54.65</v>
      </c>
      <c r="U68" s="26">
        <v>1</v>
      </c>
      <c r="V68" s="26">
        <v>1.2</v>
      </c>
      <c r="W68" s="26">
        <v>6.4000000000000001E-2</v>
      </c>
      <c r="X68" s="26">
        <f t="shared" si="5"/>
        <v>1.2</v>
      </c>
      <c r="Y68" s="26">
        <f t="shared" si="5"/>
        <v>6.4000000000000001E-2</v>
      </c>
      <c r="Z68" s="26">
        <v>0.41099999999999998</v>
      </c>
      <c r="AA68" s="27">
        <v>2.17462860689299E-2</v>
      </c>
      <c r="AB68">
        <f t="shared" si="6"/>
        <v>50</v>
      </c>
      <c r="AC68">
        <f t="shared" si="7"/>
        <v>0</v>
      </c>
      <c r="AD68">
        <f t="shared" si="8"/>
        <v>0</v>
      </c>
      <c r="AE68">
        <f>'TP Factors'!$D$4</f>
        <v>0.98096512680287296</v>
      </c>
      <c r="AF68">
        <f t="shared" si="9"/>
        <v>0</v>
      </c>
    </row>
    <row r="69" spans="1:32">
      <c r="A69" s="22" t="s">
        <v>109</v>
      </c>
      <c r="B69" s="22">
        <v>27</v>
      </c>
      <c r="C69" s="22" t="s">
        <v>166</v>
      </c>
      <c r="D69" s="23">
        <v>33.090000000000003</v>
      </c>
      <c r="E69" s="22" t="s">
        <v>111</v>
      </c>
      <c r="F69" s="22">
        <v>3456</v>
      </c>
      <c r="G69" s="24">
        <v>0</v>
      </c>
      <c r="H69" s="22" t="s">
        <v>112</v>
      </c>
      <c r="I69" s="22" t="s">
        <v>113</v>
      </c>
      <c r="J69" s="22">
        <v>5737</v>
      </c>
      <c r="K69" s="25">
        <v>1617.5911908800001</v>
      </c>
      <c r="L69" s="25">
        <v>37206.155837699996</v>
      </c>
      <c r="M69" s="23">
        <v>0</v>
      </c>
      <c r="N69" s="23">
        <v>0</v>
      </c>
      <c r="O69" s="22">
        <v>33332</v>
      </c>
      <c r="P69" s="22">
        <v>32430</v>
      </c>
      <c r="Q69" s="26">
        <v>33332</v>
      </c>
      <c r="R69" s="26">
        <v>3100</v>
      </c>
      <c r="S69" s="22" t="s">
        <v>124</v>
      </c>
      <c r="T69" s="26">
        <v>54.65</v>
      </c>
      <c r="U69" s="26">
        <v>1</v>
      </c>
      <c r="V69" s="26">
        <v>1.2</v>
      </c>
      <c r="W69" s="26">
        <v>6.4000000000000001E-2</v>
      </c>
      <c r="X69" s="26">
        <f t="shared" si="5"/>
        <v>1.2</v>
      </c>
      <c r="Y69" s="26">
        <f t="shared" si="5"/>
        <v>6.4000000000000001E-2</v>
      </c>
      <c r="Z69" s="26">
        <v>0.41099999999999998</v>
      </c>
      <c r="AA69" s="27">
        <v>1.3821362999850899E-3</v>
      </c>
      <c r="AB69">
        <f t="shared" si="6"/>
        <v>3</v>
      </c>
      <c r="AC69">
        <f t="shared" si="7"/>
        <v>0</v>
      </c>
      <c r="AD69">
        <f t="shared" si="8"/>
        <v>0</v>
      </c>
      <c r="AE69">
        <f>'TP Factors'!$D$4</f>
        <v>0.98096512680287296</v>
      </c>
      <c r="AF69">
        <f t="shared" si="9"/>
        <v>0</v>
      </c>
    </row>
    <row r="70" spans="1:32">
      <c r="A70" s="22" t="s">
        <v>109</v>
      </c>
      <c r="B70" s="22">
        <v>27</v>
      </c>
      <c r="C70" s="22" t="s">
        <v>166</v>
      </c>
      <c r="D70" s="23">
        <v>33.090000000000003</v>
      </c>
      <c r="E70" s="22" t="s">
        <v>111</v>
      </c>
      <c r="F70" s="22">
        <v>3456</v>
      </c>
      <c r="G70" s="24">
        <v>30.5</v>
      </c>
      <c r="H70" s="22" t="s">
        <v>112</v>
      </c>
      <c r="I70" s="22" t="s">
        <v>113</v>
      </c>
      <c r="J70" s="22">
        <v>284</v>
      </c>
      <c r="K70" s="25">
        <v>493.58943933500001</v>
      </c>
      <c r="L70" s="25">
        <v>2081.3862685099998</v>
      </c>
      <c r="M70" s="23">
        <v>0.55000000000000004</v>
      </c>
      <c r="N70" s="23">
        <v>0.14000000000000001</v>
      </c>
      <c r="O70" s="22">
        <v>33334</v>
      </c>
      <c r="P70" s="22">
        <v>32432</v>
      </c>
      <c r="Q70" s="26">
        <v>33334</v>
      </c>
      <c r="R70" s="26">
        <v>3100</v>
      </c>
      <c r="S70" s="22" t="s">
        <v>114</v>
      </c>
      <c r="T70" s="26">
        <v>54.65</v>
      </c>
      <c r="U70" s="26">
        <v>1</v>
      </c>
      <c r="V70" s="26">
        <v>1.2</v>
      </c>
      <c r="W70" s="26">
        <v>6.4000000000000001E-2</v>
      </c>
      <c r="X70" s="26">
        <f t="shared" si="5"/>
        <v>1.2</v>
      </c>
      <c r="Y70" s="26">
        <f t="shared" si="5"/>
        <v>6.4000000000000001E-2</v>
      </c>
      <c r="Z70" s="26">
        <v>0.41099999999999998</v>
      </c>
      <c r="AA70" s="27">
        <v>0.49171343635866699</v>
      </c>
      <c r="AB70">
        <f t="shared" si="6"/>
        <v>1135</v>
      </c>
      <c r="AC70">
        <f t="shared" si="7"/>
        <v>3</v>
      </c>
      <c r="AD70">
        <f t="shared" si="8"/>
        <v>0.2</v>
      </c>
      <c r="AE70">
        <f>'TP Factors'!$D$4</f>
        <v>0.98096512680287296</v>
      </c>
      <c r="AF70">
        <f t="shared" si="9"/>
        <v>0.2</v>
      </c>
    </row>
    <row r="71" spans="1:32">
      <c r="A71" s="22" t="s">
        <v>109</v>
      </c>
      <c r="B71" s="22">
        <v>27</v>
      </c>
      <c r="C71" s="22" t="s">
        <v>166</v>
      </c>
      <c r="D71" s="23">
        <v>33.090000000000003</v>
      </c>
      <c r="E71" s="22" t="s">
        <v>111</v>
      </c>
      <c r="F71" s="22">
        <v>3456</v>
      </c>
      <c r="G71" s="24">
        <v>3</v>
      </c>
      <c r="H71" s="22" t="s">
        <v>112</v>
      </c>
      <c r="I71" s="22" t="s">
        <v>113</v>
      </c>
      <c r="J71" s="22">
        <v>287</v>
      </c>
      <c r="K71" s="25">
        <v>203.475017493</v>
      </c>
      <c r="L71" s="25">
        <v>1365.88508327</v>
      </c>
      <c r="M71" s="23">
        <v>0.2</v>
      </c>
      <c r="N71" s="23">
        <v>0.03</v>
      </c>
      <c r="O71" s="22">
        <v>33399</v>
      </c>
      <c r="P71" s="22">
        <v>32497</v>
      </c>
      <c r="Q71" s="26">
        <v>33399</v>
      </c>
      <c r="R71" s="26">
        <v>3100</v>
      </c>
      <c r="S71" s="22" t="s">
        <v>124</v>
      </c>
      <c r="T71" s="26">
        <v>54.65</v>
      </c>
      <c r="U71" s="26">
        <v>1</v>
      </c>
      <c r="V71" s="26">
        <v>1.2</v>
      </c>
      <c r="W71" s="26">
        <v>6.4000000000000001E-2</v>
      </c>
      <c r="X71" s="26">
        <f t="shared" si="5"/>
        <v>1.2</v>
      </c>
      <c r="Y71" s="26">
        <f t="shared" si="5"/>
        <v>6.4000000000000001E-2</v>
      </c>
      <c r="Z71" s="26">
        <v>0.41099999999999998</v>
      </c>
      <c r="AA71" s="27">
        <v>9.5260596355369997E-4</v>
      </c>
      <c r="AB71">
        <f t="shared" si="6"/>
        <v>2</v>
      </c>
      <c r="AC71">
        <f t="shared" si="7"/>
        <v>0</v>
      </c>
      <c r="AD71">
        <f t="shared" si="8"/>
        <v>0</v>
      </c>
      <c r="AE71">
        <f>'TP Factors'!$D$4</f>
        <v>0.98096512680287296</v>
      </c>
      <c r="AF71">
        <f t="shared" si="9"/>
        <v>0</v>
      </c>
    </row>
    <row r="72" spans="1:32">
      <c r="A72" s="22" t="s">
        <v>109</v>
      </c>
      <c r="B72" s="22">
        <v>27</v>
      </c>
      <c r="C72" s="22" t="s">
        <v>166</v>
      </c>
      <c r="D72" s="23">
        <v>33.090000000000003</v>
      </c>
      <c r="E72" s="22" t="s">
        <v>111</v>
      </c>
      <c r="F72" s="22">
        <v>3456</v>
      </c>
      <c r="G72" s="24">
        <v>30.5</v>
      </c>
      <c r="H72" s="22" t="s">
        <v>112</v>
      </c>
      <c r="I72" s="22" t="s">
        <v>113</v>
      </c>
      <c r="J72" s="22">
        <v>8864</v>
      </c>
      <c r="K72" s="25">
        <v>1734.25576288</v>
      </c>
      <c r="L72" s="25">
        <v>64990.926460900002</v>
      </c>
      <c r="M72" s="23">
        <v>17.02</v>
      </c>
      <c r="N72" s="23">
        <v>4.49</v>
      </c>
      <c r="O72" s="22">
        <v>33409</v>
      </c>
      <c r="P72" s="22">
        <v>32507</v>
      </c>
      <c r="Q72" s="26">
        <v>33409</v>
      </c>
      <c r="R72" s="26">
        <v>3100</v>
      </c>
      <c r="S72" s="22" t="s">
        <v>114</v>
      </c>
      <c r="T72" s="26">
        <v>54.65</v>
      </c>
      <c r="U72" s="26">
        <v>1</v>
      </c>
      <c r="V72" s="26">
        <v>1.2</v>
      </c>
      <c r="W72" s="26">
        <v>6.4000000000000001E-2</v>
      </c>
      <c r="X72" s="26">
        <f t="shared" si="5"/>
        <v>1.2</v>
      </c>
      <c r="Y72" s="26">
        <f t="shared" si="5"/>
        <v>6.4000000000000001E-2</v>
      </c>
      <c r="Z72" s="26">
        <v>0.41099999999999998</v>
      </c>
      <c r="AA72" s="27">
        <v>15.845616251499999</v>
      </c>
      <c r="AB72">
        <f t="shared" si="6"/>
        <v>36584</v>
      </c>
      <c r="AC72">
        <f t="shared" si="7"/>
        <v>97</v>
      </c>
      <c r="AD72">
        <f t="shared" si="8"/>
        <v>5.2</v>
      </c>
      <c r="AE72">
        <f>'TP Factors'!$D$4</f>
        <v>0.98096512680287296</v>
      </c>
      <c r="AF72">
        <f t="shared" si="9"/>
        <v>5.0999999999999996</v>
      </c>
    </row>
    <row r="73" spans="1:32">
      <c r="A73" s="22" t="s">
        <v>109</v>
      </c>
      <c r="B73" s="22">
        <v>27</v>
      </c>
      <c r="C73" s="22" t="s">
        <v>166</v>
      </c>
      <c r="D73" s="23">
        <v>33.090000000000003</v>
      </c>
      <c r="E73" s="22" t="s">
        <v>111</v>
      </c>
      <c r="F73" s="22">
        <v>3456</v>
      </c>
      <c r="G73" s="24">
        <v>30.5</v>
      </c>
      <c r="H73" s="22" t="s">
        <v>112</v>
      </c>
      <c r="I73" s="22" t="s">
        <v>113</v>
      </c>
      <c r="J73" s="22">
        <v>16</v>
      </c>
      <c r="K73" s="25">
        <v>78.002502143100003</v>
      </c>
      <c r="L73" s="25">
        <v>112.85798626499999</v>
      </c>
      <c r="M73" s="23">
        <v>0.03</v>
      </c>
      <c r="N73" s="23">
        <v>0.01</v>
      </c>
      <c r="O73" s="22">
        <v>33410</v>
      </c>
      <c r="P73" s="22">
        <v>32508</v>
      </c>
      <c r="Q73" s="26">
        <v>33410</v>
      </c>
      <c r="R73" s="26">
        <v>3100</v>
      </c>
      <c r="S73" s="22" t="s">
        <v>124</v>
      </c>
      <c r="T73" s="26">
        <v>54.65</v>
      </c>
      <c r="U73" s="26">
        <v>1</v>
      </c>
      <c r="V73" s="26">
        <v>1.2</v>
      </c>
      <c r="W73" s="26">
        <v>6.4000000000000001E-2</v>
      </c>
      <c r="X73" s="26">
        <f t="shared" si="5"/>
        <v>1.2</v>
      </c>
      <c r="Y73" s="26">
        <f t="shared" si="5"/>
        <v>6.4000000000000001E-2</v>
      </c>
      <c r="Z73" s="26">
        <v>0.41099999999999998</v>
      </c>
      <c r="AA73" s="27">
        <v>2.7671301386401399E-2</v>
      </c>
      <c r="AB73">
        <f t="shared" si="6"/>
        <v>64</v>
      </c>
      <c r="AC73">
        <f t="shared" si="7"/>
        <v>0</v>
      </c>
      <c r="AD73">
        <f t="shared" si="8"/>
        <v>0</v>
      </c>
      <c r="AE73">
        <f>'TP Factors'!$D$4</f>
        <v>0.98096512680287296</v>
      </c>
      <c r="AF73">
        <f t="shared" si="9"/>
        <v>0</v>
      </c>
    </row>
    <row r="74" spans="1:32">
      <c r="A74" s="22" t="s">
        <v>109</v>
      </c>
      <c r="B74" s="22">
        <v>14</v>
      </c>
      <c r="C74" s="22" t="s">
        <v>110</v>
      </c>
      <c r="D74" s="23">
        <v>33.47</v>
      </c>
      <c r="E74" s="22" t="s">
        <v>111</v>
      </c>
      <c r="F74" s="22">
        <v>3456</v>
      </c>
      <c r="G74" s="24">
        <v>3</v>
      </c>
      <c r="H74" s="22" t="s">
        <v>112</v>
      </c>
      <c r="I74" s="22" t="s">
        <v>113</v>
      </c>
      <c r="J74" s="22">
        <v>2767</v>
      </c>
      <c r="K74" s="25">
        <v>512.62610770900005</v>
      </c>
      <c r="L74" s="25">
        <v>13284.1973311</v>
      </c>
      <c r="M74" s="23">
        <v>3.32</v>
      </c>
      <c r="N74" s="23">
        <v>0.18</v>
      </c>
      <c r="O74" s="22">
        <v>33415</v>
      </c>
      <c r="P74" s="22">
        <v>32513</v>
      </c>
      <c r="Q74" s="26">
        <v>33415</v>
      </c>
      <c r="R74" s="26">
        <v>3100</v>
      </c>
      <c r="S74" s="22" t="s">
        <v>114</v>
      </c>
      <c r="T74" s="26">
        <v>54.65</v>
      </c>
      <c r="U74" s="26">
        <v>1</v>
      </c>
      <c r="V74" s="26">
        <v>1.2</v>
      </c>
      <c r="W74" s="26">
        <v>6.4000000000000001E-2</v>
      </c>
      <c r="X74" s="26">
        <f t="shared" si="5"/>
        <v>1.2</v>
      </c>
      <c r="Y74" s="26">
        <f t="shared" si="5"/>
        <v>6.4000000000000001E-2</v>
      </c>
      <c r="Z74" s="26">
        <v>0.41099999999999998</v>
      </c>
      <c r="AA74" s="27">
        <v>2.1827604837273E-4</v>
      </c>
      <c r="AB74">
        <f t="shared" si="6"/>
        <v>1</v>
      </c>
      <c r="AC74">
        <f t="shared" si="7"/>
        <v>0</v>
      </c>
      <c r="AD74">
        <f t="shared" si="8"/>
        <v>0</v>
      </c>
      <c r="AE74">
        <f>'TP Factors'!$D$4</f>
        <v>0.98096512680287296</v>
      </c>
      <c r="AF74">
        <f t="shared" si="9"/>
        <v>0</v>
      </c>
    </row>
    <row r="75" spans="1:32">
      <c r="A75" s="22" t="s">
        <v>109</v>
      </c>
      <c r="B75" s="22">
        <v>14</v>
      </c>
      <c r="C75" s="22" t="s">
        <v>110</v>
      </c>
      <c r="D75" s="23">
        <v>33.47</v>
      </c>
      <c r="E75" s="22" t="s">
        <v>111</v>
      </c>
      <c r="F75" s="22">
        <v>3456</v>
      </c>
      <c r="G75" s="24">
        <v>3</v>
      </c>
      <c r="H75" s="22" t="s">
        <v>112</v>
      </c>
      <c r="I75" s="22" t="s">
        <v>113</v>
      </c>
      <c r="J75" s="22">
        <v>269</v>
      </c>
      <c r="K75" s="25">
        <v>210.53667220599999</v>
      </c>
      <c r="L75" s="25">
        <v>1291.96089719</v>
      </c>
      <c r="M75" s="23">
        <v>0.32</v>
      </c>
      <c r="N75" s="23">
        <v>0.02</v>
      </c>
      <c r="O75" s="22">
        <v>33417</v>
      </c>
      <c r="P75" s="22">
        <v>32515</v>
      </c>
      <c r="Q75" s="26">
        <v>33417</v>
      </c>
      <c r="R75" s="26">
        <v>3100</v>
      </c>
      <c r="S75" s="22" t="s">
        <v>114</v>
      </c>
      <c r="T75" s="26">
        <v>54.65</v>
      </c>
      <c r="U75" s="26">
        <v>1</v>
      </c>
      <c r="V75" s="26">
        <v>1.2</v>
      </c>
      <c r="W75" s="26">
        <v>6.4000000000000001E-2</v>
      </c>
      <c r="X75" s="26">
        <f t="shared" si="5"/>
        <v>1.2</v>
      </c>
      <c r="Y75" s="26">
        <f t="shared" si="5"/>
        <v>6.4000000000000001E-2</v>
      </c>
      <c r="Z75" s="26">
        <v>0.41099999999999998</v>
      </c>
      <c r="AA75" s="27">
        <v>1.35761805871651E-2</v>
      </c>
      <c r="AB75">
        <f t="shared" si="6"/>
        <v>31</v>
      </c>
      <c r="AC75">
        <f t="shared" si="7"/>
        <v>0</v>
      </c>
      <c r="AD75">
        <f t="shared" si="8"/>
        <v>0</v>
      </c>
      <c r="AE75">
        <f>'TP Factors'!$D$4</f>
        <v>0.98096512680287296</v>
      </c>
      <c r="AF75">
        <f t="shared" si="9"/>
        <v>0</v>
      </c>
    </row>
    <row r="76" spans="1:32">
      <c r="A76" s="22" t="s">
        <v>109</v>
      </c>
      <c r="B76" s="22">
        <v>14</v>
      </c>
      <c r="C76" s="22" t="s">
        <v>110</v>
      </c>
      <c r="D76" s="23">
        <v>33.47</v>
      </c>
      <c r="E76" s="22" t="s">
        <v>111</v>
      </c>
      <c r="F76" s="22">
        <v>3456</v>
      </c>
      <c r="G76" s="24">
        <v>30.5</v>
      </c>
      <c r="H76" s="22" t="s">
        <v>112</v>
      </c>
      <c r="I76" s="22" t="s">
        <v>113</v>
      </c>
      <c r="J76" s="22">
        <v>4689</v>
      </c>
      <c r="K76" s="25">
        <v>1065.9392241200001</v>
      </c>
      <c r="L76" s="25">
        <v>31599.890573799999</v>
      </c>
      <c r="M76" s="23">
        <v>9</v>
      </c>
      <c r="N76" s="23">
        <v>2.37</v>
      </c>
      <c r="O76" s="22">
        <v>33491</v>
      </c>
      <c r="P76" s="22">
        <v>32589</v>
      </c>
      <c r="Q76" s="26">
        <v>33491</v>
      </c>
      <c r="R76" s="26">
        <v>3100</v>
      </c>
      <c r="S76" s="22" t="s">
        <v>124</v>
      </c>
      <c r="T76" s="26">
        <v>54.65</v>
      </c>
      <c r="U76" s="26">
        <v>1</v>
      </c>
      <c r="V76" s="26">
        <v>1.2</v>
      </c>
      <c r="W76" s="26">
        <v>6.4000000000000001E-2</v>
      </c>
      <c r="X76" s="26">
        <f t="shared" si="5"/>
        <v>1.2</v>
      </c>
      <c r="Y76" s="26">
        <f t="shared" si="5"/>
        <v>6.4000000000000001E-2</v>
      </c>
      <c r="Z76" s="26">
        <v>0.41099999999999998</v>
      </c>
      <c r="AA76" s="27">
        <v>7.2808783779581896</v>
      </c>
      <c r="AB76">
        <f t="shared" si="6"/>
        <v>16810</v>
      </c>
      <c r="AC76">
        <f t="shared" si="7"/>
        <v>44</v>
      </c>
      <c r="AD76">
        <f t="shared" si="8"/>
        <v>2.4</v>
      </c>
      <c r="AE76">
        <f>'TP Factors'!$D$4</f>
        <v>0.98096512680287296</v>
      </c>
      <c r="AF76">
        <f t="shared" si="9"/>
        <v>2.4</v>
      </c>
    </row>
    <row r="77" spans="1:32">
      <c r="A77" s="22" t="s">
        <v>109</v>
      </c>
      <c r="B77" s="22">
        <v>27</v>
      </c>
      <c r="C77" s="22" t="s">
        <v>166</v>
      </c>
      <c r="D77" s="23">
        <v>33.090000000000003</v>
      </c>
      <c r="E77" s="22" t="s">
        <v>111</v>
      </c>
      <c r="F77" s="22">
        <v>3456</v>
      </c>
      <c r="G77" s="24">
        <v>3</v>
      </c>
      <c r="H77" s="22" t="s">
        <v>112</v>
      </c>
      <c r="I77" s="22" t="s">
        <v>113</v>
      </c>
      <c r="J77" s="22">
        <v>6329</v>
      </c>
      <c r="K77" s="25">
        <v>1463.9909837299999</v>
      </c>
      <c r="L77" s="25">
        <v>30112.507952299999</v>
      </c>
      <c r="M77" s="23">
        <v>4.43</v>
      </c>
      <c r="N77" s="23">
        <v>0.56999999999999995</v>
      </c>
      <c r="O77" s="22">
        <v>33582</v>
      </c>
      <c r="P77" s="22">
        <v>32679</v>
      </c>
      <c r="Q77" s="26">
        <v>33582</v>
      </c>
      <c r="R77" s="26">
        <v>3100</v>
      </c>
      <c r="S77" s="22" t="s">
        <v>114</v>
      </c>
      <c r="T77" s="26">
        <v>54.65</v>
      </c>
      <c r="U77" s="26">
        <v>1</v>
      </c>
      <c r="V77" s="26">
        <v>1.2</v>
      </c>
      <c r="W77" s="26">
        <v>6.4000000000000001E-2</v>
      </c>
      <c r="X77" s="26">
        <f t="shared" si="5"/>
        <v>1.2</v>
      </c>
      <c r="Y77" s="26">
        <f t="shared" si="5"/>
        <v>6.4000000000000001E-2</v>
      </c>
      <c r="Z77" s="26">
        <v>0.41099999999999998</v>
      </c>
      <c r="AA77" s="27">
        <v>0.94822105576549798</v>
      </c>
      <c r="AB77">
        <f t="shared" si="6"/>
        <v>2189</v>
      </c>
      <c r="AC77">
        <f t="shared" si="7"/>
        <v>6</v>
      </c>
      <c r="AD77">
        <f t="shared" si="8"/>
        <v>0.3</v>
      </c>
      <c r="AE77">
        <f>'TP Factors'!$D$4</f>
        <v>0.98096512680287296</v>
      </c>
      <c r="AF77">
        <f t="shared" si="9"/>
        <v>0.3</v>
      </c>
    </row>
    <row r="78" spans="1:32">
      <c r="A78" s="22" t="s">
        <v>109</v>
      </c>
      <c r="B78" s="22">
        <v>27</v>
      </c>
      <c r="C78" s="22" t="s">
        <v>166</v>
      </c>
      <c r="D78" s="23">
        <v>33.090000000000003</v>
      </c>
      <c r="E78" s="22" t="s">
        <v>111</v>
      </c>
      <c r="F78" s="22">
        <v>3456</v>
      </c>
      <c r="G78" s="24">
        <v>3</v>
      </c>
      <c r="H78" s="22" t="s">
        <v>112</v>
      </c>
      <c r="I78" s="22" t="s">
        <v>113</v>
      </c>
      <c r="J78" s="22">
        <v>2978</v>
      </c>
      <c r="K78" s="25">
        <v>892.18868419499995</v>
      </c>
      <c r="L78" s="25">
        <v>14630.1111112</v>
      </c>
      <c r="M78" s="23">
        <v>3.57</v>
      </c>
      <c r="N78" s="23">
        <v>0.19</v>
      </c>
      <c r="O78" s="22">
        <v>33832</v>
      </c>
      <c r="P78" s="22">
        <v>32925</v>
      </c>
      <c r="Q78" s="26">
        <v>33832</v>
      </c>
      <c r="R78" s="26">
        <v>3100</v>
      </c>
      <c r="S78" s="22" t="s">
        <v>114</v>
      </c>
      <c r="T78" s="26">
        <v>54.65</v>
      </c>
      <c r="U78" s="26">
        <v>1</v>
      </c>
      <c r="V78" s="26">
        <v>1.2</v>
      </c>
      <c r="W78" s="26">
        <v>6.4000000000000001E-2</v>
      </c>
      <c r="X78" s="26">
        <f t="shared" si="5"/>
        <v>1.2</v>
      </c>
      <c r="Y78" s="26">
        <f t="shared" si="5"/>
        <v>6.4000000000000001E-2</v>
      </c>
      <c r="Z78" s="26">
        <v>0.41099999999999998</v>
      </c>
      <c r="AA78" s="27">
        <v>4.3602547802853303E-3</v>
      </c>
      <c r="AB78">
        <f t="shared" si="6"/>
        <v>10</v>
      </c>
      <c r="AC78">
        <f t="shared" si="7"/>
        <v>0</v>
      </c>
      <c r="AD78">
        <f t="shared" si="8"/>
        <v>0</v>
      </c>
      <c r="AE78">
        <f>'TP Factors'!$D$4</f>
        <v>0.98096512680287296</v>
      </c>
      <c r="AF78">
        <f t="shared" si="9"/>
        <v>0</v>
      </c>
    </row>
    <row r="79" spans="1:32">
      <c r="A79" s="22" t="s">
        <v>109</v>
      </c>
      <c r="B79" s="22">
        <v>27</v>
      </c>
      <c r="C79" s="22" t="s">
        <v>166</v>
      </c>
      <c r="D79" s="23">
        <v>33.090000000000003</v>
      </c>
      <c r="E79" s="22" t="s">
        <v>111</v>
      </c>
      <c r="F79" s="22">
        <v>3456</v>
      </c>
      <c r="G79" s="24">
        <v>0</v>
      </c>
      <c r="H79" s="22" t="s">
        <v>112</v>
      </c>
      <c r="I79" s="22" t="s">
        <v>113</v>
      </c>
      <c r="J79" s="22">
        <v>1877</v>
      </c>
      <c r="K79" s="25">
        <v>795.383745041</v>
      </c>
      <c r="L79" s="25">
        <v>12169.6535355</v>
      </c>
      <c r="M79" s="23">
        <v>0</v>
      </c>
      <c r="N79" s="23">
        <v>0</v>
      </c>
      <c r="O79" s="22">
        <v>33870</v>
      </c>
      <c r="P79" s="22">
        <v>32962</v>
      </c>
      <c r="Q79" s="26">
        <v>33870</v>
      </c>
      <c r="R79" s="26">
        <v>3100</v>
      </c>
      <c r="S79" s="22" t="s">
        <v>114</v>
      </c>
      <c r="T79" s="26">
        <v>54.65</v>
      </c>
      <c r="U79" s="26">
        <v>1</v>
      </c>
      <c r="V79" s="26">
        <v>1.2</v>
      </c>
      <c r="W79" s="26">
        <v>6.4000000000000001E-2</v>
      </c>
      <c r="X79" s="26">
        <f t="shared" si="5"/>
        <v>1.2</v>
      </c>
      <c r="Y79" s="26">
        <f t="shared" si="5"/>
        <v>6.4000000000000001E-2</v>
      </c>
      <c r="Z79" s="26">
        <v>0.41099999999999998</v>
      </c>
      <c r="AA79" s="27">
        <v>2.4278660113369999E-5</v>
      </c>
      <c r="AB79">
        <f t="shared" si="6"/>
        <v>0</v>
      </c>
      <c r="AC79">
        <f t="shared" si="7"/>
        <v>0</v>
      </c>
      <c r="AD79">
        <f t="shared" si="8"/>
        <v>0</v>
      </c>
      <c r="AE79">
        <f>'TP Factors'!$D$4</f>
        <v>0.98096512680287296</v>
      </c>
      <c r="AF79">
        <f t="shared" si="9"/>
        <v>0</v>
      </c>
    </row>
    <row r="80" spans="1:32">
      <c r="A80" s="22" t="s">
        <v>109</v>
      </c>
      <c r="B80" s="22">
        <v>27</v>
      </c>
      <c r="C80" s="22" t="s">
        <v>166</v>
      </c>
      <c r="D80" s="23">
        <v>33.090000000000003</v>
      </c>
      <c r="E80" s="22" t="s">
        <v>111</v>
      </c>
      <c r="F80" s="22">
        <v>3456</v>
      </c>
      <c r="G80" s="24">
        <v>3</v>
      </c>
      <c r="H80" s="22" t="s">
        <v>112</v>
      </c>
      <c r="I80" s="22" t="s">
        <v>113</v>
      </c>
      <c r="J80" s="22">
        <v>1729</v>
      </c>
      <c r="K80" s="25">
        <v>502.59595867899998</v>
      </c>
      <c r="L80" s="25">
        <v>8494.0959874300006</v>
      </c>
      <c r="M80" s="23">
        <v>2.0699999999999998</v>
      </c>
      <c r="N80" s="23">
        <v>0.11</v>
      </c>
      <c r="O80" s="22">
        <v>33897</v>
      </c>
      <c r="P80" s="22">
        <v>32989</v>
      </c>
      <c r="Q80" s="26">
        <v>33897</v>
      </c>
      <c r="R80" s="26">
        <v>3100</v>
      </c>
      <c r="S80" s="22" t="s">
        <v>114</v>
      </c>
      <c r="T80" s="26">
        <v>54.65</v>
      </c>
      <c r="U80" s="26">
        <v>1</v>
      </c>
      <c r="V80" s="26">
        <v>1.2</v>
      </c>
      <c r="W80" s="26">
        <v>6.4000000000000001E-2</v>
      </c>
      <c r="X80" s="26">
        <f t="shared" si="5"/>
        <v>1.2</v>
      </c>
      <c r="Y80" s="26">
        <f t="shared" si="5"/>
        <v>6.4000000000000001E-2</v>
      </c>
      <c r="Z80" s="26">
        <v>0.41099999999999998</v>
      </c>
      <c r="AA80" s="27">
        <v>4.7975830819924296E-3</v>
      </c>
      <c r="AB80">
        <f t="shared" si="6"/>
        <v>11</v>
      </c>
      <c r="AC80">
        <f t="shared" si="7"/>
        <v>0</v>
      </c>
      <c r="AD80">
        <f t="shared" si="8"/>
        <v>0</v>
      </c>
      <c r="AE80">
        <f>'TP Factors'!$D$4</f>
        <v>0.98096512680287296</v>
      </c>
      <c r="AF80">
        <f t="shared" si="9"/>
        <v>0</v>
      </c>
    </row>
    <row r="81" spans="1:32">
      <c r="A81" s="22" t="s">
        <v>109</v>
      </c>
      <c r="B81" s="22">
        <v>27</v>
      </c>
      <c r="C81" s="22" t="s">
        <v>166</v>
      </c>
      <c r="D81" s="23">
        <v>33.090000000000003</v>
      </c>
      <c r="E81" s="22" t="s">
        <v>111</v>
      </c>
      <c r="F81" s="22">
        <v>3456</v>
      </c>
      <c r="G81" s="24">
        <v>3</v>
      </c>
      <c r="H81" s="22" t="s">
        <v>112</v>
      </c>
      <c r="I81" s="22" t="s">
        <v>113</v>
      </c>
      <c r="J81" s="22">
        <v>1227</v>
      </c>
      <c r="K81" s="25">
        <v>539.45198042300001</v>
      </c>
      <c r="L81" s="25">
        <v>5838.8612804900004</v>
      </c>
      <c r="M81" s="23">
        <v>0.86</v>
      </c>
      <c r="N81" s="23">
        <v>0.11</v>
      </c>
      <c r="O81" s="22">
        <v>34063</v>
      </c>
      <c r="P81" s="22">
        <v>33151</v>
      </c>
      <c r="Q81" s="26">
        <v>34063</v>
      </c>
      <c r="R81" s="26">
        <v>3100</v>
      </c>
      <c r="S81" s="22" t="s">
        <v>124</v>
      </c>
      <c r="T81" s="26">
        <v>54.65</v>
      </c>
      <c r="U81" s="26">
        <v>1</v>
      </c>
      <c r="V81" s="26">
        <v>1.2</v>
      </c>
      <c r="W81" s="26">
        <v>6.4000000000000001E-2</v>
      </c>
      <c r="X81" s="26">
        <f t="shared" si="5"/>
        <v>1.2</v>
      </c>
      <c r="Y81" s="26">
        <f t="shared" si="5"/>
        <v>6.4000000000000001E-2</v>
      </c>
      <c r="Z81" s="26">
        <v>0.41099999999999998</v>
      </c>
      <c r="AA81" s="27">
        <v>0.30946327800769102</v>
      </c>
      <c r="AB81">
        <f t="shared" si="6"/>
        <v>714</v>
      </c>
      <c r="AC81">
        <f t="shared" si="7"/>
        <v>2</v>
      </c>
      <c r="AD81">
        <f t="shared" si="8"/>
        <v>0.1</v>
      </c>
      <c r="AE81">
        <f>'TP Factors'!$D$4</f>
        <v>0.98096512680287296</v>
      </c>
      <c r="AF81">
        <f t="shared" si="9"/>
        <v>0.1</v>
      </c>
    </row>
    <row r="82" spans="1:32">
      <c r="A82" s="22" t="s">
        <v>109</v>
      </c>
      <c r="B82" s="22">
        <v>14</v>
      </c>
      <c r="C82" s="22" t="s">
        <v>110</v>
      </c>
      <c r="D82" s="23">
        <v>33.47</v>
      </c>
      <c r="E82" s="22" t="s">
        <v>111</v>
      </c>
      <c r="F82" s="22">
        <v>3456</v>
      </c>
      <c r="G82" s="24">
        <v>3</v>
      </c>
      <c r="H82" s="22" t="s">
        <v>112</v>
      </c>
      <c r="I82" s="22" t="s">
        <v>113</v>
      </c>
      <c r="J82" s="22">
        <v>860</v>
      </c>
      <c r="K82" s="25">
        <v>632.07568677300003</v>
      </c>
      <c r="L82" s="25">
        <v>3998.2388824200002</v>
      </c>
      <c r="M82" s="23">
        <v>0.6</v>
      </c>
      <c r="N82" s="23">
        <v>0.08</v>
      </c>
      <c r="O82" s="22">
        <v>34166</v>
      </c>
      <c r="P82" s="22">
        <v>33254</v>
      </c>
      <c r="Q82" s="26">
        <v>34166</v>
      </c>
      <c r="R82" s="26">
        <v>3100</v>
      </c>
      <c r="S82" s="22" t="s">
        <v>124</v>
      </c>
      <c r="T82" s="26">
        <v>54.65</v>
      </c>
      <c r="U82" s="26">
        <v>1</v>
      </c>
      <c r="V82" s="26">
        <v>1.2</v>
      </c>
      <c r="W82" s="26">
        <v>6.4000000000000001E-2</v>
      </c>
      <c r="X82" s="26">
        <f t="shared" si="5"/>
        <v>1.2</v>
      </c>
      <c r="Y82" s="26">
        <f t="shared" si="5"/>
        <v>6.4000000000000001E-2</v>
      </c>
      <c r="Z82" s="26">
        <v>0.41099999999999998</v>
      </c>
      <c r="AA82" s="27">
        <v>0.25504610637104502</v>
      </c>
      <c r="AB82">
        <f t="shared" si="6"/>
        <v>589</v>
      </c>
      <c r="AC82">
        <f t="shared" si="7"/>
        <v>2</v>
      </c>
      <c r="AD82">
        <f t="shared" si="8"/>
        <v>0.1</v>
      </c>
      <c r="AE82">
        <f>'TP Factors'!$D$4</f>
        <v>0.98096512680287296</v>
      </c>
      <c r="AF82">
        <f t="shared" si="9"/>
        <v>0.1</v>
      </c>
    </row>
    <row r="83" spans="1:32">
      <c r="A83" s="22" t="s">
        <v>109</v>
      </c>
      <c r="B83" s="22">
        <v>14</v>
      </c>
      <c r="C83" s="22" t="s">
        <v>110</v>
      </c>
      <c r="D83" s="23">
        <v>33.47</v>
      </c>
      <c r="E83" s="22" t="s">
        <v>111</v>
      </c>
      <c r="F83" s="22">
        <v>3456</v>
      </c>
      <c r="G83" s="24">
        <v>3</v>
      </c>
      <c r="H83" s="22" t="s">
        <v>112</v>
      </c>
      <c r="I83" s="22" t="s">
        <v>113</v>
      </c>
      <c r="J83" s="22">
        <v>1</v>
      </c>
      <c r="K83" s="25">
        <v>19.363756477799999</v>
      </c>
      <c r="L83" s="25">
        <v>2.9484755351900001</v>
      </c>
      <c r="M83" s="23">
        <v>0</v>
      </c>
      <c r="N83" s="23">
        <v>0</v>
      </c>
      <c r="O83" s="22">
        <v>34169</v>
      </c>
      <c r="P83" s="22">
        <v>33257</v>
      </c>
      <c r="Q83" s="26">
        <v>34169</v>
      </c>
      <c r="R83" s="26">
        <v>3100</v>
      </c>
      <c r="S83" s="22" t="s">
        <v>114</v>
      </c>
      <c r="T83" s="26">
        <v>54.65</v>
      </c>
      <c r="U83" s="26">
        <v>1</v>
      </c>
      <c r="V83" s="26">
        <v>1.2</v>
      </c>
      <c r="W83" s="26">
        <v>6.4000000000000001E-2</v>
      </c>
      <c r="X83" s="26">
        <f t="shared" si="5"/>
        <v>1.2</v>
      </c>
      <c r="Y83" s="26">
        <f t="shared" si="5"/>
        <v>6.4000000000000001E-2</v>
      </c>
      <c r="Z83" s="26">
        <v>0.41099999999999998</v>
      </c>
      <c r="AA83" s="27">
        <v>7.2858125583079997E-4</v>
      </c>
      <c r="AB83">
        <f t="shared" si="6"/>
        <v>2</v>
      </c>
      <c r="AC83">
        <f t="shared" si="7"/>
        <v>0</v>
      </c>
      <c r="AD83">
        <f t="shared" si="8"/>
        <v>0</v>
      </c>
      <c r="AE83">
        <f>'TP Factors'!$D$4</f>
        <v>0.98096512680287296</v>
      </c>
      <c r="AF83">
        <f t="shared" si="9"/>
        <v>0</v>
      </c>
    </row>
    <row r="84" spans="1:32">
      <c r="A84" s="22" t="s">
        <v>109</v>
      </c>
      <c r="B84" s="22">
        <v>14</v>
      </c>
      <c r="C84" s="22" t="s">
        <v>110</v>
      </c>
      <c r="D84" s="23">
        <v>33.47</v>
      </c>
      <c r="E84" s="22" t="s">
        <v>111</v>
      </c>
      <c r="F84" s="22">
        <v>3456</v>
      </c>
      <c r="G84" s="24">
        <v>30.5</v>
      </c>
      <c r="H84" s="22" t="s">
        <v>112</v>
      </c>
      <c r="I84" s="22" t="s">
        <v>113</v>
      </c>
      <c r="J84" s="22">
        <v>5604</v>
      </c>
      <c r="K84" s="25">
        <v>1277.3981740300001</v>
      </c>
      <c r="L84" s="25">
        <v>40160.310682000003</v>
      </c>
      <c r="M84" s="23">
        <v>10.76</v>
      </c>
      <c r="N84" s="23">
        <v>2.84</v>
      </c>
      <c r="O84" s="22">
        <v>34171</v>
      </c>
      <c r="P84" s="22">
        <v>33259</v>
      </c>
      <c r="Q84" s="26">
        <v>34171</v>
      </c>
      <c r="R84" s="26">
        <v>3100</v>
      </c>
      <c r="S84" s="22" t="s">
        <v>114</v>
      </c>
      <c r="T84" s="26">
        <v>54.65</v>
      </c>
      <c r="U84" s="26">
        <v>1</v>
      </c>
      <c r="V84" s="26">
        <v>1.2</v>
      </c>
      <c r="W84" s="26">
        <v>6.4000000000000001E-2</v>
      </c>
      <c r="X84" s="26">
        <f t="shared" si="5"/>
        <v>1.2</v>
      </c>
      <c r="Y84" s="26">
        <f t="shared" si="5"/>
        <v>6.4000000000000001E-2</v>
      </c>
      <c r="Z84" s="26">
        <v>0.41099999999999998</v>
      </c>
      <c r="AA84" s="27">
        <v>9.78026790887772</v>
      </c>
      <c r="AB84">
        <f t="shared" si="6"/>
        <v>22581</v>
      </c>
      <c r="AC84">
        <f t="shared" si="7"/>
        <v>60</v>
      </c>
      <c r="AD84">
        <f t="shared" si="8"/>
        <v>3.2</v>
      </c>
      <c r="AE84">
        <f>'TP Factors'!$D$4</f>
        <v>0.98096512680287296</v>
      </c>
      <c r="AF84">
        <f t="shared" si="9"/>
        <v>3.1</v>
      </c>
    </row>
    <row r="85" spans="1:32">
      <c r="A85" s="22" t="s">
        <v>109</v>
      </c>
      <c r="B85" s="22">
        <v>14</v>
      </c>
      <c r="C85" s="22" t="s">
        <v>110</v>
      </c>
      <c r="D85" s="23">
        <v>33.47</v>
      </c>
      <c r="E85" s="22" t="s">
        <v>111</v>
      </c>
      <c r="F85" s="22">
        <v>3456</v>
      </c>
      <c r="G85" s="24">
        <v>30.5</v>
      </c>
      <c r="H85" s="22" t="s">
        <v>112</v>
      </c>
      <c r="I85" s="22" t="s">
        <v>113</v>
      </c>
      <c r="J85" s="22">
        <v>1527</v>
      </c>
      <c r="K85" s="25">
        <v>573.62510690800002</v>
      </c>
      <c r="L85" s="25">
        <v>10288.681041</v>
      </c>
      <c r="M85" s="23">
        <v>2.93</v>
      </c>
      <c r="N85" s="23">
        <v>0.77</v>
      </c>
      <c r="O85" s="22">
        <v>34172</v>
      </c>
      <c r="P85" s="22">
        <v>33260</v>
      </c>
      <c r="Q85" s="26">
        <v>34172</v>
      </c>
      <c r="R85" s="26">
        <v>3100</v>
      </c>
      <c r="S85" s="22" t="s">
        <v>124</v>
      </c>
      <c r="T85" s="26">
        <v>54.65</v>
      </c>
      <c r="U85" s="26">
        <v>1</v>
      </c>
      <c r="V85" s="26">
        <v>1.2</v>
      </c>
      <c r="W85" s="26">
        <v>6.4000000000000001E-2</v>
      </c>
      <c r="X85" s="26">
        <f t="shared" si="5"/>
        <v>1.2</v>
      </c>
      <c r="Y85" s="26">
        <f t="shared" si="5"/>
        <v>6.4000000000000001E-2</v>
      </c>
      <c r="Z85" s="26">
        <v>0.41099999999999998</v>
      </c>
      <c r="AA85" s="27">
        <v>2.5369366103504398</v>
      </c>
      <c r="AB85">
        <f t="shared" si="6"/>
        <v>5857</v>
      </c>
      <c r="AC85">
        <f t="shared" si="7"/>
        <v>15</v>
      </c>
      <c r="AD85">
        <f t="shared" si="8"/>
        <v>0.8</v>
      </c>
      <c r="AE85">
        <f>'TP Factors'!$D$4</f>
        <v>0.98096512680287296</v>
      </c>
      <c r="AF85">
        <f t="shared" si="9"/>
        <v>0.8</v>
      </c>
    </row>
    <row r="86" spans="1:32">
      <c r="A86" s="22" t="s">
        <v>109</v>
      </c>
      <c r="B86" s="22">
        <v>14</v>
      </c>
      <c r="C86" s="22" t="s">
        <v>110</v>
      </c>
      <c r="D86" s="23">
        <v>33.47</v>
      </c>
      <c r="E86" s="22" t="s">
        <v>111</v>
      </c>
      <c r="F86" s="22">
        <v>3456</v>
      </c>
      <c r="G86" s="24">
        <v>3</v>
      </c>
      <c r="H86" s="22" t="s">
        <v>112</v>
      </c>
      <c r="I86" s="22" t="s">
        <v>113</v>
      </c>
      <c r="J86" s="22">
        <v>144</v>
      </c>
      <c r="K86" s="25">
        <v>216.038376521</v>
      </c>
      <c r="L86" s="25">
        <v>689.06883029100004</v>
      </c>
      <c r="M86" s="23">
        <v>0.17</v>
      </c>
      <c r="N86" s="23">
        <v>0.01</v>
      </c>
      <c r="O86" s="22">
        <v>34177</v>
      </c>
      <c r="P86" s="22">
        <v>33265</v>
      </c>
      <c r="Q86" s="26">
        <v>34177</v>
      </c>
      <c r="R86" s="26">
        <v>3100</v>
      </c>
      <c r="S86" s="22" t="s">
        <v>114</v>
      </c>
      <c r="T86" s="26">
        <v>54.65</v>
      </c>
      <c r="U86" s="26">
        <v>1</v>
      </c>
      <c r="V86" s="26">
        <v>1.2</v>
      </c>
      <c r="W86" s="26">
        <v>6.4000000000000001E-2</v>
      </c>
      <c r="X86" s="26">
        <f t="shared" si="5"/>
        <v>1.2</v>
      </c>
      <c r="Y86" s="26">
        <f t="shared" si="5"/>
        <v>6.4000000000000001E-2</v>
      </c>
      <c r="Z86" s="26">
        <v>0.41099999999999998</v>
      </c>
      <c r="AA86" s="27">
        <v>3.3956564819862998E-4</v>
      </c>
      <c r="AB86">
        <f t="shared" si="6"/>
        <v>1</v>
      </c>
      <c r="AC86">
        <f t="shared" si="7"/>
        <v>0</v>
      </c>
      <c r="AD86">
        <f t="shared" si="8"/>
        <v>0</v>
      </c>
      <c r="AE86">
        <f>'TP Factors'!$D$4</f>
        <v>0.98096512680287296</v>
      </c>
      <c r="AF86">
        <f t="shared" si="9"/>
        <v>0</v>
      </c>
    </row>
    <row r="87" spans="1:32">
      <c r="A87" s="22" t="s">
        <v>109</v>
      </c>
      <c r="B87" s="22">
        <v>14</v>
      </c>
      <c r="C87" s="22" t="s">
        <v>110</v>
      </c>
      <c r="D87" s="23">
        <v>33.47</v>
      </c>
      <c r="E87" s="22" t="s">
        <v>111</v>
      </c>
      <c r="F87" s="22">
        <v>3456</v>
      </c>
      <c r="G87" s="24">
        <v>3</v>
      </c>
      <c r="H87" s="22" t="s">
        <v>112</v>
      </c>
      <c r="I87" s="22" t="s">
        <v>113</v>
      </c>
      <c r="J87" s="22">
        <v>8919</v>
      </c>
      <c r="K87" s="25">
        <v>1937.0041990100001</v>
      </c>
      <c r="L87" s="25">
        <v>42826.378230599999</v>
      </c>
      <c r="M87" s="23">
        <v>10.7</v>
      </c>
      <c r="N87" s="23">
        <v>0.56999999999999995</v>
      </c>
      <c r="O87" s="22">
        <v>34182</v>
      </c>
      <c r="P87" s="22">
        <v>33270</v>
      </c>
      <c r="Q87" s="26">
        <v>34182</v>
      </c>
      <c r="R87" s="26">
        <v>3100</v>
      </c>
      <c r="S87" s="22" t="s">
        <v>114</v>
      </c>
      <c r="T87" s="26">
        <v>54.65</v>
      </c>
      <c r="U87" s="26">
        <v>1</v>
      </c>
      <c r="V87" s="26">
        <v>1.2</v>
      </c>
      <c r="W87" s="26">
        <v>6.4000000000000001E-2</v>
      </c>
      <c r="X87" s="26">
        <f t="shared" si="5"/>
        <v>1.2</v>
      </c>
      <c r="Y87" s="26">
        <f t="shared" si="5"/>
        <v>6.4000000000000001E-2</v>
      </c>
      <c r="Z87" s="26">
        <v>0.41099999999999998</v>
      </c>
      <c r="AA87" s="27">
        <v>1.4462283197256101E-3</v>
      </c>
      <c r="AB87">
        <f t="shared" si="6"/>
        <v>3</v>
      </c>
      <c r="AC87">
        <f t="shared" si="7"/>
        <v>0</v>
      </c>
      <c r="AD87">
        <f t="shared" si="8"/>
        <v>0</v>
      </c>
      <c r="AE87">
        <f>'TP Factors'!$D$4</f>
        <v>0.98096512680287296</v>
      </c>
      <c r="AF87">
        <f t="shared" si="9"/>
        <v>0</v>
      </c>
    </row>
    <row r="88" spans="1:32">
      <c r="A88" s="22" t="s">
        <v>109</v>
      </c>
      <c r="B88" s="22">
        <v>14</v>
      </c>
      <c r="C88" s="22" t="s">
        <v>110</v>
      </c>
      <c r="D88" s="23">
        <v>33.47</v>
      </c>
      <c r="E88" s="22" t="s">
        <v>111</v>
      </c>
      <c r="F88" s="22">
        <v>3456</v>
      </c>
      <c r="G88" s="24">
        <v>3</v>
      </c>
      <c r="H88" s="22" t="s">
        <v>112</v>
      </c>
      <c r="I88" s="22" t="s">
        <v>113</v>
      </c>
      <c r="J88" s="22">
        <v>2485</v>
      </c>
      <c r="K88" s="25">
        <v>671.09737311200001</v>
      </c>
      <c r="L88" s="25">
        <v>11558.0628125</v>
      </c>
      <c r="M88" s="23">
        <v>1.74</v>
      </c>
      <c r="N88" s="23">
        <v>0.22</v>
      </c>
      <c r="O88" s="22">
        <v>34193</v>
      </c>
      <c r="P88" s="22">
        <v>33281</v>
      </c>
      <c r="Q88" s="26">
        <v>34193</v>
      </c>
      <c r="R88" s="26">
        <v>3100</v>
      </c>
      <c r="S88" s="22" t="s">
        <v>114</v>
      </c>
      <c r="T88" s="26">
        <v>54.65</v>
      </c>
      <c r="U88" s="26">
        <v>1</v>
      </c>
      <c r="V88" s="26">
        <v>1.2</v>
      </c>
      <c r="W88" s="26">
        <v>6.4000000000000001E-2</v>
      </c>
      <c r="X88" s="26">
        <f t="shared" si="5"/>
        <v>1.2</v>
      </c>
      <c r="Y88" s="26">
        <f t="shared" si="5"/>
        <v>6.4000000000000001E-2</v>
      </c>
      <c r="Z88" s="26">
        <v>0.41099999999999998</v>
      </c>
      <c r="AA88" s="27">
        <v>1.2336843890839401E-2</v>
      </c>
      <c r="AB88">
        <f t="shared" si="6"/>
        <v>28</v>
      </c>
      <c r="AC88">
        <f t="shared" si="7"/>
        <v>0</v>
      </c>
      <c r="AD88">
        <f t="shared" si="8"/>
        <v>0</v>
      </c>
      <c r="AE88">
        <f>'TP Factors'!$D$4</f>
        <v>0.98096512680287296</v>
      </c>
      <c r="AF88">
        <f t="shared" si="9"/>
        <v>0</v>
      </c>
    </row>
    <row r="89" spans="1:32">
      <c r="A89" s="22" t="s">
        <v>109</v>
      </c>
      <c r="B89" s="22">
        <v>14</v>
      </c>
      <c r="C89" s="22" t="s">
        <v>110</v>
      </c>
      <c r="D89" s="23">
        <v>33.47</v>
      </c>
      <c r="E89" s="22" t="s">
        <v>111</v>
      </c>
      <c r="F89" s="22">
        <v>3456</v>
      </c>
      <c r="G89" s="24">
        <v>30.5</v>
      </c>
      <c r="H89" s="22" t="s">
        <v>112</v>
      </c>
      <c r="I89" s="22" t="s">
        <v>113</v>
      </c>
      <c r="J89" s="22">
        <v>7442</v>
      </c>
      <c r="K89" s="25">
        <v>1065.9386652000001</v>
      </c>
      <c r="L89" s="25">
        <v>53335.164368400001</v>
      </c>
      <c r="M89" s="23">
        <v>14.29</v>
      </c>
      <c r="N89" s="23">
        <v>3.77</v>
      </c>
      <c r="O89" s="22">
        <v>34199</v>
      </c>
      <c r="P89" s="22">
        <v>33287</v>
      </c>
      <c r="Q89" s="26">
        <v>34199</v>
      </c>
      <c r="R89" s="26">
        <v>3100</v>
      </c>
      <c r="S89" s="22" t="s">
        <v>114</v>
      </c>
      <c r="T89" s="26">
        <v>54.65</v>
      </c>
      <c r="U89" s="26">
        <v>1</v>
      </c>
      <c r="V89" s="26">
        <v>1.2</v>
      </c>
      <c r="W89" s="26">
        <v>6.4000000000000001E-2</v>
      </c>
      <c r="X89" s="26">
        <f t="shared" si="5"/>
        <v>1.2</v>
      </c>
      <c r="Y89" s="26">
        <f t="shared" si="5"/>
        <v>6.4000000000000001E-2</v>
      </c>
      <c r="Z89" s="26">
        <v>0.41099999999999998</v>
      </c>
      <c r="AA89" s="27">
        <v>13.1349218796</v>
      </c>
      <c r="AB89">
        <f t="shared" si="6"/>
        <v>30326</v>
      </c>
      <c r="AC89">
        <f t="shared" si="7"/>
        <v>80</v>
      </c>
      <c r="AD89">
        <f t="shared" si="8"/>
        <v>4.3</v>
      </c>
      <c r="AE89">
        <f>'TP Factors'!$D$4</f>
        <v>0.98096512680287296</v>
      </c>
      <c r="AF89">
        <f t="shared" si="9"/>
        <v>4.2</v>
      </c>
    </row>
    <row r="90" spans="1:32">
      <c r="A90" s="22" t="s">
        <v>109</v>
      </c>
      <c r="B90" s="22">
        <v>14</v>
      </c>
      <c r="C90" s="22" t="s">
        <v>110</v>
      </c>
      <c r="D90" s="23">
        <v>33.47</v>
      </c>
      <c r="E90" s="22" t="s">
        <v>111</v>
      </c>
      <c r="F90" s="22">
        <v>3456</v>
      </c>
      <c r="G90" s="24">
        <v>30.5</v>
      </c>
      <c r="H90" s="22" t="s">
        <v>112</v>
      </c>
      <c r="I90" s="22" t="s">
        <v>113</v>
      </c>
      <c r="J90" s="22">
        <v>4073</v>
      </c>
      <c r="K90" s="25">
        <v>827.37518628500004</v>
      </c>
      <c r="L90" s="25">
        <v>29189.127833800001</v>
      </c>
      <c r="M90" s="23">
        <v>7.82</v>
      </c>
      <c r="N90" s="23">
        <v>2.06</v>
      </c>
      <c r="O90" s="22">
        <v>34202</v>
      </c>
      <c r="P90" s="22">
        <v>33290</v>
      </c>
      <c r="Q90" s="26">
        <v>34202</v>
      </c>
      <c r="R90" s="26">
        <v>3100</v>
      </c>
      <c r="S90" s="22" t="s">
        <v>114</v>
      </c>
      <c r="T90" s="26">
        <v>54.65</v>
      </c>
      <c r="U90" s="26">
        <v>1</v>
      </c>
      <c r="V90" s="26">
        <v>1.2</v>
      </c>
      <c r="W90" s="26">
        <v>6.4000000000000001E-2</v>
      </c>
      <c r="X90" s="26">
        <f t="shared" si="5"/>
        <v>1.2</v>
      </c>
      <c r="Y90" s="26">
        <f t="shared" si="5"/>
        <v>6.4000000000000001E-2</v>
      </c>
      <c r="Z90" s="26">
        <v>0.41099999999999998</v>
      </c>
      <c r="AA90" s="27">
        <v>7.1354166436165603</v>
      </c>
      <c r="AB90">
        <f t="shared" si="6"/>
        <v>16474</v>
      </c>
      <c r="AC90">
        <f t="shared" si="7"/>
        <v>44</v>
      </c>
      <c r="AD90">
        <f t="shared" si="8"/>
        <v>2.2999999999999998</v>
      </c>
      <c r="AE90">
        <f>'TP Factors'!$D$4</f>
        <v>0.98096512680287296</v>
      </c>
      <c r="AF90">
        <f t="shared" si="9"/>
        <v>2.2999999999999998</v>
      </c>
    </row>
    <row r="91" spans="1:32">
      <c r="A91" s="22" t="s">
        <v>109</v>
      </c>
      <c r="B91" s="22">
        <v>14</v>
      </c>
      <c r="C91" s="22" t="s">
        <v>110</v>
      </c>
      <c r="D91" s="23">
        <v>33.47</v>
      </c>
      <c r="E91" s="22" t="s">
        <v>111</v>
      </c>
      <c r="F91" s="22">
        <v>3456</v>
      </c>
      <c r="G91" s="24">
        <v>30.5</v>
      </c>
      <c r="H91" s="22" t="s">
        <v>112</v>
      </c>
      <c r="I91" s="22" t="s">
        <v>113</v>
      </c>
      <c r="J91" s="22">
        <v>36631</v>
      </c>
      <c r="K91" s="25">
        <v>6329.3754514800003</v>
      </c>
      <c r="L91" s="25">
        <v>262518.21236900002</v>
      </c>
      <c r="M91" s="23">
        <v>70.33</v>
      </c>
      <c r="N91" s="23">
        <v>18.54</v>
      </c>
      <c r="O91" s="22">
        <v>34217</v>
      </c>
      <c r="P91" s="22">
        <v>33305</v>
      </c>
      <c r="Q91" s="26">
        <v>34217</v>
      </c>
      <c r="R91" s="26">
        <v>3100</v>
      </c>
      <c r="S91" s="22" t="s">
        <v>114</v>
      </c>
      <c r="T91" s="26">
        <v>54.65</v>
      </c>
      <c r="U91" s="26">
        <v>1</v>
      </c>
      <c r="V91" s="26">
        <v>1.2</v>
      </c>
      <c r="W91" s="26">
        <v>6.4000000000000001E-2</v>
      </c>
      <c r="X91" s="26">
        <f t="shared" si="5"/>
        <v>1.2</v>
      </c>
      <c r="Y91" s="26">
        <f t="shared" si="5"/>
        <v>6.4000000000000001E-2</v>
      </c>
      <c r="Z91" s="26">
        <v>0.41099999999999998</v>
      </c>
      <c r="AA91" s="27">
        <v>20.256386733999999</v>
      </c>
      <c r="AB91">
        <f t="shared" si="6"/>
        <v>46768</v>
      </c>
      <c r="AC91">
        <f t="shared" si="7"/>
        <v>124</v>
      </c>
      <c r="AD91">
        <f t="shared" si="8"/>
        <v>6.6</v>
      </c>
      <c r="AE91">
        <f>'TP Factors'!$D$4</f>
        <v>0.98096512680287296</v>
      </c>
      <c r="AF91">
        <f t="shared" si="9"/>
        <v>6.5</v>
      </c>
    </row>
    <row r="92" spans="1:32">
      <c r="A92" s="22" t="s">
        <v>109</v>
      </c>
      <c r="B92" s="22">
        <v>14</v>
      </c>
      <c r="C92" s="22" t="s">
        <v>110</v>
      </c>
      <c r="D92" s="23">
        <v>33.47</v>
      </c>
      <c r="E92" s="22" t="s">
        <v>111</v>
      </c>
      <c r="F92" s="22">
        <v>1234</v>
      </c>
      <c r="G92" s="24">
        <v>0</v>
      </c>
      <c r="H92" s="22" t="s">
        <v>112</v>
      </c>
      <c r="I92" s="22" t="s">
        <v>113</v>
      </c>
      <c r="J92" s="22">
        <v>44</v>
      </c>
      <c r="K92" s="25">
        <v>53.274217470000004</v>
      </c>
      <c r="L92" s="25">
        <v>168.725945013</v>
      </c>
      <c r="M92" s="23">
        <v>0.03</v>
      </c>
      <c r="N92" s="23">
        <v>0.01</v>
      </c>
      <c r="O92" s="22">
        <v>34226</v>
      </c>
      <c r="P92" s="22">
        <v>33314</v>
      </c>
      <c r="Q92" s="26">
        <v>34226</v>
      </c>
      <c r="R92" s="26">
        <v>3100</v>
      </c>
      <c r="S92" s="22" t="s">
        <v>124</v>
      </c>
      <c r="T92" s="26">
        <v>54.65</v>
      </c>
      <c r="U92" s="26">
        <v>1</v>
      </c>
      <c r="V92" s="26">
        <v>1.2</v>
      </c>
      <c r="W92" s="26">
        <v>6.4000000000000001E-2</v>
      </c>
      <c r="X92" s="26">
        <f t="shared" si="5"/>
        <v>1.2</v>
      </c>
      <c r="Y92" s="26">
        <f t="shared" si="5"/>
        <v>6.4000000000000001E-2</v>
      </c>
      <c r="Z92" s="26">
        <v>0.41099999999999998</v>
      </c>
      <c r="AA92" s="27">
        <v>4.1692922231989803E-2</v>
      </c>
      <c r="AB92">
        <f t="shared" si="6"/>
        <v>96</v>
      </c>
      <c r="AC92">
        <f t="shared" si="7"/>
        <v>0</v>
      </c>
      <c r="AD92">
        <f t="shared" si="8"/>
        <v>0</v>
      </c>
      <c r="AE92">
        <f>'TP Factors'!$D$4</f>
        <v>0.98096512680287296</v>
      </c>
      <c r="AF92">
        <f t="shared" si="9"/>
        <v>0</v>
      </c>
    </row>
    <row r="93" spans="1:32">
      <c r="A93" s="22" t="s">
        <v>109</v>
      </c>
      <c r="B93" s="22">
        <v>14</v>
      </c>
      <c r="C93" s="22" t="s">
        <v>110</v>
      </c>
      <c r="D93" s="23">
        <v>33.47</v>
      </c>
      <c r="E93" s="22" t="s">
        <v>111</v>
      </c>
      <c r="F93" s="22">
        <v>1234</v>
      </c>
      <c r="G93" s="24">
        <v>0</v>
      </c>
      <c r="H93" s="22" t="s">
        <v>112</v>
      </c>
      <c r="I93" s="22" t="s">
        <v>113</v>
      </c>
      <c r="J93" s="22">
        <v>50</v>
      </c>
      <c r="K93" s="25">
        <v>57.585647275699998</v>
      </c>
      <c r="L93" s="25">
        <v>190.59601995</v>
      </c>
      <c r="M93" s="23">
        <v>0.03</v>
      </c>
      <c r="N93" s="23">
        <v>0.01</v>
      </c>
      <c r="O93" s="22">
        <v>34231</v>
      </c>
      <c r="P93" s="22">
        <v>33319</v>
      </c>
      <c r="Q93" s="26">
        <v>34231</v>
      </c>
      <c r="R93" s="26">
        <v>3100</v>
      </c>
      <c r="S93" s="22" t="s">
        <v>124</v>
      </c>
      <c r="T93" s="26">
        <v>54.65</v>
      </c>
      <c r="U93" s="26">
        <v>1</v>
      </c>
      <c r="V93" s="26">
        <v>1.2</v>
      </c>
      <c r="W93" s="26">
        <v>6.4000000000000001E-2</v>
      </c>
      <c r="X93" s="26">
        <f t="shared" si="5"/>
        <v>1.2</v>
      </c>
      <c r="Y93" s="26">
        <f t="shared" si="5"/>
        <v>6.4000000000000001E-2</v>
      </c>
      <c r="Z93" s="26">
        <v>0.41099999999999998</v>
      </c>
      <c r="AA93" s="27">
        <v>4.70898031071047E-2</v>
      </c>
      <c r="AB93">
        <f t="shared" si="6"/>
        <v>109</v>
      </c>
      <c r="AC93">
        <f t="shared" si="7"/>
        <v>0</v>
      </c>
      <c r="AD93">
        <f t="shared" si="8"/>
        <v>0</v>
      </c>
      <c r="AE93">
        <f>'TP Factors'!$D$4</f>
        <v>0.98096512680287296</v>
      </c>
      <c r="AF93">
        <f t="shared" si="9"/>
        <v>0</v>
      </c>
    </row>
    <row r="94" spans="1:32">
      <c r="A94" s="22" t="s">
        <v>109</v>
      </c>
      <c r="B94" s="22">
        <v>14</v>
      </c>
      <c r="C94" s="22" t="s">
        <v>110</v>
      </c>
      <c r="D94" s="23">
        <v>33.47</v>
      </c>
      <c r="E94" s="22" t="s">
        <v>111</v>
      </c>
      <c r="F94" s="22">
        <v>3456</v>
      </c>
      <c r="G94" s="24">
        <v>30.5</v>
      </c>
      <c r="H94" s="22" t="s">
        <v>112</v>
      </c>
      <c r="I94" s="22" t="s">
        <v>113</v>
      </c>
      <c r="J94" s="22">
        <v>522</v>
      </c>
      <c r="K94" s="25">
        <v>257.15862989800002</v>
      </c>
      <c r="L94" s="25">
        <v>3741.8699331299999</v>
      </c>
      <c r="M94" s="23">
        <v>1</v>
      </c>
      <c r="N94" s="23">
        <v>0.26</v>
      </c>
      <c r="O94" s="22">
        <v>34391</v>
      </c>
      <c r="P94" s="22">
        <v>33475</v>
      </c>
      <c r="Q94" s="26">
        <v>34391</v>
      </c>
      <c r="R94" s="26">
        <v>3100</v>
      </c>
      <c r="S94" s="22" t="s">
        <v>114</v>
      </c>
      <c r="T94" s="26">
        <v>54.65</v>
      </c>
      <c r="U94" s="26">
        <v>1</v>
      </c>
      <c r="V94" s="26">
        <v>1.2</v>
      </c>
      <c r="W94" s="26">
        <v>6.4000000000000001E-2</v>
      </c>
      <c r="X94" s="26">
        <f t="shared" si="5"/>
        <v>1.2</v>
      </c>
      <c r="Y94" s="26">
        <f t="shared" si="5"/>
        <v>6.4000000000000001E-2</v>
      </c>
      <c r="Z94" s="26">
        <v>0.41099999999999998</v>
      </c>
      <c r="AA94" s="27">
        <v>0.91822180891695204</v>
      </c>
      <c r="AB94">
        <f t="shared" si="6"/>
        <v>2120</v>
      </c>
      <c r="AC94">
        <f t="shared" si="7"/>
        <v>6</v>
      </c>
      <c r="AD94">
        <f t="shared" si="8"/>
        <v>0.3</v>
      </c>
      <c r="AE94">
        <f>'TP Factors'!$D$4</f>
        <v>0.98096512680287296</v>
      </c>
      <c r="AF94">
        <f t="shared" si="9"/>
        <v>0.3</v>
      </c>
    </row>
    <row r="95" spans="1:32">
      <c r="A95" s="22" t="s">
        <v>109</v>
      </c>
      <c r="B95" s="22">
        <v>14</v>
      </c>
      <c r="C95" s="22" t="s">
        <v>110</v>
      </c>
      <c r="D95" s="23">
        <v>33.47</v>
      </c>
      <c r="E95" s="22" t="s">
        <v>111</v>
      </c>
      <c r="F95" s="22">
        <v>3456</v>
      </c>
      <c r="G95" s="24">
        <v>30.5</v>
      </c>
      <c r="H95" s="22" t="s">
        <v>112</v>
      </c>
      <c r="I95" s="22" t="s">
        <v>113</v>
      </c>
      <c r="J95" s="22">
        <v>36</v>
      </c>
      <c r="K95" s="25">
        <v>161.37314585799999</v>
      </c>
      <c r="L95" s="25">
        <v>256.27676582300001</v>
      </c>
      <c r="M95" s="23">
        <v>7.0000000000000007E-2</v>
      </c>
      <c r="N95" s="23">
        <v>0.02</v>
      </c>
      <c r="O95" s="22">
        <v>34495</v>
      </c>
      <c r="P95" s="22">
        <v>33578</v>
      </c>
      <c r="Q95" s="26">
        <v>34495</v>
      </c>
      <c r="R95" s="26">
        <v>3100</v>
      </c>
      <c r="S95" s="22" t="s">
        <v>114</v>
      </c>
      <c r="T95" s="26">
        <v>54.65</v>
      </c>
      <c r="U95" s="26">
        <v>1</v>
      </c>
      <c r="V95" s="26">
        <v>1.2</v>
      </c>
      <c r="W95" s="26">
        <v>6.4000000000000001E-2</v>
      </c>
      <c r="X95" s="26">
        <f t="shared" si="5"/>
        <v>1.2</v>
      </c>
      <c r="Y95" s="26">
        <f t="shared" si="5"/>
        <v>6.4000000000000001E-2</v>
      </c>
      <c r="Z95" s="26">
        <v>0.41099999999999998</v>
      </c>
      <c r="AA95" s="27">
        <v>1.46236675783444E-2</v>
      </c>
      <c r="AB95">
        <f t="shared" si="6"/>
        <v>34</v>
      </c>
      <c r="AC95">
        <f t="shared" si="7"/>
        <v>0</v>
      </c>
      <c r="AD95">
        <f t="shared" si="8"/>
        <v>0</v>
      </c>
      <c r="AE95">
        <f>'TP Factors'!$D$4</f>
        <v>0.98096512680287296</v>
      </c>
      <c r="AF95">
        <f t="shared" si="9"/>
        <v>0</v>
      </c>
    </row>
    <row r="96" spans="1:32">
      <c r="A96" s="22" t="s">
        <v>109</v>
      </c>
      <c r="B96" s="22">
        <v>14</v>
      </c>
      <c r="C96" s="22" t="s">
        <v>110</v>
      </c>
      <c r="D96" s="23">
        <v>33.47</v>
      </c>
      <c r="E96" s="22" t="s">
        <v>111</v>
      </c>
      <c r="F96" s="22">
        <v>3456</v>
      </c>
      <c r="G96" s="24">
        <v>3</v>
      </c>
      <c r="H96" s="22" t="s">
        <v>112</v>
      </c>
      <c r="I96" s="22" t="s">
        <v>113</v>
      </c>
      <c r="J96" s="22">
        <v>872</v>
      </c>
      <c r="K96" s="25">
        <v>334.549054463</v>
      </c>
      <c r="L96" s="25">
        <v>1674.8821759499999</v>
      </c>
      <c r="M96" s="23">
        <v>0.52</v>
      </c>
      <c r="N96" s="23">
        <v>0.04</v>
      </c>
      <c r="O96" s="22">
        <v>34731</v>
      </c>
      <c r="P96" s="22">
        <v>33814</v>
      </c>
      <c r="Q96" s="26">
        <v>34731</v>
      </c>
      <c r="R96" s="26">
        <v>3100</v>
      </c>
      <c r="S96" s="22" t="s">
        <v>114</v>
      </c>
      <c r="T96" s="26">
        <v>54.65</v>
      </c>
      <c r="U96" s="26">
        <v>1</v>
      </c>
      <c r="V96" s="26">
        <v>1.2</v>
      </c>
      <c r="W96" s="26">
        <v>6.4000000000000001E-2</v>
      </c>
      <c r="X96" s="26">
        <f t="shared" si="5"/>
        <v>1.2</v>
      </c>
      <c r="Y96" s="26">
        <f t="shared" si="5"/>
        <v>6.4000000000000001E-2</v>
      </c>
      <c r="Z96" s="26">
        <v>0.41099999999999998</v>
      </c>
      <c r="AA96" s="27">
        <v>1.7280188684000101E-3</v>
      </c>
      <c r="AB96">
        <f t="shared" si="6"/>
        <v>4</v>
      </c>
      <c r="AC96">
        <f t="shared" si="7"/>
        <v>0</v>
      </c>
      <c r="AD96">
        <f t="shared" si="8"/>
        <v>0</v>
      </c>
      <c r="AE96">
        <f>'TP Factors'!$D$4</f>
        <v>0.98096512680287296</v>
      </c>
      <c r="AF96">
        <f t="shared" si="9"/>
        <v>0</v>
      </c>
    </row>
    <row r="97" spans="1:32">
      <c r="A97" s="22" t="s">
        <v>109</v>
      </c>
      <c r="B97" s="22">
        <v>14</v>
      </c>
      <c r="C97" s="22" t="s">
        <v>110</v>
      </c>
      <c r="D97" s="23">
        <v>33.47</v>
      </c>
      <c r="E97" s="22" t="s">
        <v>111</v>
      </c>
      <c r="F97" s="22">
        <v>1234</v>
      </c>
      <c r="G97" s="24">
        <v>98</v>
      </c>
      <c r="H97" s="22" t="s">
        <v>112</v>
      </c>
      <c r="I97" s="22" t="s">
        <v>113</v>
      </c>
      <c r="J97" s="22">
        <v>15158</v>
      </c>
      <c r="K97" s="25">
        <v>1203.03535941</v>
      </c>
      <c r="L97" s="25">
        <v>40211.4935568</v>
      </c>
      <c r="M97" s="23">
        <v>19.100000000000001</v>
      </c>
      <c r="N97" s="23">
        <v>3.62</v>
      </c>
      <c r="O97" s="22">
        <v>34836</v>
      </c>
      <c r="P97" s="22">
        <v>33919</v>
      </c>
      <c r="Q97" s="26">
        <v>34836</v>
      </c>
      <c r="R97" s="26">
        <v>3100</v>
      </c>
      <c r="S97" s="22" t="s">
        <v>114</v>
      </c>
      <c r="T97" s="26">
        <v>54.65</v>
      </c>
      <c r="U97" s="26">
        <v>0</v>
      </c>
      <c r="V97" s="26">
        <v>1.2</v>
      </c>
      <c r="W97" s="26">
        <v>6.4000000000000001E-2</v>
      </c>
      <c r="X97" s="26">
        <f>V97*0.7</f>
        <v>0.84</v>
      </c>
      <c r="Y97" s="26">
        <f>W97*0.5</f>
        <v>3.2000000000000001E-2</v>
      </c>
      <c r="Z97" s="26">
        <v>0.41099999999999998</v>
      </c>
      <c r="AA97" s="27">
        <v>9.5558615464855308</v>
      </c>
      <c r="AB97">
        <f t="shared" si="6"/>
        <v>22062</v>
      </c>
      <c r="AC97">
        <f t="shared" si="7"/>
        <v>41</v>
      </c>
      <c r="AD97">
        <f t="shared" si="8"/>
        <v>1.6</v>
      </c>
      <c r="AE97">
        <f>'TP Factors'!$D$4</f>
        <v>0.98096512680287296</v>
      </c>
      <c r="AF97">
        <f t="shared" si="9"/>
        <v>1.6</v>
      </c>
    </row>
    <row r="98" spans="1:32">
      <c r="A98" s="22" t="s">
        <v>109</v>
      </c>
      <c r="B98" s="22">
        <v>14</v>
      </c>
      <c r="C98" s="22" t="s">
        <v>110</v>
      </c>
      <c r="D98" s="23">
        <v>33.47</v>
      </c>
      <c r="E98" s="22" t="s">
        <v>111</v>
      </c>
      <c r="F98" s="22">
        <v>1234</v>
      </c>
      <c r="G98" s="24">
        <v>98</v>
      </c>
      <c r="H98" s="22" t="s">
        <v>112</v>
      </c>
      <c r="I98" s="22" t="s">
        <v>113</v>
      </c>
      <c r="J98" s="22">
        <v>41</v>
      </c>
      <c r="K98" s="25">
        <v>48.581368953000002</v>
      </c>
      <c r="L98" s="25">
        <v>103.528291917</v>
      </c>
      <c r="M98" s="23">
        <v>0.05</v>
      </c>
      <c r="N98" s="23">
        <v>0.01</v>
      </c>
      <c r="O98" s="22">
        <v>34839</v>
      </c>
      <c r="P98" s="22">
        <v>33922</v>
      </c>
      <c r="Q98" s="26">
        <v>34839</v>
      </c>
      <c r="R98" s="26">
        <v>3100</v>
      </c>
      <c r="S98" s="22" t="s">
        <v>124</v>
      </c>
      <c r="T98" s="26">
        <v>54.65</v>
      </c>
      <c r="U98" s="26">
        <v>0</v>
      </c>
      <c r="V98" s="26">
        <v>1.2</v>
      </c>
      <c r="W98" s="26">
        <v>6.4000000000000001E-2</v>
      </c>
      <c r="X98" s="26">
        <f t="shared" ref="X98:X104" si="10">V98*0.7</f>
        <v>0.84</v>
      </c>
      <c r="Y98" s="26">
        <f t="shared" ref="Y98:Y104" si="11">W98*0.5</f>
        <v>3.2000000000000001E-2</v>
      </c>
      <c r="Z98" s="26">
        <v>0.41099999999999998</v>
      </c>
      <c r="AA98" s="27">
        <v>2.5582295731134599E-2</v>
      </c>
      <c r="AB98">
        <f t="shared" si="6"/>
        <v>59</v>
      </c>
      <c r="AC98">
        <f t="shared" si="7"/>
        <v>0</v>
      </c>
      <c r="AD98">
        <f t="shared" si="8"/>
        <v>0</v>
      </c>
      <c r="AE98">
        <f>'TP Factors'!$D$4</f>
        <v>0.98096512680287296</v>
      </c>
      <c r="AF98">
        <f t="shared" si="9"/>
        <v>0</v>
      </c>
    </row>
    <row r="99" spans="1:32">
      <c r="A99" s="22" t="s">
        <v>109</v>
      </c>
      <c r="B99" s="22">
        <v>14</v>
      </c>
      <c r="C99" s="22" t="s">
        <v>110</v>
      </c>
      <c r="D99" s="23">
        <v>33.47</v>
      </c>
      <c r="E99" s="22" t="s">
        <v>111</v>
      </c>
      <c r="F99" s="22">
        <v>1234</v>
      </c>
      <c r="G99" s="24">
        <v>98</v>
      </c>
      <c r="H99" s="22" t="s">
        <v>112</v>
      </c>
      <c r="I99" s="22" t="s">
        <v>113</v>
      </c>
      <c r="J99" s="22">
        <v>31955</v>
      </c>
      <c r="K99" s="25">
        <v>2976.4940708200002</v>
      </c>
      <c r="L99" s="25">
        <v>90254.962883700005</v>
      </c>
      <c r="M99" s="23">
        <v>40.26</v>
      </c>
      <c r="N99" s="23">
        <v>7.64</v>
      </c>
      <c r="O99" s="22">
        <v>34950</v>
      </c>
      <c r="P99" s="22">
        <v>34028</v>
      </c>
      <c r="Q99" s="26">
        <v>34950</v>
      </c>
      <c r="R99" s="26">
        <v>3100</v>
      </c>
      <c r="S99" s="22" t="s">
        <v>120</v>
      </c>
      <c r="T99" s="26">
        <v>54.65</v>
      </c>
      <c r="U99" s="26">
        <v>0</v>
      </c>
      <c r="V99" s="26">
        <v>1.2</v>
      </c>
      <c r="W99" s="26">
        <v>6.4000000000000001E-2</v>
      </c>
      <c r="X99" s="26">
        <f t="shared" si="10"/>
        <v>0.84</v>
      </c>
      <c r="Y99" s="26">
        <f t="shared" si="11"/>
        <v>3.2000000000000001E-2</v>
      </c>
      <c r="Z99" s="26">
        <v>0.1</v>
      </c>
      <c r="AA99" s="27">
        <v>0.45697854708609698</v>
      </c>
      <c r="AB99">
        <f t="shared" si="6"/>
        <v>257</v>
      </c>
      <c r="AC99">
        <f t="shared" si="7"/>
        <v>0</v>
      </c>
      <c r="AD99">
        <f t="shared" si="8"/>
        <v>0</v>
      </c>
      <c r="AE99">
        <f>'TP Factors'!$D$4</f>
        <v>0.98096512680287296</v>
      </c>
      <c r="AF99">
        <f t="shared" si="9"/>
        <v>0</v>
      </c>
    </row>
    <row r="100" spans="1:32">
      <c r="A100" s="22" t="s">
        <v>109</v>
      </c>
      <c r="B100" s="22">
        <v>14</v>
      </c>
      <c r="C100" s="22" t="s">
        <v>110</v>
      </c>
      <c r="D100" s="23">
        <v>33.47</v>
      </c>
      <c r="E100" s="22" t="s">
        <v>111</v>
      </c>
      <c r="F100" s="22">
        <v>1234</v>
      </c>
      <c r="G100" s="24">
        <v>98</v>
      </c>
      <c r="H100" s="22" t="s">
        <v>112</v>
      </c>
      <c r="I100" s="22" t="s">
        <v>113</v>
      </c>
      <c r="J100" s="22">
        <v>47382</v>
      </c>
      <c r="K100" s="25">
        <v>2965.1349367100001</v>
      </c>
      <c r="L100" s="25">
        <v>125694.483526</v>
      </c>
      <c r="M100" s="23">
        <v>59.7</v>
      </c>
      <c r="N100" s="23">
        <v>11.32</v>
      </c>
      <c r="O100" s="22">
        <v>34962</v>
      </c>
      <c r="P100" s="22">
        <v>34040</v>
      </c>
      <c r="Q100" s="26">
        <v>34962</v>
      </c>
      <c r="R100" s="26">
        <v>3100</v>
      </c>
      <c r="S100" s="22" t="s">
        <v>114</v>
      </c>
      <c r="T100" s="26">
        <v>54.65</v>
      </c>
      <c r="U100" s="26">
        <v>0</v>
      </c>
      <c r="V100" s="26">
        <v>1.2</v>
      </c>
      <c r="W100" s="26">
        <v>6.4000000000000001E-2</v>
      </c>
      <c r="X100" s="26">
        <f t="shared" si="10"/>
        <v>0.84</v>
      </c>
      <c r="Y100" s="26">
        <f t="shared" si="11"/>
        <v>3.2000000000000001E-2</v>
      </c>
      <c r="Z100" s="26">
        <v>0.41099999999999998</v>
      </c>
      <c r="AA100" s="27">
        <v>15.948639010999999</v>
      </c>
      <c r="AB100">
        <f t="shared" si="6"/>
        <v>36822</v>
      </c>
      <c r="AC100">
        <f t="shared" si="7"/>
        <v>68</v>
      </c>
      <c r="AD100">
        <f t="shared" si="8"/>
        <v>2.6</v>
      </c>
      <c r="AE100">
        <f>'TP Factors'!$D$4</f>
        <v>0.98096512680287296</v>
      </c>
      <c r="AF100">
        <f t="shared" si="9"/>
        <v>2.6</v>
      </c>
    </row>
    <row r="101" spans="1:32">
      <c r="A101" s="22" t="s">
        <v>109</v>
      </c>
      <c r="B101" s="22">
        <v>14</v>
      </c>
      <c r="C101" s="22" t="s">
        <v>110</v>
      </c>
      <c r="D101" s="23">
        <v>33.47</v>
      </c>
      <c r="E101" s="22" t="s">
        <v>111</v>
      </c>
      <c r="F101" s="22">
        <v>1234</v>
      </c>
      <c r="G101" s="24">
        <v>0</v>
      </c>
      <c r="H101" s="22" t="s">
        <v>112</v>
      </c>
      <c r="I101" s="22" t="s">
        <v>113</v>
      </c>
      <c r="J101" s="22">
        <v>13</v>
      </c>
      <c r="K101" s="25">
        <v>27.8928695426</v>
      </c>
      <c r="L101" s="25">
        <v>48.393036576</v>
      </c>
      <c r="M101" s="23">
        <v>0.01</v>
      </c>
      <c r="N101" s="23">
        <v>0</v>
      </c>
      <c r="O101" s="22">
        <v>34382</v>
      </c>
      <c r="P101" s="22">
        <v>33467</v>
      </c>
      <c r="Q101" s="26">
        <v>34382</v>
      </c>
      <c r="R101" s="26">
        <v>3100</v>
      </c>
      <c r="S101" s="22" t="s">
        <v>114</v>
      </c>
      <c r="T101" s="26">
        <v>54.65</v>
      </c>
      <c r="U101" s="26">
        <v>0</v>
      </c>
      <c r="V101" s="26">
        <v>1.2</v>
      </c>
      <c r="W101" s="26">
        <v>6.4000000000000001E-2</v>
      </c>
      <c r="X101" s="26">
        <f t="shared" si="10"/>
        <v>0.84</v>
      </c>
      <c r="Y101" s="26">
        <f t="shared" si="11"/>
        <v>3.2000000000000001E-2</v>
      </c>
      <c r="Z101" s="26">
        <v>0.41099999999999998</v>
      </c>
      <c r="AA101" s="27">
        <v>6.1243112004146004E-4</v>
      </c>
      <c r="AB101">
        <f t="shared" si="6"/>
        <v>1</v>
      </c>
      <c r="AC101">
        <f t="shared" si="7"/>
        <v>0</v>
      </c>
      <c r="AD101">
        <f t="shared" si="8"/>
        <v>0</v>
      </c>
      <c r="AE101">
        <f>'TP Factors'!$D$4</f>
        <v>0.98096512680287296</v>
      </c>
      <c r="AF101">
        <f t="shared" si="9"/>
        <v>0</v>
      </c>
    </row>
    <row r="102" spans="1:32">
      <c r="A102" s="22" t="s">
        <v>109</v>
      </c>
      <c r="B102" s="22">
        <v>14</v>
      </c>
      <c r="C102" s="22" t="s">
        <v>110</v>
      </c>
      <c r="D102" s="23">
        <v>33.47</v>
      </c>
      <c r="E102" s="22" t="s">
        <v>111</v>
      </c>
      <c r="F102" s="22">
        <v>1234</v>
      </c>
      <c r="G102" s="24">
        <v>0</v>
      </c>
      <c r="H102" s="22" t="s">
        <v>112</v>
      </c>
      <c r="I102" s="22" t="s">
        <v>113</v>
      </c>
      <c r="J102" s="22">
        <v>80</v>
      </c>
      <c r="K102" s="25">
        <v>108.716372636</v>
      </c>
      <c r="L102" s="25">
        <v>307.47567307700001</v>
      </c>
      <c r="M102" s="23">
        <v>0.03</v>
      </c>
      <c r="N102" s="23">
        <v>0.01</v>
      </c>
      <c r="O102" s="22">
        <v>34383</v>
      </c>
      <c r="P102" s="22">
        <v>33468</v>
      </c>
      <c r="Q102" s="26">
        <v>34383</v>
      </c>
      <c r="R102" s="26">
        <v>3100</v>
      </c>
      <c r="S102" s="22" t="s">
        <v>124</v>
      </c>
      <c r="T102" s="26">
        <v>54.65</v>
      </c>
      <c r="U102" s="26">
        <v>0</v>
      </c>
      <c r="V102" s="26">
        <v>1.2</v>
      </c>
      <c r="W102" s="26">
        <v>6.4000000000000001E-2</v>
      </c>
      <c r="X102" s="26">
        <f t="shared" si="10"/>
        <v>0.84</v>
      </c>
      <c r="Y102" s="26">
        <f t="shared" si="11"/>
        <v>3.2000000000000001E-2</v>
      </c>
      <c r="Z102" s="26">
        <v>0.41099999999999998</v>
      </c>
      <c r="AA102" s="27">
        <v>3.6990507459332199E-3</v>
      </c>
      <c r="AB102">
        <f t="shared" si="6"/>
        <v>9</v>
      </c>
      <c r="AC102">
        <f t="shared" si="7"/>
        <v>0</v>
      </c>
      <c r="AD102">
        <f t="shared" si="8"/>
        <v>0</v>
      </c>
      <c r="AE102">
        <f>'TP Factors'!$D$4</f>
        <v>0.98096512680287296</v>
      </c>
      <c r="AF102">
        <f t="shared" si="9"/>
        <v>0</v>
      </c>
    </row>
    <row r="103" spans="1:32">
      <c r="A103" s="22" t="s">
        <v>109</v>
      </c>
      <c r="B103" s="22">
        <v>14</v>
      </c>
      <c r="C103" s="22" t="s">
        <v>110</v>
      </c>
      <c r="D103" s="23">
        <v>33.47</v>
      </c>
      <c r="E103" s="22" t="s">
        <v>111</v>
      </c>
      <c r="F103" s="22">
        <v>1234</v>
      </c>
      <c r="G103" s="24">
        <v>0</v>
      </c>
      <c r="H103" s="22" t="s">
        <v>112</v>
      </c>
      <c r="I103" s="22" t="s">
        <v>113</v>
      </c>
      <c r="J103" s="22">
        <v>5</v>
      </c>
      <c r="K103" s="25">
        <v>20.4933975768</v>
      </c>
      <c r="L103" s="25">
        <v>17.921618779599999</v>
      </c>
      <c r="M103" s="23">
        <v>0</v>
      </c>
      <c r="N103" s="23">
        <v>0</v>
      </c>
      <c r="O103" s="22">
        <v>34384</v>
      </c>
      <c r="P103" s="22">
        <v>33469</v>
      </c>
      <c r="Q103" s="26">
        <v>34384</v>
      </c>
      <c r="R103" s="26">
        <v>3100</v>
      </c>
      <c r="S103" s="22" t="s">
        <v>114</v>
      </c>
      <c r="T103" s="26">
        <v>54.65</v>
      </c>
      <c r="U103" s="26">
        <v>0</v>
      </c>
      <c r="V103" s="26">
        <v>1.2</v>
      </c>
      <c r="W103" s="26">
        <v>6.4000000000000001E-2</v>
      </c>
      <c r="X103" s="26">
        <f t="shared" si="10"/>
        <v>0.84</v>
      </c>
      <c r="Y103" s="26">
        <f t="shared" si="11"/>
        <v>3.2000000000000001E-2</v>
      </c>
      <c r="Z103" s="26">
        <v>0.41099999999999998</v>
      </c>
      <c r="AA103" s="27">
        <v>4.5867756699732003E-4</v>
      </c>
      <c r="AB103">
        <f t="shared" si="6"/>
        <v>1</v>
      </c>
      <c r="AC103">
        <f t="shared" si="7"/>
        <v>0</v>
      </c>
      <c r="AD103">
        <f t="shared" si="8"/>
        <v>0</v>
      </c>
      <c r="AE103">
        <f>'TP Factors'!$D$4</f>
        <v>0.98096512680287296</v>
      </c>
      <c r="AF103">
        <f t="shared" si="9"/>
        <v>0</v>
      </c>
    </row>
    <row r="104" spans="1:32">
      <c r="A104" s="22" t="s">
        <v>109</v>
      </c>
      <c r="B104" s="22">
        <v>14</v>
      </c>
      <c r="C104" s="22" t="s">
        <v>110</v>
      </c>
      <c r="D104" s="23">
        <v>33.47</v>
      </c>
      <c r="E104" s="22" t="s">
        <v>111</v>
      </c>
      <c r="F104" s="22">
        <v>1234</v>
      </c>
      <c r="G104" s="24">
        <v>0</v>
      </c>
      <c r="H104" s="22" t="s">
        <v>112</v>
      </c>
      <c r="I104" s="22" t="s">
        <v>113</v>
      </c>
      <c r="J104" s="22">
        <v>103</v>
      </c>
      <c r="K104" s="25">
        <v>89.624548837399999</v>
      </c>
      <c r="L104" s="25">
        <v>395.17107731800002</v>
      </c>
      <c r="M104" s="23">
        <v>0.04</v>
      </c>
      <c r="N104" s="23">
        <v>0.01</v>
      </c>
      <c r="O104" s="22">
        <v>34227</v>
      </c>
      <c r="P104" s="22">
        <v>33315</v>
      </c>
      <c r="Q104" s="26">
        <v>34227</v>
      </c>
      <c r="R104" s="26">
        <v>3100</v>
      </c>
      <c r="S104" s="22" t="s">
        <v>124</v>
      </c>
      <c r="T104" s="26">
        <v>54.65</v>
      </c>
      <c r="U104" s="26">
        <v>0</v>
      </c>
      <c r="V104" s="26">
        <v>1.2</v>
      </c>
      <c r="W104" s="26">
        <v>6.4000000000000001E-2</v>
      </c>
      <c r="X104" s="26">
        <f t="shared" si="10"/>
        <v>0.84</v>
      </c>
      <c r="Y104" s="26">
        <f t="shared" si="11"/>
        <v>3.2000000000000001E-2</v>
      </c>
      <c r="Z104" s="26">
        <v>0.41099999999999998</v>
      </c>
      <c r="AA104" s="27">
        <v>9.7648509201612596E-2</v>
      </c>
      <c r="AB104">
        <f t="shared" si="6"/>
        <v>225</v>
      </c>
      <c r="AC104">
        <f t="shared" si="7"/>
        <v>0</v>
      </c>
      <c r="AD104">
        <f t="shared" si="8"/>
        <v>0</v>
      </c>
      <c r="AE104">
        <f>'TP Factors'!$D$4</f>
        <v>0.98096512680287296</v>
      </c>
      <c r="AF104">
        <f t="shared" si="9"/>
        <v>0</v>
      </c>
    </row>
    <row r="105" spans="1:32">
      <c r="AA105" s="27">
        <f>SUM(AA2:AA104)</f>
        <v>216.53393829688005</v>
      </c>
      <c r="AC105">
        <f>SUM(AC2:AC104)</f>
        <v>1274</v>
      </c>
      <c r="AF105">
        <f>SUM(AF2:AF104)</f>
        <v>65.100000000000009</v>
      </c>
    </row>
  </sheetData>
  <autoFilter ref="A1:AF10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6"/>
  <sheetViews>
    <sheetView topLeftCell="L1" workbookViewId="0">
      <selection activeCell="AC1" sqref="AC1:AG2"/>
    </sheetView>
  </sheetViews>
  <sheetFormatPr defaultRowHeight="12.75"/>
  <cols>
    <col min="1" max="1" width="8.7109375" style="22" bestFit="1" customWidth="1"/>
    <col min="2" max="2" width="11.28515625" style="22" bestFit="1" customWidth="1"/>
    <col min="3" max="3" width="13.2851562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5.7109375" style="25" bestFit="1" customWidth="1"/>
    <col min="12" max="12" width="16.71093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19.85546875" style="27" bestFit="1" customWidth="1"/>
    <col min="29" max="29" width="14.140625" customWidth="1"/>
    <col min="33" max="33" width="13.42578125" customWidth="1"/>
  </cols>
  <sheetData>
    <row r="1" spans="1:33" ht="25.5">
      <c r="A1" s="22" t="s">
        <v>83</v>
      </c>
      <c r="B1" s="22" t="s">
        <v>84</v>
      </c>
      <c r="C1" s="22" t="s">
        <v>85</v>
      </c>
      <c r="D1" s="23" t="s">
        <v>86</v>
      </c>
      <c r="E1" s="22" t="s">
        <v>87</v>
      </c>
      <c r="F1" s="22" t="s">
        <v>88</v>
      </c>
      <c r="G1" s="24" t="s">
        <v>89</v>
      </c>
      <c r="H1" s="22" t="s">
        <v>90</v>
      </c>
      <c r="I1" s="22" t="s">
        <v>91</v>
      </c>
      <c r="J1" s="22" t="s">
        <v>92</v>
      </c>
      <c r="K1" s="25" t="s">
        <v>93</v>
      </c>
      <c r="L1" s="25" t="s">
        <v>94</v>
      </c>
      <c r="M1" s="23" t="s">
        <v>95</v>
      </c>
      <c r="N1" s="23" t="s">
        <v>96</v>
      </c>
      <c r="O1" s="22" t="s">
        <v>97</v>
      </c>
      <c r="P1" s="22" t="s">
        <v>98</v>
      </c>
      <c r="Q1" s="26" t="s">
        <v>99</v>
      </c>
      <c r="R1" s="26" t="s">
        <v>100</v>
      </c>
      <c r="S1" s="22" t="s">
        <v>101</v>
      </c>
      <c r="T1" s="22" t="s">
        <v>102</v>
      </c>
      <c r="U1" s="26" t="s">
        <v>103</v>
      </c>
      <c r="V1" s="26" t="s">
        <v>104</v>
      </c>
      <c r="W1" s="26" t="s">
        <v>105</v>
      </c>
      <c r="X1" s="26" t="s">
        <v>106</v>
      </c>
      <c r="Y1" s="38" t="s">
        <v>140</v>
      </c>
      <c r="Z1" s="38" t="s">
        <v>141</v>
      </c>
      <c r="AA1" s="26" t="s">
        <v>107</v>
      </c>
      <c r="AB1" s="27" t="s">
        <v>108</v>
      </c>
      <c r="AC1" s="28" t="s">
        <v>142</v>
      </c>
      <c r="AD1" s="28" t="s">
        <v>143</v>
      </c>
      <c r="AE1" s="28" t="s">
        <v>144</v>
      </c>
      <c r="AF1" s="28" t="s">
        <v>145</v>
      </c>
      <c r="AG1" s="28" t="s">
        <v>146</v>
      </c>
    </row>
    <row r="2" spans="1:33">
      <c r="A2" s="22" t="s">
        <v>109</v>
      </c>
      <c r="B2" s="22">
        <v>14</v>
      </c>
      <c r="C2" s="22" t="s">
        <v>110</v>
      </c>
      <c r="D2" s="23">
        <v>33.47</v>
      </c>
      <c r="E2" s="22" t="s">
        <v>111</v>
      </c>
      <c r="F2" s="22">
        <v>1234</v>
      </c>
      <c r="G2" s="24">
        <v>98</v>
      </c>
      <c r="H2" s="22" t="s">
        <v>112</v>
      </c>
      <c r="I2" s="22" t="s">
        <v>113</v>
      </c>
      <c r="J2" s="22">
        <v>2859</v>
      </c>
      <c r="K2" s="25">
        <v>478.73969474699999</v>
      </c>
      <c r="L2" s="25">
        <v>7304.1802478400004</v>
      </c>
      <c r="M2" s="23">
        <v>5.15</v>
      </c>
      <c r="N2" s="23">
        <v>1.37</v>
      </c>
      <c r="O2" s="22">
        <v>35632</v>
      </c>
      <c r="P2" s="22">
        <v>34701</v>
      </c>
      <c r="Q2" s="26">
        <v>35632</v>
      </c>
      <c r="R2" s="26">
        <v>1750</v>
      </c>
      <c r="S2" s="22" t="s">
        <v>169</v>
      </c>
      <c r="T2" s="22" t="s">
        <v>170</v>
      </c>
      <c r="U2" s="26">
        <v>54.65</v>
      </c>
      <c r="V2" s="26">
        <v>1</v>
      </c>
      <c r="W2" s="26">
        <v>1.8</v>
      </c>
      <c r="X2" s="26">
        <v>0.47799999999999998</v>
      </c>
      <c r="Y2" s="26">
        <f>W2</f>
        <v>1.8</v>
      </c>
      <c r="Z2" s="26">
        <f>X2</f>
        <v>0.47799999999999998</v>
      </c>
      <c r="AA2" s="26">
        <v>0.752</v>
      </c>
      <c r="AB2" s="27">
        <v>2.6252946682659001E-2</v>
      </c>
      <c r="AC2">
        <f>ROUND(AB2*AA2*U2*102.79,0)</f>
        <v>111</v>
      </c>
      <c r="AD2">
        <f>ROUND(Y2*AC2*0.002205,0)</f>
        <v>0</v>
      </c>
      <c r="AE2">
        <f>ROUND(Z2*AC2*0.002205,1)</f>
        <v>0.1</v>
      </c>
      <c r="AF2">
        <f>'TP Factors'!$D$4</f>
        <v>0.98096512680287296</v>
      </c>
      <c r="AG2">
        <f>ROUND(AE2*AF2,1)</f>
        <v>0.1</v>
      </c>
    </row>
    <row r="5" spans="1:33" ht="25.5">
      <c r="R5" s="26" t="s">
        <v>100</v>
      </c>
      <c r="S5" s="22" t="s">
        <v>101</v>
      </c>
      <c r="T5" s="22" t="s">
        <v>102</v>
      </c>
      <c r="U5" s="26" t="s">
        <v>103</v>
      </c>
      <c r="V5" s="26" t="s">
        <v>104</v>
      </c>
      <c r="W5" s="26" t="s">
        <v>105</v>
      </c>
      <c r="X5" s="26" t="s">
        <v>106</v>
      </c>
      <c r="Y5" s="38" t="s">
        <v>140</v>
      </c>
      <c r="Z5" s="38" t="s">
        <v>141</v>
      </c>
      <c r="AA5" s="26" t="s">
        <v>107</v>
      </c>
      <c r="AB5" s="27" t="s">
        <v>108</v>
      </c>
      <c r="AC5" s="28" t="s">
        <v>142</v>
      </c>
      <c r="AD5" s="28" t="s">
        <v>143</v>
      </c>
      <c r="AE5" s="28" t="s">
        <v>144</v>
      </c>
      <c r="AF5" s="28" t="s">
        <v>145</v>
      </c>
      <c r="AG5" s="28" t="s">
        <v>146</v>
      </c>
    </row>
    <row r="6" spans="1:33">
      <c r="R6" s="26">
        <v>1300</v>
      </c>
      <c r="S6" s="22" t="s">
        <v>169</v>
      </c>
      <c r="T6" s="39" t="s">
        <v>171</v>
      </c>
      <c r="U6" s="26">
        <v>54.65</v>
      </c>
      <c r="V6" s="26">
        <v>1</v>
      </c>
      <c r="W6" s="26">
        <v>1.2</v>
      </c>
      <c r="X6" s="26">
        <v>6.4000000000000001E-2</v>
      </c>
      <c r="Y6" s="26">
        <f>W6</f>
        <v>1.2</v>
      </c>
      <c r="Z6" s="26">
        <f>X6</f>
        <v>6.4000000000000001E-2</v>
      </c>
      <c r="AA6" s="26">
        <v>0.252</v>
      </c>
      <c r="AB6" s="27">
        <v>2.6252946682659001E-2</v>
      </c>
      <c r="AC6">
        <f>ROUND(AB6*AA6*U6*102.79,0)</f>
        <v>37</v>
      </c>
      <c r="AD6">
        <f>ROUND(Y6*AC6*0.002205,0)</f>
        <v>0</v>
      </c>
      <c r="AE6">
        <f>ROUND(Z6*AC6*0.002205,1)</f>
        <v>0</v>
      </c>
      <c r="AF6">
        <f>'TP Factors'!$D$4</f>
        <v>0.98096512680287296</v>
      </c>
      <c r="AG6">
        <f>ROUND(AE6*AF6,1)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14"/>
  <sheetViews>
    <sheetView topLeftCell="N1" workbookViewId="0">
      <selection activeCell="AA14" sqref="AA14"/>
    </sheetView>
  </sheetViews>
  <sheetFormatPr defaultRowHeight="12.75"/>
  <cols>
    <col min="1" max="1" width="8.7109375" style="22" bestFit="1" customWidth="1"/>
    <col min="2" max="2" width="11.28515625" style="22" bestFit="1" customWidth="1"/>
    <col min="3" max="3" width="13.28515625" style="22" bestFit="1" customWidth="1"/>
    <col min="4" max="4" width="10.28515625" style="23" bestFit="1" customWidth="1"/>
    <col min="5" max="5" width="10" style="22" bestFit="1" customWidth="1"/>
    <col min="6" max="6" width="11" style="22" bestFit="1" customWidth="1"/>
    <col min="7" max="7" width="10.5703125" style="24" bestFit="1" customWidth="1"/>
    <col min="8" max="8" width="8.42578125" style="22" bestFit="1" customWidth="1"/>
    <col min="9" max="9" width="11.42578125" style="22" bestFit="1" customWidth="1"/>
    <col min="10" max="10" width="12" style="22" bestFit="1" customWidth="1"/>
    <col min="11" max="11" width="15.7109375" style="25" bestFit="1" customWidth="1"/>
    <col min="12" max="12" width="16.7109375" style="25" bestFit="1" customWidth="1"/>
    <col min="13" max="14" width="7" style="23" bestFit="1" customWidth="1"/>
    <col min="15" max="16" width="6" style="22" bestFit="1" customWidth="1"/>
    <col min="17" max="17" width="12.5703125" style="26" bestFit="1" customWidth="1"/>
    <col min="18" max="18" width="11.5703125" style="26" bestFit="1" customWidth="1"/>
    <col min="19" max="19" width="10" style="22" bestFit="1" customWidth="1"/>
    <col min="20" max="20" width="10.85546875" style="22" bestFit="1" customWidth="1"/>
    <col min="21" max="21" width="14" style="26" bestFit="1" customWidth="1"/>
    <col min="22" max="22" width="13.42578125" style="26" bestFit="1" customWidth="1"/>
    <col min="23" max="24" width="8.5703125" style="26" bestFit="1" customWidth="1"/>
    <col min="25" max="26" width="8.5703125" style="26" customWidth="1"/>
    <col min="27" max="27" width="8.5703125" style="26" bestFit="1" customWidth="1"/>
    <col min="28" max="28" width="19.85546875" style="27" bestFit="1" customWidth="1"/>
    <col min="29" max="29" width="13.140625" customWidth="1"/>
    <col min="33" max="33" width="12.7109375" customWidth="1"/>
  </cols>
  <sheetData>
    <row r="1" spans="1:33" ht="25.5">
      <c r="A1" s="22" t="s">
        <v>83</v>
      </c>
      <c r="B1" s="22" t="s">
        <v>84</v>
      </c>
      <c r="C1" s="22" t="s">
        <v>85</v>
      </c>
      <c r="D1" s="23" t="s">
        <v>86</v>
      </c>
      <c r="E1" s="22" t="s">
        <v>87</v>
      </c>
      <c r="F1" s="22" t="s">
        <v>88</v>
      </c>
      <c r="G1" s="24" t="s">
        <v>89</v>
      </c>
      <c r="H1" s="22" t="s">
        <v>90</v>
      </c>
      <c r="I1" s="22" t="s">
        <v>91</v>
      </c>
      <c r="J1" s="22" t="s">
        <v>92</v>
      </c>
      <c r="K1" s="25" t="s">
        <v>93</v>
      </c>
      <c r="L1" s="25" t="s">
        <v>94</v>
      </c>
      <c r="M1" s="23" t="s">
        <v>95</v>
      </c>
      <c r="N1" s="23" t="s">
        <v>96</v>
      </c>
      <c r="O1" s="22" t="s">
        <v>97</v>
      </c>
      <c r="P1" s="22" t="s">
        <v>98</v>
      </c>
      <c r="Q1" s="26" t="s">
        <v>99</v>
      </c>
      <c r="R1" s="26" t="s">
        <v>100</v>
      </c>
      <c r="S1" s="22" t="s">
        <v>101</v>
      </c>
      <c r="T1" s="22" t="s">
        <v>102</v>
      </c>
      <c r="U1" s="26" t="s">
        <v>103</v>
      </c>
      <c r="V1" s="26" t="s">
        <v>104</v>
      </c>
      <c r="W1" s="26" t="s">
        <v>105</v>
      </c>
      <c r="X1" s="26" t="s">
        <v>106</v>
      </c>
      <c r="Y1" s="38" t="s">
        <v>140</v>
      </c>
      <c r="Z1" s="38" t="s">
        <v>141</v>
      </c>
      <c r="AA1" s="26" t="s">
        <v>107</v>
      </c>
      <c r="AB1" s="27" t="s">
        <v>108</v>
      </c>
      <c r="AC1" s="28" t="s">
        <v>142</v>
      </c>
      <c r="AD1" s="28" t="s">
        <v>143</v>
      </c>
      <c r="AE1" s="28" t="s">
        <v>144</v>
      </c>
      <c r="AF1" s="28" t="s">
        <v>145</v>
      </c>
      <c r="AG1" s="28" t="s">
        <v>146</v>
      </c>
    </row>
    <row r="2" spans="1:33">
      <c r="A2" s="22" t="s">
        <v>109</v>
      </c>
      <c r="B2" s="22">
        <v>14</v>
      </c>
      <c r="C2" s="22" t="s">
        <v>110</v>
      </c>
      <c r="D2" s="23">
        <v>33.47</v>
      </c>
      <c r="E2" s="22" t="s">
        <v>111</v>
      </c>
      <c r="F2" s="22">
        <v>1234</v>
      </c>
      <c r="G2" s="24">
        <v>98</v>
      </c>
      <c r="H2" s="22" t="s">
        <v>112</v>
      </c>
      <c r="I2" s="22" t="s">
        <v>113</v>
      </c>
      <c r="J2" s="22">
        <v>2859</v>
      </c>
      <c r="K2" s="25">
        <v>478.73969474699999</v>
      </c>
      <c r="L2" s="25">
        <v>7304.1802478400004</v>
      </c>
      <c r="M2" s="23">
        <v>5.15</v>
      </c>
      <c r="N2" s="23">
        <v>1.37</v>
      </c>
      <c r="O2" s="22">
        <v>35632</v>
      </c>
      <c r="P2" s="22">
        <v>34701</v>
      </c>
      <c r="Q2" s="26">
        <v>35632</v>
      </c>
      <c r="R2" s="26">
        <v>1750</v>
      </c>
      <c r="S2" s="22" t="s">
        <v>169</v>
      </c>
      <c r="T2" s="22" t="s">
        <v>170</v>
      </c>
      <c r="U2" s="26">
        <v>54.65</v>
      </c>
      <c r="V2" s="26">
        <v>1</v>
      </c>
      <c r="W2" s="26">
        <v>1.8</v>
      </c>
      <c r="X2" s="26">
        <v>0.47799999999999998</v>
      </c>
      <c r="Y2" s="26">
        <f>W2</f>
        <v>1.8</v>
      </c>
      <c r="Z2" s="26">
        <f>X2</f>
        <v>0.47799999999999998</v>
      </c>
      <c r="AA2" s="26">
        <v>0.752</v>
      </c>
      <c r="AB2" s="27">
        <v>7.2288812635016202E-3</v>
      </c>
      <c r="AC2">
        <f>ROUND(AB2*AA2*U2*102.79,0)</f>
        <v>31</v>
      </c>
      <c r="AD2">
        <f>ROUND(Y2*AC2*0.002205,0)</f>
        <v>0</v>
      </c>
      <c r="AE2">
        <f>ROUND(Z2*AC2*0.002205,1)</f>
        <v>0</v>
      </c>
      <c r="AF2">
        <f>'TP Factors'!$D$4</f>
        <v>0.98096512680287296</v>
      </c>
      <c r="AG2">
        <f>ROUND(AE2*AF2,1)</f>
        <v>0</v>
      </c>
    </row>
    <row r="3" spans="1:33">
      <c r="A3" s="22" t="s">
        <v>109</v>
      </c>
      <c r="B3" s="22">
        <v>14</v>
      </c>
      <c r="C3" s="22" t="s">
        <v>110</v>
      </c>
      <c r="D3" s="23">
        <v>33.47</v>
      </c>
      <c r="E3" s="22" t="s">
        <v>111</v>
      </c>
      <c r="F3" s="22">
        <v>1234</v>
      </c>
      <c r="G3" s="24">
        <v>98</v>
      </c>
      <c r="H3" s="22" t="s">
        <v>112</v>
      </c>
      <c r="I3" s="22" t="s">
        <v>113</v>
      </c>
      <c r="J3" s="22">
        <v>2859</v>
      </c>
      <c r="K3" s="25">
        <v>478.73969474699999</v>
      </c>
      <c r="L3" s="25">
        <v>7304.1802478400004</v>
      </c>
      <c r="M3" s="23">
        <v>5.15</v>
      </c>
      <c r="N3" s="23">
        <v>1.37</v>
      </c>
      <c r="O3" s="22">
        <v>35632</v>
      </c>
      <c r="P3" s="22">
        <v>34701</v>
      </c>
      <c r="Q3" s="26">
        <v>35632</v>
      </c>
      <c r="R3" s="26">
        <v>1750</v>
      </c>
      <c r="S3" s="22" t="s">
        <v>169</v>
      </c>
      <c r="T3" s="22" t="s">
        <v>170</v>
      </c>
      <c r="U3" s="26">
        <v>54.65</v>
      </c>
      <c r="V3" s="26">
        <v>1</v>
      </c>
      <c r="W3" s="26">
        <v>1.8</v>
      </c>
      <c r="X3" s="26">
        <v>0.47799999999999998</v>
      </c>
      <c r="Y3" s="26">
        <f t="shared" ref="Y3" si="0">W3</f>
        <v>1.8</v>
      </c>
      <c r="Z3" s="26">
        <f t="shared" ref="Z3" si="1">X3</f>
        <v>0.47799999999999998</v>
      </c>
      <c r="AA3" s="26">
        <v>0.752</v>
      </c>
      <c r="AB3" s="27">
        <v>0.21929158346829</v>
      </c>
      <c r="AC3">
        <f t="shared" ref="AC3:AC5" si="2">ROUND(AB3*AA3*U3*102.79,0)</f>
        <v>926</v>
      </c>
      <c r="AD3">
        <f t="shared" ref="AD3:AD5" si="3">ROUND(Y3*AC3*0.002205,0)</f>
        <v>4</v>
      </c>
      <c r="AE3">
        <f t="shared" ref="AE3:AE5" si="4">ROUND(Z3*AC3*0.002205,1)</f>
        <v>1</v>
      </c>
      <c r="AF3">
        <f>'TP Factors'!$D$4</f>
        <v>0.98096512680287296</v>
      </c>
      <c r="AG3">
        <f t="shared" ref="AG3:AG5" si="5">ROUND(AE3*AF3,1)</f>
        <v>1</v>
      </c>
    </row>
    <row r="4" spans="1:33">
      <c r="A4" s="22" t="s">
        <v>109</v>
      </c>
      <c r="B4" s="22">
        <v>14</v>
      </c>
      <c r="C4" s="22" t="s">
        <v>110</v>
      </c>
      <c r="D4" s="23">
        <v>33.47</v>
      </c>
      <c r="E4" s="22" t="s">
        <v>111</v>
      </c>
      <c r="F4" s="22">
        <v>1234</v>
      </c>
      <c r="G4" s="24">
        <v>98</v>
      </c>
      <c r="H4" s="22" t="s">
        <v>112</v>
      </c>
      <c r="I4" s="22" t="s">
        <v>113</v>
      </c>
      <c r="J4" s="22">
        <v>175</v>
      </c>
      <c r="K4" s="25">
        <v>109.958123348</v>
      </c>
      <c r="L4" s="25">
        <v>447.27366294199999</v>
      </c>
      <c r="M4" s="23">
        <v>0.22</v>
      </c>
      <c r="N4" s="23">
        <v>0.04</v>
      </c>
      <c r="O4" s="22">
        <v>35671</v>
      </c>
      <c r="P4" s="22">
        <v>34740</v>
      </c>
      <c r="Q4" s="26">
        <v>35671</v>
      </c>
      <c r="R4" s="26">
        <v>1750</v>
      </c>
      <c r="S4" s="22" t="s">
        <v>169</v>
      </c>
      <c r="T4" s="22" t="s">
        <v>170</v>
      </c>
      <c r="U4" s="26">
        <v>54.65</v>
      </c>
      <c r="V4" s="26">
        <v>0</v>
      </c>
      <c r="W4" s="26">
        <v>1.8</v>
      </c>
      <c r="X4" s="26">
        <v>0.47799999999999998</v>
      </c>
      <c r="Y4" s="26">
        <f>W4*0.7</f>
        <v>1.26</v>
      </c>
      <c r="Z4" s="26">
        <f>X4*0.5</f>
        <v>0.23899999999999999</v>
      </c>
      <c r="AA4" s="26">
        <v>0.752</v>
      </c>
      <c r="AB4" s="27">
        <v>9.4111207828314197E-3</v>
      </c>
      <c r="AC4">
        <f t="shared" si="2"/>
        <v>40</v>
      </c>
      <c r="AD4">
        <f t="shared" si="3"/>
        <v>0</v>
      </c>
      <c r="AE4">
        <f t="shared" si="4"/>
        <v>0</v>
      </c>
      <c r="AF4">
        <f>'TP Factors'!$D$4</f>
        <v>0.98096512680287296</v>
      </c>
      <c r="AG4">
        <f t="shared" si="5"/>
        <v>0</v>
      </c>
    </row>
    <row r="5" spans="1:33">
      <c r="A5" s="22" t="s">
        <v>109</v>
      </c>
      <c r="B5" s="22">
        <v>14</v>
      </c>
      <c r="C5" s="22" t="s">
        <v>110</v>
      </c>
      <c r="D5" s="23">
        <v>33.47</v>
      </c>
      <c r="E5" s="22" t="s">
        <v>111</v>
      </c>
      <c r="F5" s="22">
        <v>1234</v>
      </c>
      <c r="G5" s="24">
        <v>98</v>
      </c>
      <c r="H5" s="22" t="s">
        <v>112</v>
      </c>
      <c r="I5" s="22" t="s">
        <v>113</v>
      </c>
      <c r="J5" s="22">
        <v>35</v>
      </c>
      <c r="K5" s="25">
        <v>53.515911285199998</v>
      </c>
      <c r="L5" s="25">
        <v>92.880915999500004</v>
      </c>
      <c r="M5" s="23">
        <v>0.04</v>
      </c>
      <c r="N5" s="23">
        <v>0.01</v>
      </c>
      <c r="O5" s="22">
        <v>35692</v>
      </c>
      <c r="P5" s="22">
        <v>34760</v>
      </c>
      <c r="Q5" s="26">
        <v>35692</v>
      </c>
      <c r="R5" s="26">
        <v>1750</v>
      </c>
      <c r="S5" s="22" t="s">
        <v>114</v>
      </c>
      <c r="T5" s="22" t="s">
        <v>160</v>
      </c>
      <c r="U5" s="26">
        <v>54.65</v>
      </c>
      <c r="V5" s="26">
        <v>0</v>
      </c>
      <c r="W5" s="26">
        <v>1.8</v>
      </c>
      <c r="X5" s="26">
        <v>0.47799999999999998</v>
      </c>
      <c r="Y5" s="26">
        <f>W5*0.7</f>
        <v>1.26</v>
      </c>
      <c r="Z5" s="26">
        <f>X5*0.5</f>
        <v>0.23899999999999999</v>
      </c>
      <c r="AA5" s="26">
        <v>0.72399999999999998</v>
      </c>
      <c r="AB5" s="27">
        <v>1.58997842915709E-3</v>
      </c>
      <c r="AC5">
        <f t="shared" si="2"/>
        <v>6</v>
      </c>
      <c r="AD5">
        <f t="shared" si="3"/>
        <v>0</v>
      </c>
      <c r="AE5">
        <f t="shared" si="4"/>
        <v>0</v>
      </c>
      <c r="AF5">
        <f>'TP Factors'!$D$4</f>
        <v>0.98096512680287296</v>
      </c>
      <c r="AG5">
        <f t="shared" si="5"/>
        <v>0</v>
      </c>
    </row>
    <row r="6" spans="1:33">
      <c r="AD6">
        <f>SUM(AD2:AD5)</f>
        <v>4</v>
      </c>
      <c r="AG6">
        <f>SUM(AG2:AG5)</f>
        <v>1</v>
      </c>
    </row>
    <row r="9" spans="1:33" ht="25.5">
      <c r="R9" s="26" t="s">
        <v>100</v>
      </c>
      <c r="S9" s="22" t="s">
        <v>101</v>
      </c>
      <c r="T9" s="22" t="s">
        <v>102</v>
      </c>
      <c r="U9" s="26" t="s">
        <v>103</v>
      </c>
      <c r="V9" s="26" t="s">
        <v>104</v>
      </c>
      <c r="W9" s="26" t="s">
        <v>105</v>
      </c>
      <c r="X9" s="26" t="s">
        <v>106</v>
      </c>
      <c r="Y9" s="38" t="s">
        <v>140</v>
      </c>
      <c r="Z9" s="38" t="s">
        <v>141</v>
      </c>
      <c r="AA9" s="26" t="s">
        <v>107</v>
      </c>
      <c r="AB9" s="27" t="s">
        <v>108</v>
      </c>
      <c r="AC9" s="28" t="s">
        <v>142</v>
      </c>
      <c r="AD9" s="28" t="s">
        <v>143</v>
      </c>
      <c r="AE9" s="28" t="s">
        <v>144</v>
      </c>
      <c r="AF9" s="28" t="s">
        <v>145</v>
      </c>
      <c r="AG9" s="28" t="s">
        <v>146</v>
      </c>
    </row>
    <row r="10" spans="1:33">
      <c r="R10" s="26">
        <v>3100</v>
      </c>
      <c r="S10" s="22" t="s">
        <v>169</v>
      </c>
      <c r="T10" s="39" t="s">
        <v>172</v>
      </c>
      <c r="U10" s="26">
        <v>54.65</v>
      </c>
      <c r="V10" s="26">
        <v>1</v>
      </c>
      <c r="W10" s="26">
        <v>1.8</v>
      </c>
      <c r="X10" s="26">
        <v>0.47799999999999998</v>
      </c>
      <c r="Y10" s="26">
        <v>1.2</v>
      </c>
      <c r="Z10" s="26">
        <v>6.4000000000000001E-2</v>
      </c>
      <c r="AA10" s="26">
        <v>0.252</v>
      </c>
      <c r="AB10" s="27">
        <v>7.2288812635016202E-3</v>
      </c>
      <c r="AC10">
        <f>ROUND(AB10*AA10*U10*102.79,0)</f>
        <v>10</v>
      </c>
      <c r="AD10">
        <f>ROUND(Y10*AC10*0.002205,0)</f>
        <v>0</v>
      </c>
      <c r="AE10">
        <f>ROUND(Z10*AC10*0.002205,1)</f>
        <v>0</v>
      </c>
      <c r="AF10">
        <f>'TP Factors'!$D$4</f>
        <v>0.98096512680287296</v>
      </c>
      <c r="AG10">
        <f>ROUND(AE10*AF10,1)</f>
        <v>0</v>
      </c>
    </row>
    <row r="11" spans="1:33">
      <c r="R11" s="26">
        <v>3100</v>
      </c>
      <c r="S11" s="22" t="s">
        <v>169</v>
      </c>
      <c r="T11" s="39" t="s">
        <v>172</v>
      </c>
      <c r="U11" s="26">
        <v>54.65</v>
      </c>
      <c r="V11" s="26">
        <v>1</v>
      </c>
      <c r="W11" s="26">
        <v>1.8</v>
      </c>
      <c r="X11" s="26">
        <v>0.47799999999999998</v>
      </c>
      <c r="Y11" s="26">
        <v>1.2</v>
      </c>
      <c r="Z11" s="26">
        <v>6.4000000000000001E-2</v>
      </c>
      <c r="AA11" s="26">
        <v>0.252</v>
      </c>
      <c r="AB11" s="27">
        <v>0.21929158346829</v>
      </c>
      <c r="AC11">
        <f t="shared" ref="AC11:AC13" si="6">ROUND(AB11*AA11*U11*102.79,0)</f>
        <v>310</v>
      </c>
      <c r="AD11">
        <f t="shared" ref="AD11:AD13" si="7">ROUND(Y11*AC11*0.002205,0)</f>
        <v>1</v>
      </c>
      <c r="AE11">
        <f t="shared" ref="AE11:AE13" si="8">ROUND(Z11*AC11*0.002205,1)</f>
        <v>0</v>
      </c>
      <c r="AF11">
        <f>'TP Factors'!$D$4</f>
        <v>0.98096512680287296</v>
      </c>
      <c r="AG11">
        <f t="shared" ref="AG11:AG13" si="9">ROUND(AE11*AF11,1)</f>
        <v>0</v>
      </c>
    </row>
    <row r="12" spans="1:33">
      <c r="R12" s="26">
        <v>3100</v>
      </c>
      <c r="S12" s="22" t="s">
        <v>169</v>
      </c>
      <c r="T12" s="39" t="s">
        <v>172</v>
      </c>
      <c r="U12" s="26">
        <v>54.65</v>
      </c>
      <c r="V12" s="26">
        <v>0</v>
      </c>
      <c r="W12" s="26">
        <v>1.8</v>
      </c>
      <c r="X12" s="26">
        <v>0.47799999999999998</v>
      </c>
      <c r="Y12" s="26">
        <v>1.2</v>
      </c>
      <c r="Z12" s="26">
        <v>6.4000000000000001E-2</v>
      </c>
      <c r="AA12" s="26">
        <v>0.252</v>
      </c>
      <c r="AB12" s="27">
        <v>9.4111207828314197E-3</v>
      </c>
      <c r="AC12">
        <f t="shared" si="6"/>
        <v>13</v>
      </c>
      <c r="AD12">
        <f t="shared" si="7"/>
        <v>0</v>
      </c>
      <c r="AE12">
        <f t="shared" si="8"/>
        <v>0</v>
      </c>
      <c r="AF12">
        <f>'TP Factors'!$D$4</f>
        <v>0.98096512680287296</v>
      </c>
      <c r="AG12">
        <f t="shared" si="9"/>
        <v>0</v>
      </c>
    </row>
    <row r="13" spans="1:33">
      <c r="R13" s="26">
        <v>3100</v>
      </c>
      <c r="S13" s="22" t="s">
        <v>114</v>
      </c>
      <c r="T13" s="39" t="s">
        <v>156</v>
      </c>
      <c r="U13" s="26">
        <v>54.65</v>
      </c>
      <c r="V13" s="26">
        <v>0</v>
      </c>
      <c r="W13" s="26">
        <v>1.8</v>
      </c>
      <c r="X13" s="26">
        <v>0.47799999999999998</v>
      </c>
      <c r="Y13" s="26">
        <v>1.2</v>
      </c>
      <c r="Z13" s="26">
        <v>6.4000000000000001E-2</v>
      </c>
      <c r="AA13" s="26">
        <v>0.41099999999999998</v>
      </c>
      <c r="AB13" s="27">
        <v>1.58997842915709E-3</v>
      </c>
      <c r="AC13">
        <f t="shared" si="6"/>
        <v>4</v>
      </c>
      <c r="AD13">
        <f t="shared" si="7"/>
        <v>0</v>
      </c>
      <c r="AE13">
        <f t="shared" si="8"/>
        <v>0</v>
      </c>
      <c r="AF13">
        <f>'TP Factors'!$D$4</f>
        <v>0.98096512680287296</v>
      </c>
      <c r="AG13">
        <f t="shared" si="9"/>
        <v>0</v>
      </c>
    </row>
    <row r="14" spans="1:33">
      <c r="AD14">
        <f>SUM(AD10:AD13)</f>
        <v>1</v>
      </c>
      <c r="AG14">
        <f>SUM(AG10:AG13)</f>
        <v>0</v>
      </c>
    </row>
  </sheetData>
  <sortState ref="A2:Z5">
    <sortCondition descending="1" ref="V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sqref="A1:D7"/>
    </sheetView>
  </sheetViews>
  <sheetFormatPr defaultRowHeight="12.75"/>
  <sheetData>
    <row r="1" spans="1:4" ht="15">
      <c r="A1" s="29" t="s">
        <v>90</v>
      </c>
      <c r="B1" s="29" t="s">
        <v>147</v>
      </c>
      <c r="C1" s="29" t="s">
        <v>148</v>
      </c>
      <c r="D1" s="29" t="s">
        <v>145</v>
      </c>
    </row>
    <row r="2" spans="1:4">
      <c r="A2" s="30" t="s">
        <v>149</v>
      </c>
      <c r="B2" s="31">
        <v>21083.599999999999</v>
      </c>
      <c r="C2" s="32">
        <v>13901</v>
      </c>
      <c r="D2" s="30">
        <f>C2/B2</f>
        <v>0.65932762905765618</v>
      </c>
    </row>
    <row r="3" spans="1:4">
      <c r="A3" s="30" t="s">
        <v>150</v>
      </c>
      <c r="B3" s="31">
        <v>3795.5</v>
      </c>
      <c r="C3" s="32">
        <v>4435</v>
      </c>
      <c r="D3" s="30">
        <f t="shared" ref="D3:D7" si="0">C3/B3</f>
        <v>1.168489000131735</v>
      </c>
    </row>
    <row r="4" spans="1:4">
      <c r="A4" s="30" t="s">
        <v>112</v>
      </c>
      <c r="B4" s="31">
        <v>20772.400000000001</v>
      </c>
      <c r="C4" s="32">
        <v>20377</v>
      </c>
      <c r="D4" s="30">
        <f t="shared" si="0"/>
        <v>0.98096512680287296</v>
      </c>
    </row>
    <row r="5" spans="1:4">
      <c r="A5" s="30" t="s">
        <v>151</v>
      </c>
      <c r="B5" s="31">
        <v>21106.5</v>
      </c>
      <c r="C5" s="32">
        <v>18618</v>
      </c>
      <c r="D5" s="30">
        <f t="shared" si="0"/>
        <v>0.88209793191670816</v>
      </c>
    </row>
    <row r="6" spans="1:4">
      <c r="A6" s="30" t="s">
        <v>152</v>
      </c>
      <c r="B6" s="31">
        <v>4173.5</v>
      </c>
      <c r="C6" s="32">
        <v>4418</v>
      </c>
      <c r="D6" s="30">
        <f t="shared" si="0"/>
        <v>1.0585839223673177</v>
      </c>
    </row>
    <row r="7" spans="1:4">
      <c r="A7" s="30" t="s">
        <v>153</v>
      </c>
      <c r="B7" s="31">
        <v>30857.7</v>
      </c>
      <c r="C7" s="32">
        <v>31758</v>
      </c>
      <c r="D7" s="30">
        <f t="shared" si="0"/>
        <v>1.0291758621024898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Summary</vt:lpstr>
      <vt:lpstr>Fertilizer</vt:lpstr>
      <vt:lpstr>Citrus Roberts</vt:lpstr>
      <vt:lpstr>Roberts - without citrus</vt:lpstr>
      <vt:lpstr>Citrus Schwartz</vt:lpstr>
      <vt:lpstr>Schwartz - without citrus</vt:lpstr>
      <vt:lpstr>L5 7034</vt:lpstr>
      <vt:lpstr>L5 0683</vt:lpstr>
      <vt:lpstr>TP Factors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2011-11-11T15:22:39Z</cp:lastPrinted>
  <dcterms:created xsi:type="dcterms:W3CDTF">2006-03-30T19:10:57Z</dcterms:created>
  <dcterms:modified xsi:type="dcterms:W3CDTF">2011-12-13T16:45:51Z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635841446</vt:i4>
  </property>
  <property fmtid="{D5CDD505-2E9C-101B-9397-08002B2CF9AE}" pid="3" name="_NewReviewCycle">
    <vt:lpwstr/>
  </property>
  <property fmtid="{D5CDD505-2E9C-101B-9397-08002B2CF9AE}" pid="4" name="_EmailSubject">
    <vt:lpwstr>N-IRL project list</vt:lpwstr>
  </property>
  <property fmtid="{D5CDD505-2E9C-101B-9397-08002B2CF9AE}" pid="5" name="_AuthorEmail">
    <vt:lpwstr>thomas.l.price@nasa.gov</vt:lpwstr>
  </property>
  <property fmtid="{D5CDD505-2E9C-101B-9397-08002B2CF9AE}" pid="6" name="_AuthorEmailDisplayName">
    <vt:lpwstr>Price, Thomas L. (KSC-IHA-4100)[Innovative Health Applications LLC]</vt:lpwstr>
  </property>
  <property fmtid="{D5CDD505-2E9C-101B-9397-08002B2CF9AE}" pid="7" name="_PreviousAdHocReviewCycleID">
    <vt:i4>-1251554264</vt:i4>
  </property>
  <property fmtid="{D5CDD505-2E9C-101B-9397-08002B2CF9AE}" pid="8" name="_ReviewingToolsShownOnce">
    <vt:lpwstr/>
  </property>
</Properties>
</file>